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191" windowWidth="12300" windowHeight="11595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 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 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a">#REF!</definedName>
    <definedName name="manoj">#REF!</definedName>
    <definedName name="_xlnm.Print_Area" localSheetId="34">'Direction'!$B$1:$I$59</definedName>
    <definedName name="_xlnm.Print_Area" localSheetId="45">'Ex Rate'!$B$1:$L$67</definedName>
    <definedName name="_xlnm.Print_Area" localSheetId="30">'GBO'!$A$1:$H$57</definedName>
    <definedName name="_xlnm.Print_Area" localSheetId="41">'M_India$'!$A$1:$J$19</definedName>
    <definedName name="_xlnm.Print_Area" localSheetId="39">'M-China'!$B$1:$H$49</definedName>
    <definedName name="_xlnm.Print_Area" localSheetId="38">'M-India'!$B$1:$H$58</definedName>
    <definedName name="_xlnm.Print_Area" localSheetId="40">'M-Other'!$B$1:$H$73</definedName>
    <definedName name="_xlnm.Print_Area" localSheetId="33">'ODD'!$A$1:$H$46</definedName>
    <definedName name="_xlnm.Print_Area" localSheetId="24">'Securities List'!$A$1:$J$26</definedName>
    <definedName name="_xlnm.Print_Area" localSheetId="22">'Share Mkt Acti'!$A$1:$J$22</definedName>
    <definedName name="_xlnm.Print_Area" localSheetId="19">'Stock Mkt Indicator'!$A$1:$F$21</definedName>
    <definedName name="_xlnm.Print_Area" localSheetId="36">'X-China'!$B$1:$H$28</definedName>
    <definedName name="_xlnm.Print_Area" localSheetId="35">'X-India'!$B$1:$H$62</definedName>
    <definedName name="_xlnm.Print_Area" localSheetId="37">'X-Other'!$B$1:$H$21</definedName>
  </definedNames>
  <calcPr fullCalcOnLoad="1"/>
</workbook>
</file>

<file path=xl/sharedStrings.xml><?xml version="1.0" encoding="utf-8"?>
<sst xmlns="http://schemas.openxmlformats.org/spreadsheetml/2006/main" count="2902" uniqueCount="1576">
  <si>
    <t>Table 30</t>
  </si>
  <si>
    <t>Government Budgetary Operation+</t>
  </si>
  <si>
    <t>(On Cash Basis)</t>
  </si>
  <si>
    <t xml:space="preserve"> (Rs. in million)</t>
  </si>
  <si>
    <t>Amount</t>
  </si>
  <si>
    <t>Heads</t>
  </si>
  <si>
    <t>2012/13</t>
  </si>
  <si>
    <t>2013/14</t>
  </si>
  <si>
    <r>
      <t>2014/15</t>
    </r>
    <r>
      <rPr>
        <b/>
        <vertAlign val="superscript"/>
        <sz val="10"/>
        <rFont val="Times New Roman"/>
        <family val="1"/>
      </rPr>
      <t>P</t>
    </r>
  </si>
  <si>
    <t>2014/15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</si>
  <si>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</si>
  <si>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</si>
  <si>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</si>
  <si>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</si>
  <si>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</si>
  <si>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>-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</si>
  <si>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</si>
  <si>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</si>
  <si>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</si>
  <si>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</si>
  <si>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</si>
  <si>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</si>
  <si>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</si>
  <si>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</si>
  <si>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</si>
  <si>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</si>
  <si>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</si>
  <si>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</si>
  <si>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</si>
  <si>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</si>
  <si>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</si>
  <si>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</si>
  <si>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</si>
  <si>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</si>
  <si>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</si>
  <si>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</si>
  <si>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</si>
  <si>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</si>
  <si>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</si>
  <si>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</si>
  <si>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</si>
  <si>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</si>
  <si>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</si>
  <si>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</si>
  <si>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</si>
  <si>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</si>
  <si>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</si>
  <si>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</si>
  <si>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</si>
  <si>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</si>
  <si>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</si>
  <si>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</si>
  <si>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Government Revenue Collection</t>
  </si>
  <si>
    <t>Amount (Rs. in million)</t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</si>
  <si>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</si>
  <si>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</si>
  <si>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</si>
  <si>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</si>
  <si>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</si>
  <si>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</si>
  <si>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</si>
  <si>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</si>
  <si>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</si>
  <si>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</si>
  <si>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</si>
  <si>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</si>
  <si>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</si>
  <si>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Outstanding Domestic Debt of the GoN</t>
  </si>
  <si>
    <t>(Rs. in million)</t>
  </si>
  <si>
    <t>No.</t>
  </si>
  <si>
    <t xml:space="preserve"> Name of Bonds/Ownership</t>
  </si>
  <si>
    <t>Amount Change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</si>
  <si>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</si>
  <si>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</si>
  <si>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</si>
  <si>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</si>
  <si>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</si>
  <si>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</si>
  <si>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</si>
  <si>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</si>
  <si>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</si>
  <si>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</si>
  <si>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</si>
  <si>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</si>
  <si>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</si>
  <si>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</si>
  <si>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</si>
  <si>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</si>
  <si>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</si>
  <si>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</si>
  <si>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</si>
  <si>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 xml:space="preserve">Annual </t>
  </si>
  <si>
    <t>2014/15P</t>
  </si>
  <si>
    <t>Percent Change During Ten Months</t>
  </si>
  <si>
    <t>Ten months</t>
  </si>
  <si>
    <t xml:space="preserve"> +  Based on data reported by 8 offices of NRB,  66 branches of Rastriya Banijya Bank Limited,  40 out of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</si>
  <si>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Ten  months</t>
  </si>
  <si>
    <t>Growth Rate During Ten months</t>
  </si>
  <si>
    <t>Composition during Ten months</t>
  </si>
  <si>
    <t xml:space="preserve">   Vehicle Tax</t>
  </si>
  <si>
    <t>Mid-May</t>
  </si>
  <si>
    <t>Mid-Jul to Mid-May</t>
  </si>
  <si>
    <t>Stock Market Indicators</t>
  </si>
  <si>
    <t>Public Issue Approval by SEBON</t>
  </si>
  <si>
    <t>Structure of Share Price Indices</t>
  </si>
  <si>
    <t>National Consumer Price Index (Monthly Series)</t>
  </si>
  <si>
    <t>National Wholesale Price Index</t>
  </si>
  <si>
    <t>Mid-May 2015</t>
  </si>
  <si>
    <t>Percent Change</t>
  </si>
  <si>
    <t>Apr/May</t>
  </si>
  <si>
    <t>Mar/Apr</t>
  </si>
  <si>
    <t>Feb/Mar</t>
  </si>
  <si>
    <t>Table 26</t>
  </si>
  <si>
    <t>(2005/06 = 100)</t>
  </si>
  <si>
    <t>(y-o-y changes)</t>
  </si>
  <si>
    <t>Mid- Months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</si>
  <si>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</si>
  <si>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</si>
  <si>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</si>
  <si>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</si>
  <si>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</si>
  <si>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</si>
  <si>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</si>
  <si>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</si>
  <si>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</si>
  <si>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</si>
  <si>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</si>
  <si>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</si>
  <si>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</si>
  <si>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</si>
  <si>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27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</si>
  <si>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</si>
  <si>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</si>
  <si>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</si>
  <si>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</si>
  <si>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</si>
  <si>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</si>
  <si>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</si>
  <si>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</si>
  <si>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</si>
  <si>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</si>
  <si>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</si>
  <si>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</si>
  <si>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</si>
  <si>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</si>
  <si>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</si>
  <si>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</si>
  <si>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</si>
  <si>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</si>
  <si>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</si>
  <si>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</si>
  <si>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</si>
  <si>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</si>
  <si>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</si>
  <si>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</si>
  <si>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</si>
  <si>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</si>
  <si>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</si>
  <si>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</si>
  <si>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</si>
  <si>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</si>
  <si>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</si>
  <si>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</si>
  <si>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</si>
  <si>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</si>
  <si>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</si>
  <si>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</si>
  <si>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</si>
  <si>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</si>
  <si>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</si>
  <si>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</si>
  <si>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</si>
  <si>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</si>
  <si>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</si>
  <si>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</si>
  <si>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</si>
  <si>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</si>
  <si>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</si>
  <si>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</si>
  <si>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</si>
  <si>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</si>
  <si>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</si>
  <si>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</si>
  <si>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</si>
  <si>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</si>
  <si>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</si>
  <si>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</si>
  <si>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</si>
  <si>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</si>
  <si>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</si>
  <si>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</si>
  <si>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</si>
  <si>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</si>
  <si>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</si>
  <si>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</si>
  <si>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</si>
  <si>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</si>
  <si>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</si>
  <si>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</si>
  <si>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</si>
  <si>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</si>
  <si>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</si>
  <si>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</si>
  <si>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</si>
  <si>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19</t>
  </si>
  <si>
    <t>Particulars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</si>
  <si>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</si>
  <si>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</si>
  <si>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</si>
  <si>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</si>
  <si>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</si>
  <si>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</si>
  <si>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</si>
  <si>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</si>
  <si>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</si>
  <si>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</si>
  <si>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</si>
  <si>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</si>
  <si>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</si>
  <si>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</si>
  <si>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</si>
  <si>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</si>
  <si>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GDP at Current Price ( Rs. million)</t>
  </si>
  <si>
    <t>Table 20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</si>
  <si>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</si>
  <si>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</si>
  <si>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</si>
  <si>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</si>
  <si>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</si>
  <si>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</si>
  <si>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</si>
  <si>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</si>
  <si>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City Development Bank Ltd.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</si>
  <si>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</si>
  <si>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</si>
  <si>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</si>
  <si>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</si>
  <si>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</si>
  <si>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</si>
  <si>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</si>
  <si>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</si>
  <si>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</si>
  <si>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First Microfinance Ltd.</t>
  </si>
  <si>
    <t>2071-10-18</t>
  </si>
  <si>
    <t>Garima Bikas Bank Ltd.</t>
  </si>
  <si>
    <t>2071-10-20</t>
  </si>
  <si>
    <t>Neco Insurance Ltd.</t>
  </si>
  <si>
    <t>Sunrise Bank ltd.</t>
  </si>
  <si>
    <t>2071-10-21</t>
  </si>
  <si>
    <t>Kabeli Bikas Bank Ltd.</t>
  </si>
  <si>
    <t>2071-11-13</t>
  </si>
  <si>
    <t>Nilgiri Bikas Bank Ltd.</t>
  </si>
  <si>
    <t>Premier Insurance Company (Nepal) Ltd.</t>
  </si>
  <si>
    <t>2071-11-17</t>
  </si>
  <si>
    <t>Progressive Finance Ltd.</t>
  </si>
  <si>
    <t>2071-11-128</t>
  </si>
  <si>
    <t>United Insurance Company (Nepal) Ltd.</t>
  </si>
  <si>
    <t>2071-12-03</t>
  </si>
  <si>
    <t>Purnima Bikas Bank Ltd.</t>
  </si>
  <si>
    <t>2071-12-05</t>
  </si>
  <si>
    <t>Laxmi Bank Ltd.</t>
  </si>
  <si>
    <t>2072-01-08</t>
  </si>
  <si>
    <t>B. Ordinary Share</t>
  </si>
  <si>
    <t>NMB Sulav Investment Fund 1</t>
  </si>
  <si>
    <t>2071-05-20</t>
  </si>
  <si>
    <t>Global IME BanK Ltd.</t>
  </si>
  <si>
    <t>NIBL Samriddhi Fund-1</t>
  </si>
  <si>
    <t>2071-07-30</t>
  </si>
  <si>
    <t>Nepal Bank Ltd.</t>
  </si>
  <si>
    <t>2071-08-31</t>
  </si>
  <si>
    <t>Upper Tamakoshi Hydropower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</si>
  <si>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</si>
  <si>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</si>
  <si>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</si>
  <si>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</si>
  <si>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</si>
  <si>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</si>
  <si>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</si>
  <si>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Janauthhan Samudaik Laghu Bitta Bikas Bank Ltd.</t>
  </si>
  <si>
    <t>2071-10-10</t>
  </si>
  <si>
    <t>Barun Hydropower Compnay Ltd.</t>
  </si>
  <si>
    <t>2071-10-25</t>
  </si>
  <si>
    <t>Mirmire Microfinance Dev Bank Ltd.</t>
  </si>
  <si>
    <t>2071-11-11</t>
  </si>
  <si>
    <t>ILFCO Micro Finance Bittiya Sanstha Ltd.</t>
  </si>
  <si>
    <t>2071-11-25</t>
  </si>
  <si>
    <t>Bhatkpur Fianance Ltd.</t>
  </si>
  <si>
    <t>2071-11-27</t>
  </si>
  <si>
    <t>Bijaya Laghubitta Bittiya Sanstha Ltd.</t>
  </si>
  <si>
    <t>2071-11-28</t>
  </si>
  <si>
    <t>C. Debenture</t>
  </si>
  <si>
    <t>2071-09-03</t>
  </si>
  <si>
    <t>2071-09-04</t>
  </si>
  <si>
    <t>Total</t>
  </si>
  <si>
    <t>Source: Securities Board of Nepal</t>
  </si>
  <si>
    <t>Table 21</t>
  </si>
  <si>
    <t>Listed Companies and  Market Capitalization</t>
  </si>
  <si>
    <t xml:space="preserve">Particulars                                                                    </t>
  </si>
  <si>
    <t>3 Over</t>
  </si>
  <si>
    <t xml:space="preserve">5 Over </t>
  </si>
  <si>
    <t>Value</t>
  </si>
  <si>
    <t>Financial Institutions</t>
  </si>
  <si>
    <t xml:space="preserve">    Commercial Banks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</si>
  <si>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</si>
  <si>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</si>
  <si>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</si>
  <si>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</si>
  <si>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</si>
  <si>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</si>
  <si>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</si>
  <si>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 xml:space="preserve">Total </t>
  </si>
  <si>
    <t>Table 22</t>
  </si>
  <si>
    <t>Group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</si>
  <si>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</si>
  <si>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</si>
  <si>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</si>
  <si>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</si>
  <si>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</si>
  <si>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</si>
  <si>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</si>
  <si>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</si>
  <si>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Finance Companies</t>
  </si>
  <si>
    <t>Hydro Power</t>
  </si>
  <si>
    <t>NEPSE Overall Index*</t>
  </si>
  <si>
    <t>NEPSE Float Index***</t>
  </si>
  <si>
    <t xml:space="preserve"> Table 23</t>
  </si>
  <si>
    <t xml:space="preserve"> Securities Market Turnover </t>
  </si>
  <si>
    <t>(Mid-April to Mid-May)</t>
  </si>
  <si>
    <t>Share Units ('000)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</si>
  <si>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</si>
  <si>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</si>
  <si>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</si>
  <si>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</si>
  <si>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</si>
  <si>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</si>
  <si>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Mid-May)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</si>
  <si>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</si>
  <si>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</si>
  <si>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</si>
  <si>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</si>
  <si>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</si>
  <si>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</si>
  <si>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</si>
  <si>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</si>
  <si>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</si>
  <si>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</si>
  <si>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</si>
  <si>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</si>
  <si>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</si>
  <si>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>% Change</t>
  </si>
  <si>
    <t>Data Source: Nepal Stock Exchange Limited.</t>
  </si>
  <si>
    <t xml:space="preserve">†   Revised GDP of 2013 and 2014; preliminary estimates of GDP for 2015 by Central Bureau of Statistics. All figures are at Producer's Prices. </t>
  </si>
  <si>
    <t xml:space="preserve">     NMB Bank Ltd.</t>
  </si>
  <si>
    <t xml:space="preserve">     Siddharth Bank Ltd.</t>
  </si>
  <si>
    <t xml:space="preserve">No. of Listed Companies </t>
  </si>
  <si>
    <t>Market Capitalization of Listed Companies (Rs in million)</t>
  </si>
  <si>
    <t>Share %</t>
  </si>
  <si>
    <r>
      <t xml:space="preserve">    Development Banks</t>
    </r>
    <r>
      <rPr>
        <sz val="10"/>
        <rFont val="Times New Roman"/>
        <family val="1"/>
      </rPr>
      <t>*</t>
    </r>
  </si>
  <si>
    <t>Data Source: Nepal Stock Exchange Limited</t>
  </si>
  <si>
    <t>(April/May)</t>
  </si>
  <si>
    <t>% change</t>
  </si>
  <si>
    <t xml:space="preserve"> NEPSE Sensitive Index**</t>
  </si>
  <si>
    <t>Value (Rs                million)</t>
  </si>
  <si>
    <t>% Share of Value</t>
  </si>
  <si>
    <t>Rs               in million</t>
  </si>
  <si>
    <t>Rs  in              million</t>
  </si>
  <si>
    <t xml:space="preserve">      Total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</si>
  <si>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</si>
  <si>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</si>
  <si>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</si>
  <si>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</si>
  <si>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   Total</t>
  </si>
  <si>
    <t xml:space="preserve">Current Macroeconomic Situation </t>
  </si>
  <si>
    <t>Table No.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</si>
  <si>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</si>
  <si>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</si>
  <si>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</si>
  <si>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</si>
  <si>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</si>
  <si>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</si>
  <si>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</si>
  <si>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Commercial Banks and Financial Institutions</t>
  </si>
  <si>
    <t>Sectorwise Outstanding Credit of Banks and Financial Institutions</t>
  </si>
  <si>
    <t>Securitywise Outstanding Credit of Banks and Financial Institutions</t>
  </si>
  <si>
    <t>Loan of Commercial Banks to Government Enterprises</t>
  </si>
  <si>
    <t>Outright Sale and Purchase Auction</t>
  </si>
  <si>
    <t>Repo and Reverse Repo Auction</t>
  </si>
  <si>
    <t>13 (A)</t>
  </si>
  <si>
    <t xml:space="preserve">Standing Liquidity Facility </t>
  </si>
  <si>
    <t>13 (B)</t>
  </si>
  <si>
    <t>Deposit Auction</t>
  </si>
  <si>
    <t>Weighted Average Treasury Bills Rate</t>
  </si>
  <si>
    <t>Inter-bank Transaction Amount &amp; Weighted Average Interest Rate</t>
  </si>
  <si>
    <t>Structure of Interest Rates</t>
  </si>
  <si>
    <t>Purchase/Sale of Convertible Foreign Currency</t>
  </si>
  <si>
    <t>Indian Currency Purchase</t>
  </si>
  <si>
    <t xml:space="preserve"> </t>
  </si>
  <si>
    <t>Stock Market</t>
  </si>
  <si>
    <t>Listed Companies and Market Capitalization</t>
  </si>
  <si>
    <t>Securities Market Turnover</t>
  </si>
  <si>
    <t>Securities Listed in Nepal Stock Exchange Ltd.</t>
  </si>
  <si>
    <t>Prices</t>
  </si>
  <si>
    <t>National Consumer Price Index (New Series)</t>
  </si>
  <si>
    <t>National Wholesale Price Index (Monthly Series)</t>
  </si>
  <si>
    <t>National Salary and Wage Rate Index</t>
  </si>
  <si>
    <t>Government Finance</t>
  </si>
  <si>
    <t>Government Budgetary Operation</t>
  </si>
  <si>
    <t xml:space="preserve">Fresh Treasury Bills 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</si>
  <si>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</si>
  <si>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</si>
  <si>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</si>
  <si>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</si>
  <si>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</si>
  <si>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</si>
  <si>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</si>
  <si>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</si>
  <si>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</si>
  <si>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</si>
  <si>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</si>
  <si>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</si>
  <si>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</si>
  <si>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</si>
  <si>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(Based on Ten Months' Data of  2014/15)</t>
  </si>
  <si>
    <t>Table 34</t>
  </si>
  <si>
    <t>Direction of Foreign Trade*</t>
  </si>
  <si>
    <r>
      <t>2013/14</t>
    </r>
    <r>
      <rPr>
        <b/>
        <vertAlign val="superscript"/>
        <sz val="9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</si>
  <si>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</si>
  <si>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</si>
  <si>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</si>
  <si>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</si>
  <si>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</si>
  <si>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</si>
  <si>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</si>
  <si>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</si>
  <si>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</si>
  <si>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</si>
  <si>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</si>
  <si>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</si>
  <si>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</si>
  <si>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</si>
  <si>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</si>
  <si>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</si>
  <si>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</si>
  <si>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</si>
  <si>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</si>
  <si>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</si>
  <si>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</si>
  <si>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</si>
  <si>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</si>
  <si>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</si>
  <si>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</si>
  <si>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</si>
  <si>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</si>
  <si>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25</t>
  </si>
  <si>
    <t xml:space="preserve">(2005/06=100) </t>
  </si>
  <si>
    <t>Groups &amp; Sub-groups</t>
  </si>
  <si>
    <t>Weight %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</si>
  <si>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</si>
  <si>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</si>
  <si>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</si>
  <si>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</si>
  <si>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</si>
  <si>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</si>
  <si>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182.6  </t>
  </si>
  <si>
    <t>198.9  </t>
  </si>
  <si>
    <t>200.4  </t>
  </si>
  <si>
    <t>210.7  </t>
  </si>
  <si>
    <t>212.5  </t>
  </si>
  <si>
    <t>214.6  </t>
  </si>
  <si>
    <t>9.7  </t>
  </si>
  <si>
    <t>0.8  </t>
  </si>
  <si>
    <t>7.1  </t>
  </si>
  <si>
    <t>1.0  </t>
  </si>
  <si>
    <t>1. Food and Beverage</t>
  </si>
  <si>
    <t>46.82  </t>
  </si>
  <si>
    <t>214.3  </t>
  </si>
  <si>
    <t>238.1  </t>
  </si>
  <si>
    <t>241.9  </t>
  </si>
  <si>
    <t>255.7  </t>
  </si>
  <si>
    <t>258.8  </t>
  </si>
  <si>
    <t>263.5  </t>
  </si>
  <si>
    <t>12.9  </t>
  </si>
  <si>
    <t>1.6  </t>
  </si>
  <si>
    <t>8.9  </t>
  </si>
  <si>
    <t>1.8  </t>
  </si>
  <si>
    <t>      Cereals Grains &amp; their products</t>
  </si>
  <si>
    <t>14.81  </t>
  </si>
  <si>
    <t>196.0  </t>
  </si>
  <si>
    <t>216.7  </t>
  </si>
  <si>
    <t>216.1  </t>
  </si>
  <si>
    <t>233.0  </t>
  </si>
  <si>
    <t>233.4  </t>
  </si>
  <si>
    <t>240.1  </t>
  </si>
  <si>
    <t>10.3  </t>
  </si>
  <si>
    <t>-0.3  </t>
  </si>
  <si>
    <t>11.1  </t>
  </si>
  <si>
    <t>2.9  </t>
  </si>
  <si>
    <t>      Legume Varieties</t>
  </si>
  <si>
    <t>2.01  </t>
  </si>
  <si>
    <t>216.2  </t>
  </si>
  <si>
    <t>228.3  </t>
  </si>
  <si>
    <t>230.5  </t>
  </si>
  <si>
    <t>266.8  </t>
  </si>
  <si>
    <t>272.5  </t>
  </si>
  <si>
    <t>286.8  </t>
  </si>
  <si>
    <t>6.6  </t>
  </si>
  <si>
    <t>0.9  </t>
  </si>
  <si>
    <t>24.5  </t>
  </si>
  <si>
    <t>5.3  </t>
  </si>
  <si>
    <t>      Vegetables</t>
  </si>
  <si>
    <t>5.65  </t>
  </si>
  <si>
    <t>241.8  </t>
  </si>
  <si>
    <t>292.6  </t>
  </si>
  <si>
    <t>318.3  </t>
  </si>
  <si>
    <t>286.2  </t>
  </si>
  <si>
    <t>300.8  </t>
  </si>
  <si>
    <t>299.9  </t>
  </si>
  <si>
    <t>31.6  </t>
  </si>
  <si>
    <t>8.8  </t>
  </si>
  <si>
    <t>-5.8  </t>
  </si>
  <si>
    <t>      Meat &amp; Fish</t>
  </si>
  <si>
    <t>5.70  </t>
  </si>
  <si>
    <t>245.4  </t>
  </si>
  <si>
    <t>275.0  </t>
  </si>
  <si>
    <t>279.0  </t>
  </si>
  <si>
    <t>296.2  </t>
  </si>
  <si>
    <t>299.2  </t>
  </si>
  <si>
    <t>297.0  </t>
  </si>
  <si>
    <t>13.7  </t>
  </si>
  <si>
    <t>1.4  </t>
  </si>
  <si>
    <t>6.5  </t>
  </si>
  <si>
    <t>-0.7  </t>
  </si>
  <si>
    <t>      Milk Products and Egg</t>
  </si>
  <si>
    <t>5.01  </t>
  </si>
  <si>
    <t>213.8  </t>
  </si>
  <si>
    <t>233.5  </t>
  </si>
  <si>
    <t>235.0  </t>
  </si>
  <si>
    <t>264.1  </t>
  </si>
  <si>
    <t>264.0  </t>
  </si>
  <si>
    <t>266.6  </t>
  </si>
  <si>
    <t>9.9  </t>
  </si>
  <si>
    <t>0.7  </t>
  </si>
  <si>
    <t>13.4  </t>
  </si>
  <si>
    <t>      Ghee and Oil</t>
  </si>
  <si>
    <t>2.70  </t>
  </si>
  <si>
    <t>191.2  </t>
  </si>
  <si>
    <t>193.4  </t>
  </si>
  <si>
    <t>193.0  </t>
  </si>
  <si>
    <t>192.4  </t>
  </si>
  <si>
    <t>194.3  </t>
  </si>
  <si>
    <t>-0.2  </t>
  </si>
  <si>
    <t>1.5  </t>
  </si>
  <si>
    <t>      Fruits</t>
  </si>
  <si>
    <t>2.23  </t>
  </si>
  <si>
    <t>236.6  </t>
  </si>
  <si>
    <t>261.2  </t>
  </si>
  <si>
    <t>274.1  </t>
  </si>
  <si>
    <t>273.3  </t>
  </si>
  <si>
    <t>282.5  </t>
  </si>
  <si>
    <t>310.6  </t>
  </si>
  <si>
    <t>15.8  </t>
  </si>
  <si>
    <t>4.9  </t>
  </si>
  <si>
    <t>13.3  </t>
  </si>
  <si>
    <t>10.0  </t>
  </si>
  <si>
    <t>      Sugar &amp; Sweets</t>
  </si>
  <si>
    <t>1.36  </t>
  </si>
  <si>
    <t>257.6  </t>
  </si>
  <si>
    <t>250.6  </t>
  </si>
  <si>
    <t>252.9  </t>
  </si>
  <si>
    <t>248.7  </t>
  </si>
  <si>
    <t>252.3  </t>
  </si>
  <si>
    <t>253.9  </t>
  </si>
  <si>
    <t>-1.8  </t>
  </si>
  <si>
    <t>0.4  </t>
  </si>
  <si>
    <t>      Spices</t>
  </si>
  <si>
    <t>1.46  </t>
  </si>
  <si>
    <t>215.0  </t>
  </si>
  <si>
    <t>229.8  </t>
  </si>
  <si>
    <t>251.3  </t>
  </si>
  <si>
    <t>254.0  </t>
  </si>
  <si>
    <t>262.7  </t>
  </si>
  <si>
    <t>8.6  </t>
  </si>
  <si>
    <t>12.6  </t>
  </si>
  <si>
    <t>3.4  </t>
  </si>
  <si>
    <t>      Soft Drinks</t>
  </si>
  <si>
    <t>0.96  </t>
  </si>
  <si>
    <t>198.1  </t>
  </si>
  <si>
    <t>201.8  </t>
  </si>
  <si>
    <t>202.0  </t>
  </si>
  <si>
    <t>209.6  </t>
  </si>
  <si>
    <t>211.0  </t>
  </si>
  <si>
    <t>214.9  </t>
  </si>
  <si>
    <t>2.0  </t>
  </si>
  <si>
    <t>0.1  </t>
  </si>
  <si>
    <t>6.4  </t>
  </si>
  <si>
    <t>1.9  </t>
  </si>
  <si>
    <t>      Hard Drinks</t>
  </si>
  <si>
    <t>1.72  </t>
  </si>
  <si>
    <t>158.5  </t>
  </si>
  <si>
    <t>194.1  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</si>
  <si>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</si>
  <si>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</si>
  <si>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</si>
  <si>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</si>
  <si>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</si>
  <si>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</si>
  <si>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</si>
  <si>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345.6  </t>
  </si>
  <si>
    <t>25.3  </t>
  </si>
  <si>
    <t>26.6  </t>
  </si>
  <si>
    <t>      Restaurant &amp; Hotel</t>
  </si>
  <si>
    <t>2.35  </t>
  </si>
  <si>
    <t>244.0  </t>
  </si>
  <si>
    <t>266.5  </t>
  </si>
  <si>
    <t>267.8  </t>
  </si>
  <si>
    <t>294.2  </t>
  </si>
  <si>
    <t>296.6  </t>
  </si>
  <si>
    <t>0.5  </t>
  </si>
  <si>
    <t>12.0  </t>
  </si>
  <si>
    <t>1.1  </t>
  </si>
  <si>
    <t>2. Non-Food and Services</t>
  </si>
  <si>
    <t>53.18  </t>
  </si>
  <si>
    <t>158.9  </t>
  </si>
  <si>
    <t>169.9  </t>
  </si>
  <si>
    <t>170.1  </t>
  </si>
  <si>
    <t>178.0  </t>
  </si>
  <si>
    <t>179.0  </t>
  </si>
  <si>
    <t>179.3  </t>
  </si>
  <si>
    <t>7.0  </t>
  </si>
  <si>
    <t>5.4  </t>
  </si>
  <si>
    <t>0.2  </t>
  </si>
  <si>
    <t>      Clothing &amp; Footwear</t>
  </si>
  <si>
    <t>8.49  </t>
  </si>
  <si>
    <t>186.3  </t>
  </si>
  <si>
    <t>206.8  </t>
  </si>
  <si>
    <t>226.3  </t>
  </si>
  <si>
    <t>231.7  </t>
  </si>
  <si>
    <t>11.0  </t>
  </si>
  <si>
    <t>      Housing &amp; Utilities</t>
  </si>
  <si>
    <t>10.87  </t>
  </si>
  <si>
    <t>157.7  </t>
  </si>
  <si>
    <t>165.8  </t>
  </si>
  <si>
    <t>165.6  </t>
  </si>
  <si>
    <t>167.1  </t>
  </si>
  <si>
    <t>167.2  </t>
  </si>
  <si>
    <t>167.3  </t>
  </si>
  <si>
    <t>5.1  </t>
  </si>
  <si>
    <t>-0.1  </t>
  </si>
  <si>
    <t>      Furnishing &amp; Household   Equipment</t>
  </si>
  <si>
    <t>4.89  </t>
  </si>
  <si>
    <t>187.5  </t>
  </si>
  <si>
    <t>204.6  </t>
  </si>
  <si>
    <t>204.7  </t>
  </si>
  <si>
    <t>221.8  </t>
  </si>
  <si>
    <t>223.8  </t>
  </si>
  <si>
    <t>225.2  </t>
  </si>
  <si>
    <t>9.2  </t>
  </si>
  <si>
    <t>0.6  </t>
  </si>
  <si>
    <t>      Health</t>
  </si>
  <si>
    <t>3.25  </t>
  </si>
  <si>
    <t>138.1  </t>
  </si>
  <si>
    <t>149.6  </t>
  </si>
  <si>
    <t>156.2  </t>
  </si>
  <si>
    <t>157.6  </t>
  </si>
  <si>
    <t>8.3  </t>
  </si>
  <si>
    <t>      Transport</t>
  </si>
  <si>
    <t>6.01  </t>
  </si>
  <si>
    <t>175.5  </t>
  </si>
  <si>
    <t>183.4  </t>
  </si>
  <si>
    <t>184.4  </t>
  </si>
  <si>
    <t>185.1  </t>
  </si>
  <si>
    <t>184.8  </t>
  </si>
  <si>
    <t>      Communication</t>
  </si>
  <si>
    <t>3.64  </t>
  </si>
  <si>
    <t>80.4  </t>
  </si>
  <si>
    <t>80.8  </t>
  </si>
  <si>
    <t>81.0  </t>
  </si>
  <si>
    <t>81.3  </t>
  </si>
  <si>
    <t>      Recreation and Culture</t>
  </si>
  <si>
    <t>5.39  </t>
  </si>
  <si>
    <t>141.1  </t>
  </si>
  <si>
    <t>152.0  </t>
  </si>
  <si>
    <t>152.3  </t>
  </si>
  <si>
    <t>160.3  </t>
  </si>
  <si>
    <t>160.8  </t>
  </si>
  <si>
    <t>162.6  </t>
  </si>
  <si>
    <t>7.9  </t>
  </si>
  <si>
    <t>6.8  </t>
  </si>
  <si>
    <t>      Education</t>
  </si>
  <si>
    <t>8.46  </t>
  </si>
  <si>
    <t>174.5  </t>
  </si>
  <si>
    <t>188.1  </t>
  </si>
  <si>
    <t>198.4  </t>
  </si>
  <si>
    <t>7.8  </t>
  </si>
  <si>
    <t>5.5  </t>
  </si>
  <si>
    <t>      Miscellaneous Goods &amp; Services</t>
  </si>
  <si>
    <t>2.17  </t>
  </si>
  <si>
    <t>162.1  </t>
  </si>
  <si>
    <t>173.3  </t>
  </si>
  <si>
    <t>173.5  </t>
  </si>
  <si>
    <t>186.8  </t>
  </si>
  <si>
    <t>188.4  </t>
  </si>
  <si>
    <t>190.0  </t>
  </si>
  <si>
    <t>9.5  </t>
  </si>
  <si>
    <t xml:space="preserve">Consumer Price Index : Kathmandu Valley </t>
  </si>
  <si>
    <t>204.9  </t>
  </si>
  <si>
    <t>207.0  </t>
  </si>
  <si>
    <t>216.9  </t>
  </si>
  <si>
    <t>218.2  </t>
  </si>
  <si>
    <t>221.1  </t>
  </si>
  <si>
    <t>1.3  </t>
  </si>
  <si>
    <t>49.67  </t>
  </si>
  <si>
    <t>222.1  </t>
  </si>
  <si>
    <t>248.6  </t>
  </si>
  <si>
    <t>253.8  </t>
  </si>
  <si>
    <t>269.0  </t>
  </si>
  <si>
    <t>271.3  </t>
  </si>
  <si>
    <t>277.8  </t>
  </si>
  <si>
    <t>14.3  </t>
  </si>
  <si>
    <t>2.1  </t>
  </si>
  <si>
    <t>9.4  </t>
  </si>
  <si>
    <t>2.4  </t>
  </si>
  <si>
    <t>50.33  </t>
  </si>
  <si>
    <t>160.7  </t>
  </si>
  <si>
    <t>169.7  </t>
  </si>
  <si>
    <t>176.0  </t>
  </si>
  <si>
    <t>176.6  </t>
  </si>
  <si>
    <t>177.0  </t>
  </si>
  <si>
    <t>5.6  </t>
  </si>
  <si>
    <t>4.3  </t>
  </si>
  <si>
    <t xml:space="preserve">Consumer Price Index : Terai </t>
  </si>
  <si>
    <t>176.5  </t>
  </si>
  <si>
    <t>193.2  </t>
  </si>
  <si>
    <t>194.9  </t>
  </si>
  <si>
    <t>204.5  </t>
  </si>
  <si>
    <t>206.3  </t>
  </si>
  <si>
    <t>208.3  </t>
  </si>
  <si>
    <t>10.4  </t>
  </si>
  <si>
    <t>6.9  </t>
  </si>
  <si>
    <t>44.49  </t>
  </si>
  <si>
    <t>206.1  </t>
  </si>
  <si>
    <t>230.0  </t>
  </si>
  <si>
    <t>234.0  </t>
  </si>
  <si>
    <t>248.0  </t>
  </si>
  <si>
    <t>251.0  </t>
  </si>
  <si>
    <t>255.6  </t>
  </si>
  <si>
    <t>13.6  </t>
  </si>
  <si>
    <t>1.7  </t>
  </si>
  <si>
    <t>55.51  </t>
  </si>
  <si>
    <t>156.4  </t>
  </si>
  <si>
    <t>168.4  </t>
  </si>
  <si>
    <t>168.7  </t>
  </si>
  <si>
    <t>176.1  </t>
  </si>
  <si>
    <t>177.1  </t>
  </si>
  <si>
    <t>177.5  </t>
  </si>
  <si>
    <t>5.2  </t>
  </si>
  <si>
    <t>0.3  </t>
  </si>
  <si>
    <t xml:space="preserve">Consumer Price Index : Hill </t>
  </si>
  <si>
    <t>186.0  </t>
  </si>
  <si>
    <t>201.3  </t>
  </si>
  <si>
    <t>213.7  </t>
  </si>
  <si>
    <t>217.5  </t>
  </si>
  <si>
    <t>7.7  </t>
  </si>
  <si>
    <t>47.26  </t>
  </si>
  <si>
    <t>218.9  </t>
  </si>
  <si>
    <t>239.3  </t>
  </si>
  <si>
    <t>241.0  </t>
  </si>
  <si>
    <t>253.1  </t>
  </si>
  <si>
    <t>257.1  </t>
  </si>
  <si>
    <t>260.1  </t>
  </si>
  <si>
    <t>10.1  </t>
  </si>
  <si>
    <t>1.2  </t>
  </si>
  <si>
    <t>52.74  </t>
  </si>
  <si>
    <t>161.0  </t>
  </si>
  <si>
    <t>172.8  </t>
  </si>
  <si>
    <t>172.7  </t>
  </si>
  <si>
    <t>183.5  </t>
  </si>
  <si>
    <t>185.2  </t>
  </si>
  <si>
    <t>7.3  </t>
  </si>
  <si>
    <t>7.2  </t>
  </si>
  <si>
    <t>Table 35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</si>
  <si>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</si>
  <si>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</si>
  <si>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</si>
  <si>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</si>
  <si>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</si>
  <si>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</si>
  <si>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</si>
  <si>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</si>
  <si>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</si>
  <si>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</si>
  <si>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</si>
  <si>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</si>
  <si>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</si>
  <si>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</si>
  <si>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</si>
  <si>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</si>
  <si>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</si>
  <si>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</si>
  <si>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</si>
  <si>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</si>
  <si>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</si>
  <si>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</si>
  <si>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</si>
  <si>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</si>
  <si>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</si>
  <si>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</si>
  <si>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</si>
  <si>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</si>
  <si>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</si>
  <si>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</si>
  <si>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</si>
  <si>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</si>
  <si>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</si>
  <si>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</si>
  <si>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</si>
  <si>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</si>
  <si>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</si>
  <si>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</si>
  <si>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</si>
  <si>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</si>
  <si>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</si>
  <si>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</si>
  <si>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</si>
  <si>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</si>
  <si>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</si>
  <si>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</si>
  <si>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</si>
  <si>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</si>
  <si>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</si>
  <si>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</si>
  <si>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</si>
  <si>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</si>
  <si>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</si>
  <si>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</si>
  <si>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</si>
  <si>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</si>
  <si>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</si>
  <si>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</si>
  <si>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</si>
  <si>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</si>
  <si>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</si>
  <si>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</si>
  <si>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</si>
  <si>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</si>
  <si>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</si>
  <si>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</si>
  <si>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</si>
  <si>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</si>
  <si>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</si>
  <si>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</si>
  <si>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</si>
  <si>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</si>
  <si>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</si>
  <si>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</si>
  <si>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</si>
  <si>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</si>
  <si>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</si>
  <si>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</si>
  <si>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</si>
  <si>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</si>
  <si>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</si>
  <si>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</si>
  <si>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r>
      <t>2013/14</t>
    </r>
    <r>
      <rPr>
        <b/>
        <vertAlign val="superscript"/>
        <sz val="10"/>
        <rFont val="Times New Roman"/>
        <family val="1"/>
      </rPr>
      <t>R</t>
    </r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</si>
  <si>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</si>
  <si>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</si>
  <si>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</si>
  <si>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</si>
  <si>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</si>
  <si>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</si>
  <si>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</si>
  <si>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</si>
  <si>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</si>
  <si>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</si>
  <si>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</si>
  <si>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</si>
  <si>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</si>
  <si>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</si>
  <si>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</si>
  <si>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</si>
  <si>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</si>
  <si>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</si>
  <si>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</si>
  <si>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</si>
  <si>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</si>
  <si>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</si>
  <si>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</si>
  <si>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</si>
  <si>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</si>
  <si>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</si>
  <si>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</si>
  <si>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</si>
  <si>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</si>
  <si>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</si>
  <si>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</si>
  <si>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</si>
  <si>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</si>
  <si>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</si>
  <si>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</si>
  <si>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</si>
  <si>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</si>
  <si>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</si>
  <si>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</si>
  <si>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</si>
  <si>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</si>
  <si>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</si>
  <si>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</si>
  <si>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</si>
  <si>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</si>
  <si>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</si>
  <si>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</si>
  <si>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</si>
  <si>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</si>
  <si>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</si>
  <si>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</si>
  <si>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</si>
  <si>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</si>
  <si>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</si>
  <si>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</si>
  <si>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</si>
  <si>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</si>
  <si>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</si>
  <si>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</si>
  <si>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</si>
  <si>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</si>
  <si>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</si>
  <si>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</si>
  <si>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</si>
  <si>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</si>
  <si>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</si>
  <si>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</si>
  <si>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</si>
  <si>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</si>
  <si>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</si>
  <si>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</si>
  <si>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</si>
  <si>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</si>
  <si>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</si>
  <si>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</si>
  <si>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</si>
  <si>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</si>
  <si>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</si>
  <si>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</si>
  <si>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</si>
  <si>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</si>
  <si>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</si>
  <si>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</si>
  <si>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</si>
  <si>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</si>
  <si>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</si>
  <si>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</si>
  <si>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</si>
  <si>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</si>
  <si>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</si>
  <si>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</si>
  <si>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</si>
  <si>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</si>
  <si>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</si>
  <si>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</si>
  <si>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</si>
  <si>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</si>
  <si>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</si>
  <si>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</si>
  <si>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</si>
  <si>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</si>
  <si>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</si>
  <si>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</si>
  <si>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</si>
  <si>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</si>
  <si>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</si>
  <si>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</si>
  <si>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</si>
  <si>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</si>
  <si>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</si>
  <si>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</si>
  <si>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</si>
  <si>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</si>
  <si>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</si>
  <si>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</si>
  <si>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</si>
  <si>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</si>
  <si>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</si>
  <si>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</si>
  <si>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</si>
  <si>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</si>
  <si>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</si>
  <si>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</si>
  <si>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</si>
  <si>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</si>
  <si>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</si>
  <si>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</si>
  <si>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</si>
  <si>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</si>
  <si>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</si>
  <si>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</si>
  <si>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</si>
  <si>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</si>
  <si>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</si>
  <si>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r>
      <t>2014/15</t>
    </r>
    <r>
      <rPr>
        <b/>
        <vertAlign val="superscript"/>
        <sz val="10"/>
        <rFont val="Times New Roman"/>
        <family val="1"/>
      </rPr>
      <t>p</t>
    </r>
  </si>
  <si>
    <t>* The monthly data are updated based on the latest information from custom office and differ from earlier issues.</t>
  </si>
  <si>
    <t>Table 42</t>
  </si>
  <si>
    <t xml:space="preserve">Summary of Balance of Payments Presentation                 </t>
  </si>
  <si>
    <t>(Rs. in million )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</si>
  <si>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</si>
  <si>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Percent change</t>
  </si>
  <si>
    <t>during ten months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</si>
  <si>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</si>
  <si>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</si>
  <si>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</si>
  <si>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</si>
  <si>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</si>
  <si>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</si>
  <si>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</si>
  <si>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</si>
  <si>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</si>
  <si>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</si>
  <si>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</si>
  <si>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</si>
  <si>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</si>
  <si>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</si>
  <si>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</si>
  <si>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</si>
  <si>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</si>
  <si>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</si>
  <si>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</si>
  <si>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</si>
  <si>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</si>
  <si>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</si>
  <si>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</si>
  <si>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</si>
  <si>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</si>
  <si>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</si>
  <si>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</si>
  <si>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</si>
  <si>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</si>
  <si>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</si>
  <si>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</si>
  <si>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</si>
  <si>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</si>
  <si>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</si>
  <si>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</si>
  <si>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</si>
  <si>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</si>
  <si>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</si>
  <si>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</si>
  <si>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</si>
  <si>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</si>
  <si>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</si>
  <si>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</si>
  <si>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</si>
  <si>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</si>
  <si>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</si>
  <si>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</si>
  <si>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</si>
  <si>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</si>
  <si>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</si>
  <si>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</si>
  <si>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</si>
  <si>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</si>
  <si>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</si>
  <si>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</si>
  <si>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</si>
  <si>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</si>
  <si>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</si>
  <si>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</si>
  <si>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</si>
  <si>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</si>
  <si>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</si>
  <si>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</si>
  <si>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</si>
  <si>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</si>
  <si>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</si>
  <si>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</si>
  <si>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</si>
  <si>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</si>
  <si>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</si>
  <si>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</si>
  <si>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</si>
  <si>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</si>
  <si>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</si>
  <si>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</si>
  <si>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</si>
  <si>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</si>
  <si>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</si>
  <si>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</si>
  <si>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</si>
  <si>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</si>
  <si>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</si>
  <si>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</si>
  <si>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</si>
  <si>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</si>
  <si>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</si>
  <si>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</si>
  <si>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</si>
  <si>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Mid-Month</t>
  </si>
  <si>
    <t>Month End*</t>
  </si>
  <si>
    <t>Monthly Average*</t>
  </si>
  <si>
    <t>Buying</t>
  </si>
  <si>
    <t>Selling</t>
  </si>
  <si>
    <t xml:space="preserve">Middle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</si>
  <si>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</si>
  <si>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</si>
  <si>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</si>
  <si>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</si>
  <si>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</si>
  <si>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</si>
  <si>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</si>
  <si>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</si>
  <si>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</si>
  <si>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</si>
  <si>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</si>
  <si>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</si>
  <si>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</si>
  <si>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 xml:space="preserve">Feburary </t>
  </si>
  <si>
    <t>* As per Nepalese Calendar.</t>
  </si>
  <si>
    <t>Table 46</t>
  </si>
  <si>
    <t>Mid-July</t>
  </si>
  <si>
    <t>Jul-Jul</t>
  </si>
  <si>
    <t>May-May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</si>
  <si>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</si>
  <si>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</si>
  <si>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</si>
  <si>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</si>
  <si>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</si>
  <si>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</si>
  <si>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</si>
  <si>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</si>
  <si>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1</t>
  </si>
  <si>
    <t>Changes during ten months</t>
  </si>
  <si>
    <t>Monetary Aggregates</t>
  </si>
  <si>
    <t xml:space="preserve">Jul </t>
  </si>
  <si>
    <t>Jul (p)</t>
  </si>
  <si>
    <t>May(e)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</si>
  <si>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</si>
  <si>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</si>
  <si>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</si>
  <si>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</si>
  <si>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</si>
  <si>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</si>
  <si>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</si>
  <si>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</si>
  <si>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</si>
  <si>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</si>
  <si>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</si>
  <si>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</si>
  <si>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</si>
  <si>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</si>
  <si>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</si>
  <si>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</si>
  <si>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</si>
  <si>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</si>
  <si>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</si>
  <si>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</si>
  <si>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</si>
  <si>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</si>
  <si>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</si>
  <si>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</si>
  <si>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</si>
  <si>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</si>
  <si>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</si>
  <si>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</si>
  <si>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</si>
  <si>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</si>
  <si>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</si>
  <si>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</si>
  <si>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</si>
  <si>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</si>
  <si>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</si>
  <si>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</si>
  <si>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</si>
  <si>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</si>
  <si>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</si>
  <si>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</si>
  <si>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</si>
  <si>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</si>
  <si>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</si>
  <si>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</si>
  <si>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</si>
  <si>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</si>
  <si>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</si>
  <si>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</si>
  <si>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</si>
  <si>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</si>
  <si>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</si>
  <si>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</si>
  <si>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</si>
  <si>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</si>
  <si>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</si>
  <si>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</si>
  <si>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</si>
  <si>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</si>
  <si>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</si>
  <si>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</si>
  <si>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</si>
  <si>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</si>
  <si>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</si>
  <si>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</si>
  <si>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</si>
  <si>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</si>
  <si>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</si>
  <si>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</si>
  <si>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</si>
  <si>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</si>
  <si>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</si>
  <si>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</si>
  <si>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</si>
  <si>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</si>
  <si>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</si>
  <si>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</si>
  <si>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</si>
  <si>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</si>
  <si>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</si>
  <si>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</si>
  <si>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</si>
  <si>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</si>
  <si>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</si>
  <si>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</si>
  <si>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</si>
  <si>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</si>
  <si>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</si>
  <si>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</si>
  <si>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</si>
  <si>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</si>
  <si>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</si>
  <si>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</si>
  <si>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</si>
  <si>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</si>
  <si>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</si>
  <si>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</si>
  <si>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</si>
  <si>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</si>
  <si>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</si>
  <si>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</si>
  <si>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</si>
  <si>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</si>
  <si>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</si>
  <si>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</si>
  <si>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</si>
  <si>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</si>
  <si>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</si>
  <si>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</si>
  <si>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</si>
  <si>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</si>
  <si>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</si>
  <si>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</si>
  <si>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4</t>
  </si>
  <si>
    <t xml:space="preserve">    5.2 Balance with Nepal Rastra Bank</t>
  </si>
  <si>
    <t>Table 5</t>
  </si>
  <si>
    <t>Table 6</t>
  </si>
  <si>
    <t>Table 7</t>
  </si>
  <si>
    <t>Deposit Details of Banks and Financial Institutions</t>
  </si>
  <si>
    <t xml:space="preserve">Changes during ten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</si>
  <si>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</si>
  <si>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</si>
  <si>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</si>
  <si>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</si>
  <si>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</si>
  <si>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</si>
  <si>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</si>
  <si>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</si>
  <si>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</si>
  <si>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</si>
  <si>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</si>
  <si>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</si>
  <si>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</si>
  <si>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</si>
  <si>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</si>
  <si>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</si>
  <si>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</si>
  <si>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</si>
  <si>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</si>
  <si>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</si>
  <si>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</si>
  <si>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</si>
  <si>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</si>
  <si>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</si>
  <si>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</si>
  <si>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</si>
  <si>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</si>
  <si>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</si>
  <si>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</si>
  <si>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</si>
  <si>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</si>
  <si>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</si>
  <si>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</si>
  <si>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</si>
  <si>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</si>
  <si>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</si>
  <si>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</si>
  <si>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</si>
  <si>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</si>
  <si>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</si>
  <si>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</si>
  <si>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</si>
  <si>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</si>
  <si>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</si>
  <si>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</si>
  <si>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</si>
  <si>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</si>
  <si>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</si>
  <si>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</si>
  <si>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</si>
  <si>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</si>
  <si>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</si>
  <si>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</si>
  <si>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</si>
  <si>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</si>
  <si>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</si>
  <si>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</si>
  <si>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</si>
  <si>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</si>
  <si>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</si>
  <si>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</si>
  <si>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</si>
  <si>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</si>
  <si>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</si>
  <si>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</si>
  <si>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</si>
  <si>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</si>
  <si>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</si>
  <si>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</si>
  <si>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</si>
  <si>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</si>
  <si>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</si>
  <si>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</si>
  <si>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</si>
  <si>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</si>
  <si>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</si>
  <si>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</si>
  <si>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</si>
  <si>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</si>
  <si>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</si>
  <si>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</si>
  <si>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</si>
  <si>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</si>
  <si>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</si>
  <si>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</si>
  <si>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</si>
  <si>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</si>
  <si>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</si>
  <si>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</si>
  <si>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</si>
  <si>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</si>
  <si>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</si>
  <si>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</si>
  <si>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</si>
  <si>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</si>
  <si>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</si>
  <si>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</si>
  <si>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</si>
  <si>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</si>
  <si>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</si>
  <si>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</si>
  <si>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</si>
  <si>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</si>
  <si>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</si>
  <si>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</si>
  <si>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</si>
  <si>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</si>
  <si>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</si>
  <si>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</si>
  <si>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</si>
  <si>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</si>
  <si>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</si>
  <si>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</si>
  <si>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</si>
  <si>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</si>
  <si>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</si>
  <si>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</si>
  <si>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</si>
  <si>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</si>
  <si>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</si>
  <si>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</si>
  <si>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</si>
  <si>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</si>
  <si>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</si>
  <si>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</si>
  <si>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</si>
  <si>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</si>
  <si>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</si>
  <si>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</si>
  <si>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</si>
  <si>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</si>
  <si>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</si>
  <si>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</si>
  <si>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</si>
  <si>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</si>
  <si>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</si>
  <si>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</si>
  <si>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</si>
  <si>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</si>
  <si>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</si>
  <si>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</si>
  <si>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</si>
  <si>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</si>
  <si>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</si>
  <si>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</si>
  <si>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</si>
  <si>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</si>
  <si>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</si>
  <si>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</si>
  <si>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</si>
  <si>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</si>
  <si>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</si>
  <si>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</si>
  <si>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</si>
  <si>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</si>
  <si>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</si>
  <si>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</si>
  <si>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</si>
  <si>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</si>
  <si>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</si>
  <si>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</si>
  <si>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</si>
  <si>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</si>
  <si>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</si>
  <si>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</si>
  <si>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</si>
  <si>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</si>
  <si>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</si>
  <si>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</si>
  <si>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</si>
  <si>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</si>
  <si>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</si>
  <si>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</si>
  <si>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</si>
  <si>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</si>
  <si>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</si>
  <si>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</si>
  <si>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</si>
  <si>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</si>
  <si>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</si>
  <si>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</si>
  <si>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</si>
  <si>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</si>
  <si>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</si>
  <si>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</si>
  <si>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</si>
  <si>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11</t>
  </si>
  <si>
    <t>Outright Sale Auction</t>
  </si>
  <si>
    <t>Outright Purchase Auction</t>
  </si>
  <si>
    <t>Interest Rate* (%)</t>
  </si>
  <si>
    <t>*Weighted average interest rate.</t>
  </si>
  <si>
    <t>Table 12</t>
  </si>
  <si>
    <t>Repo Auction</t>
  </si>
  <si>
    <t>Reverse Repo Auction</t>
  </si>
  <si>
    <t>Table 13 (A)</t>
  </si>
  <si>
    <t>Standing Liquidity Facility</t>
  </si>
  <si>
    <t>(First Eleven Months)</t>
  </si>
  <si>
    <t>Table 13 (B)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</si>
  <si>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</si>
  <si>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</si>
  <si>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</si>
  <si>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</si>
  <si>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</si>
  <si>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</si>
  <si>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</si>
  <si>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</si>
  <si>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</si>
  <si>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</si>
  <si>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</si>
  <si>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</si>
  <si>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</si>
  <si>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</si>
  <si>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</si>
  <si>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</si>
  <si>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</si>
  <si>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</si>
  <si>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</si>
  <si>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</si>
  <si>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</si>
  <si>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</si>
  <si>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</si>
  <si>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</si>
  <si>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</si>
  <si>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</si>
  <si>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</si>
  <si>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</si>
  <si>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</si>
  <si>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</si>
  <si>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</si>
  <si>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</si>
  <si>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</si>
  <si>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</si>
  <si>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</si>
  <si>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</si>
  <si>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</si>
  <si>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</si>
  <si>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</si>
  <si>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</si>
  <si>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</si>
  <si>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</si>
  <si>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</si>
  <si>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</si>
  <si>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</si>
  <si>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</si>
  <si>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</si>
  <si>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</si>
  <si>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</si>
  <si>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</si>
  <si>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</si>
  <si>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</si>
  <si>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</si>
  <si>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</si>
  <si>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</si>
  <si>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</si>
  <si>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</si>
  <si>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</si>
  <si>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</si>
  <si>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</si>
  <si>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</si>
  <si>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</si>
  <si>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</si>
  <si>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</si>
  <si>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</si>
  <si>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</si>
  <si>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</si>
  <si>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</si>
  <si>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</si>
  <si>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</si>
  <si>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</si>
  <si>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</si>
  <si>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</si>
  <si>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</si>
  <si>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</si>
  <si>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</si>
  <si>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</si>
  <si>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</si>
  <si>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</si>
  <si>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</si>
  <si>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</si>
  <si>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</si>
  <si>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</si>
  <si>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</si>
  <si>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</si>
  <si>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</si>
  <si>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</si>
  <si>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</si>
  <si>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</si>
  <si>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</si>
  <si>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</si>
  <si>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</si>
  <si>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</si>
  <si>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</si>
  <si>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</si>
  <si>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</si>
  <si>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</si>
  <si>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</si>
  <si>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</si>
  <si>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</si>
  <si>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</si>
  <si>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</si>
  <si>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</si>
  <si>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</si>
  <si>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</si>
  <si>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</si>
  <si>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</si>
  <si>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</si>
  <si>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</si>
  <si>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</si>
  <si>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</si>
  <si>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</si>
  <si>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</si>
  <si>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</si>
  <si>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</si>
  <si>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</si>
  <si>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</si>
  <si>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</si>
  <si>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</si>
  <si>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</si>
  <si>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</si>
  <si>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</si>
  <si>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</si>
  <si>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</si>
  <si>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Ten Months</t>
  </si>
  <si>
    <t xml:space="preserve">Ten Months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</si>
</sst>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0.0_)"/>
    <numFmt numFmtId="168" formatCode="General_)"/>
    <numFmt numFmtId="169" formatCode="_(* #,##0.00_);_(* \(#,##0.00\);_(* \-??_);_(@_)"/>
    <numFmt numFmtId="170" formatCode="0_);[Red]\(0\)"/>
    <numFmt numFmtId="171" formatCode="_(* #,##0_);_(* \(#,##0\);_(* \-??_);_(@_)"/>
    <numFmt numFmtId="172" formatCode="_(* #,##0_);_(* \(#,##0\);_(* &quot;-&quot;??_);_(@_)"/>
    <numFmt numFmtId="173" formatCode="0_)"/>
    <numFmt numFmtId="174" formatCode="0.00_)"/>
    <numFmt numFmtId="175" formatCode="0.000_)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0.000"/>
    <numFmt numFmtId="180" formatCode="0.0000"/>
    <numFmt numFmtId="181" formatCode="_(* #,##0.0000_);_(* \(#,##0.0000\);_(* &quot;-&quot;??_);_(@_)"/>
    <numFmt numFmtId="182" formatCode="_-* #,##0_-;\-* #,##0_-;_-* &quot;-&quot;??_-;_-@_-"/>
    <numFmt numFmtId="183" formatCode="_-* #,##0.000_-;\-* #,##0.000_-;_-* &quot;-&quot;??_-;_-@_-"/>
    <numFmt numFmtId="184" formatCode="_(* #,##0.000_);_(* \(#,##0.000\);_(* &quot;-&quot;??_);_(@_)"/>
    <numFmt numFmtId="185" formatCode="[$-409]dddd\,\ mmmm\ dd\,\ yyyy"/>
    <numFmt numFmtId="186" formatCode="[$-409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2"/>
      <name val="Helv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ourier"/>
      <family val="3"/>
    </font>
    <font>
      <b/>
      <sz val="10"/>
      <name val="Arial"/>
      <family val="2"/>
    </font>
    <font>
      <sz val="14"/>
      <name val="AngsanaUPC"/>
      <family val="1"/>
    </font>
    <font>
      <sz val="10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/>
    </border>
    <border>
      <left style="thin"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/>
      <right style="thin"/>
      <top style="thin"/>
      <bottom style="double"/>
    </border>
    <border>
      <left/>
      <right style="double"/>
      <top style="double"/>
      <bottom/>
    </border>
    <border>
      <left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 style="thin"/>
      <top style="double"/>
      <bottom style="thin"/>
    </border>
    <border>
      <left style="double"/>
      <right/>
      <top/>
      <bottom style="medium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1" fontId="0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928">
    <xf numFmtId="0" fontId="0" fillId="0" borderId="0" xfId="0" applyFont="1" applyAlignment="1">
      <alignment/>
    </xf>
    <xf numFmtId="0" fontId="4" fillId="0" borderId="0" xfId="120" applyFont="1">
      <alignment/>
      <protection/>
    </xf>
    <xf numFmtId="0" fontId="3" fillId="0" borderId="10" xfId="120" applyFont="1" applyBorder="1" applyAlignment="1">
      <alignment horizontal="center"/>
      <protection/>
    </xf>
    <xf numFmtId="0" fontId="7" fillId="0" borderId="0" xfId="120" applyFont="1">
      <alignment/>
      <protection/>
    </xf>
    <xf numFmtId="0" fontId="3" fillId="0" borderId="0" xfId="120" applyFont="1">
      <alignment/>
      <protection/>
    </xf>
    <xf numFmtId="49" fontId="3" fillId="33" borderId="11" xfId="120" applyNumberFormat="1" applyFont="1" applyFill="1" applyBorder="1" applyAlignment="1">
      <alignment horizontal="center"/>
      <protection/>
    </xf>
    <xf numFmtId="49" fontId="3" fillId="33" borderId="12" xfId="120" applyNumberFormat="1" applyFont="1" applyFill="1" applyBorder="1" applyAlignment="1">
      <alignment horizontal="centerContinuous"/>
      <protection/>
    </xf>
    <xf numFmtId="49" fontId="3" fillId="33" borderId="13" xfId="120" applyNumberFormat="1" applyFont="1" applyFill="1" applyBorder="1" applyAlignment="1">
      <alignment horizontal="center"/>
      <protection/>
    </xf>
    <xf numFmtId="0" fontId="3" fillId="0" borderId="14" xfId="120" applyFont="1" applyBorder="1" applyAlignment="1" applyProtection="1">
      <alignment horizontal="left" vertical="center"/>
      <protection/>
    </xf>
    <xf numFmtId="164" fontId="3" fillId="0" borderId="15" xfId="120" applyNumberFormat="1" applyFont="1" applyBorder="1" applyAlignment="1" applyProtection="1">
      <alignment horizontal="right" vertical="center"/>
      <protection/>
    </xf>
    <xf numFmtId="0" fontId="3" fillId="0" borderId="15" xfId="120" applyFont="1" applyBorder="1" applyAlignment="1" applyProtection="1">
      <alignment horizontal="right" vertical="center"/>
      <protection/>
    </xf>
    <xf numFmtId="165" fontId="3" fillId="0" borderId="16" xfId="44" applyNumberFormat="1" applyFont="1" applyBorder="1" applyAlignment="1" applyProtection="1">
      <alignment horizontal="right" vertical="center"/>
      <protection/>
    </xf>
    <xf numFmtId="0" fontId="3" fillId="0" borderId="0" xfId="120" applyFont="1" applyAlignment="1">
      <alignment vertical="center"/>
      <protection/>
    </xf>
    <xf numFmtId="0" fontId="7" fillId="0" borderId="17" xfId="120" applyFont="1" applyBorder="1" applyAlignment="1" applyProtection="1">
      <alignment horizontal="left" vertical="center"/>
      <protection/>
    </xf>
    <xf numFmtId="164" fontId="7" fillId="0" borderId="18" xfId="120" applyNumberFormat="1" applyFont="1" applyBorder="1" applyAlignment="1" applyProtection="1">
      <alignment horizontal="right" vertical="center"/>
      <protection/>
    </xf>
    <xf numFmtId="0" fontId="7" fillId="0" borderId="18" xfId="120" applyFont="1" applyBorder="1" applyAlignment="1" applyProtection="1">
      <alignment horizontal="right" vertical="center"/>
      <protection/>
    </xf>
    <xf numFmtId="165" fontId="7" fillId="0" borderId="19" xfId="44" applyNumberFormat="1" applyFont="1" applyBorder="1" applyAlignment="1" applyProtection="1">
      <alignment horizontal="right" vertical="center"/>
      <protection/>
    </xf>
    <xf numFmtId="0" fontId="7" fillId="0" borderId="0" xfId="120" applyFont="1" applyAlignment="1">
      <alignment vertical="center"/>
      <protection/>
    </xf>
    <xf numFmtId="0" fontId="6" fillId="0" borderId="0" xfId="120" applyFont="1" applyAlignment="1">
      <alignment vertical="center"/>
      <protection/>
    </xf>
    <xf numFmtId="164" fontId="6" fillId="0" borderId="18" xfId="120" applyNumberFormat="1" applyFont="1" applyBorder="1" applyAlignment="1" applyProtection="1">
      <alignment horizontal="right" vertical="center"/>
      <protection/>
    </xf>
    <xf numFmtId="165" fontId="6" fillId="0" borderId="19" xfId="44" applyNumberFormat="1" applyFont="1" applyBorder="1" applyAlignment="1" applyProtection="1">
      <alignment horizontal="right" vertical="center"/>
      <protection/>
    </xf>
    <xf numFmtId="0" fontId="7" fillId="0" borderId="20" xfId="120" applyFont="1" applyBorder="1" applyAlignment="1" applyProtection="1">
      <alignment horizontal="left" vertical="center"/>
      <protection/>
    </xf>
    <xf numFmtId="164" fontId="7" fillId="0" borderId="21" xfId="120" applyNumberFormat="1" applyFont="1" applyBorder="1" applyAlignment="1" applyProtection="1">
      <alignment horizontal="right" vertical="center"/>
      <protection/>
    </xf>
    <xf numFmtId="164" fontId="6" fillId="0" borderId="21" xfId="120" applyNumberFormat="1" applyFont="1" applyBorder="1" applyAlignment="1" applyProtection="1">
      <alignment horizontal="right" vertical="center"/>
      <protection/>
    </xf>
    <xf numFmtId="165" fontId="6" fillId="0" borderId="13" xfId="44" applyNumberFormat="1" applyFont="1" applyBorder="1" applyAlignment="1" applyProtection="1">
      <alignment horizontal="right" vertical="center"/>
      <protection/>
    </xf>
    <xf numFmtId="0" fontId="3" fillId="0" borderId="17" xfId="120" applyFont="1" applyBorder="1" applyAlignment="1" applyProtection="1">
      <alignment horizontal="left" vertical="center"/>
      <protection/>
    </xf>
    <xf numFmtId="164" fontId="3" fillId="0" borderId="18" xfId="120" applyNumberFormat="1" applyFont="1" applyBorder="1" applyAlignment="1" applyProtection="1">
      <alignment horizontal="right" vertical="center"/>
      <protection/>
    </xf>
    <xf numFmtId="165" fontId="7" fillId="0" borderId="13" xfId="44" applyNumberFormat="1" applyFont="1" applyBorder="1" applyAlignment="1" applyProtection="1">
      <alignment horizontal="right" vertical="center"/>
      <protection/>
    </xf>
    <xf numFmtId="165" fontId="7" fillId="0" borderId="13" xfId="44" applyNumberFormat="1" applyFont="1" applyBorder="1" applyAlignment="1" applyProtection="1" quotePrefix="1">
      <alignment horizontal="right" vertical="center"/>
      <protection/>
    </xf>
    <xf numFmtId="0" fontId="3" fillId="0" borderId="22" xfId="120" applyFont="1" applyBorder="1" applyAlignment="1" applyProtection="1">
      <alignment horizontal="left" vertical="center"/>
      <protection/>
    </xf>
    <xf numFmtId="164" fontId="3" fillId="0" borderId="11" xfId="120" applyNumberFormat="1" applyFont="1" applyBorder="1" applyAlignment="1" applyProtection="1">
      <alignment horizontal="right" vertical="center"/>
      <protection/>
    </xf>
    <xf numFmtId="0" fontId="3" fillId="0" borderId="11" xfId="120" applyFont="1" applyBorder="1" applyAlignment="1" applyProtection="1">
      <alignment horizontal="right" vertical="center"/>
      <protection/>
    </xf>
    <xf numFmtId="165" fontId="3" fillId="0" borderId="23" xfId="44" applyNumberFormat="1" applyFont="1" applyBorder="1" applyAlignment="1" applyProtection="1">
      <alignment horizontal="right" vertical="center"/>
      <protection/>
    </xf>
    <xf numFmtId="0" fontId="3" fillId="0" borderId="18" xfId="120" applyFont="1" applyBorder="1" applyAlignment="1" applyProtection="1">
      <alignment horizontal="right" vertical="center"/>
      <protection/>
    </xf>
    <xf numFmtId="165" fontId="3" fillId="0" borderId="19" xfId="44" applyNumberFormat="1" applyFont="1" applyBorder="1" applyAlignment="1" applyProtection="1">
      <alignment horizontal="right" vertical="center"/>
      <protection/>
    </xf>
    <xf numFmtId="164" fontId="7" fillId="0" borderId="0" xfId="120" applyNumberFormat="1" applyFont="1" applyAlignment="1">
      <alignment vertical="center"/>
      <protection/>
    </xf>
    <xf numFmtId="0" fontId="7" fillId="0" borderId="21" xfId="120" applyFont="1" applyBorder="1" applyAlignment="1" applyProtection="1">
      <alignment horizontal="right" vertical="center"/>
      <protection/>
    </xf>
    <xf numFmtId="0" fontId="3" fillId="0" borderId="22" xfId="120" applyFont="1" applyBorder="1" applyAlignment="1" applyProtection="1">
      <alignment vertical="center"/>
      <protection/>
    </xf>
    <xf numFmtId="0" fontId="7" fillId="0" borderId="0" xfId="120" applyFont="1" applyBorder="1" applyAlignment="1">
      <alignment vertical="center"/>
      <protection/>
    </xf>
    <xf numFmtId="166" fontId="7" fillId="0" borderId="19" xfId="44" applyNumberFormat="1" applyFont="1" applyBorder="1" applyAlignment="1" applyProtection="1">
      <alignment horizontal="right" vertical="center"/>
      <protection/>
    </xf>
    <xf numFmtId="0" fontId="7" fillId="0" borderId="24" xfId="120" applyFont="1" applyBorder="1" applyAlignment="1" applyProtection="1">
      <alignment horizontal="left" vertical="center"/>
      <protection/>
    </xf>
    <xf numFmtId="164" fontId="7" fillId="0" borderId="25" xfId="120" applyNumberFormat="1" applyFont="1" applyBorder="1" applyAlignment="1" applyProtection="1">
      <alignment horizontal="right" vertical="center"/>
      <protection/>
    </xf>
    <xf numFmtId="165" fontId="7" fillId="0" borderId="26" xfId="44" applyNumberFormat="1" applyFont="1" applyBorder="1" applyAlignment="1" applyProtection="1">
      <alignment horizontal="right" vertical="center"/>
      <protection/>
    </xf>
    <xf numFmtId="0" fontId="7" fillId="0" borderId="0" xfId="120" applyFont="1" applyBorder="1" applyAlignment="1" applyProtection="1">
      <alignment horizontal="left" vertical="center"/>
      <protection/>
    </xf>
    <xf numFmtId="164" fontId="7" fillId="0" borderId="0" xfId="120" applyNumberFormat="1" applyFont="1" applyBorder="1" applyAlignment="1" applyProtection="1">
      <alignment horizontal="right" vertical="center"/>
      <protection/>
    </xf>
    <xf numFmtId="0" fontId="7" fillId="0" borderId="0" xfId="120" applyFont="1" applyBorder="1" applyAlignment="1" applyProtection="1">
      <alignment horizontal="right" vertical="center"/>
      <protection/>
    </xf>
    <xf numFmtId="165" fontId="7" fillId="0" borderId="0" xfId="44" applyNumberFormat="1" applyFont="1" applyBorder="1" applyAlignment="1" applyProtection="1">
      <alignment horizontal="right" vertical="center"/>
      <protection/>
    </xf>
    <xf numFmtId="0" fontId="9" fillId="0" borderId="0" xfId="120" applyFont="1" applyBorder="1" applyAlignment="1" applyProtection="1">
      <alignment vertical="justify" wrapText="1"/>
      <protection/>
    </xf>
    <xf numFmtId="0" fontId="7" fillId="0" borderId="0" xfId="120" applyFont="1" applyBorder="1" quotePrefix="1">
      <alignment/>
      <protection/>
    </xf>
    <xf numFmtId="0" fontId="9" fillId="0" borderId="0" xfId="120" applyFont="1" applyAlignment="1">
      <alignment horizontal="left"/>
      <protection/>
    </xf>
    <xf numFmtId="0" fontId="9" fillId="0" borderId="0" xfId="120" applyFont="1" applyBorder="1" applyAlignment="1">
      <alignment horizontal="left"/>
      <protection/>
    </xf>
    <xf numFmtId="0" fontId="9" fillId="0" borderId="0" xfId="120" applyFont="1" applyBorder="1">
      <alignment/>
      <protection/>
    </xf>
    <xf numFmtId="0" fontId="9" fillId="0" borderId="0" xfId="120" applyFont="1">
      <alignment/>
      <protection/>
    </xf>
    <xf numFmtId="0" fontId="7" fillId="0" borderId="0" xfId="120" applyFont="1" applyBorder="1">
      <alignment/>
      <protection/>
    </xf>
    <xf numFmtId="0" fontId="9" fillId="0" borderId="0" xfId="120" applyFont="1" applyAlignment="1" applyProtection="1">
      <alignment horizontal="left"/>
      <protection/>
    </xf>
    <xf numFmtId="0" fontId="7" fillId="0" borderId="0" xfId="120" applyFont="1" applyAlignment="1" applyProtection="1">
      <alignment horizontal="left"/>
      <protection/>
    </xf>
    <xf numFmtId="0" fontId="10" fillId="0" borderId="0" xfId="120" applyFont="1">
      <alignment/>
      <protection/>
    </xf>
    <xf numFmtId="0" fontId="7" fillId="0" borderId="27" xfId="120" applyFont="1" applyBorder="1">
      <alignment/>
      <protection/>
    </xf>
    <xf numFmtId="164" fontId="7" fillId="0" borderId="18" xfId="120" applyNumberFormat="1" applyFont="1" applyBorder="1">
      <alignment/>
      <protection/>
    </xf>
    <xf numFmtId="164" fontId="7" fillId="0" borderId="18" xfId="120" applyNumberFormat="1" applyFont="1" applyFill="1" applyBorder="1" applyAlignment="1">
      <alignment horizontal="right"/>
      <protection/>
    </xf>
    <xf numFmtId="165" fontId="7" fillId="0" borderId="18" xfId="120" applyNumberFormat="1" applyFont="1" applyBorder="1" applyAlignment="1">
      <alignment horizontal="center"/>
      <protection/>
    </xf>
    <xf numFmtId="164" fontId="7" fillId="0" borderId="18" xfId="120" applyNumberFormat="1" applyFont="1" applyBorder="1" applyAlignment="1">
      <alignment horizontal="center"/>
      <protection/>
    </xf>
    <xf numFmtId="164" fontId="7" fillId="0" borderId="28" xfId="120" applyNumberFormat="1" applyFont="1" applyBorder="1" applyAlignment="1">
      <alignment horizontal="center"/>
      <protection/>
    </xf>
    <xf numFmtId="164" fontId="7" fillId="0" borderId="18" xfId="120" applyNumberFormat="1" applyFont="1" applyBorder="1" applyAlignment="1">
      <alignment horizontal="right"/>
      <protection/>
    </xf>
    <xf numFmtId="0" fontId="3" fillId="0" borderId="29" xfId="120" applyFont="1" applyBorder="1">
      <alignment/>
      <protection/>
    </xf>
    <xf numFmtId="164" fontId="3" fillId="0" borderId="30" xfId="120" applyNumberFormat="1" applyFont="1" applyBorder="1">
      <alignment/>
      <protection/>
    </xf>
    <xf numFmtId="164" fontId="3" fillId="0" borderId="30" xfId="120" applyNumberFormat="1" applyFont="1" applyBorder="1" applyAlignment="1">
      <alignment horizontal="right"/>
      <protection/>
    </xf>
    <xf numFmtId="164" fontId="10" fillId="0" borderId="0" xfId="120" applyNumberFormat="1" applyFont="1">
      <alignment/>
      <protection/>
    </xf>
    <xf numFmtId="0" fontId="2" fillId="0" borderId="0" xfId="120">
      <alignment/>
      <protection/>
    </xf>
    <xf numFmtId="0" fontId="3" fillId="33" borderId="31" xfId="120" applyFont="1" applyFill="1" applyBorder="1" applyAlignment="1">
      <alignment horizontal="center" vertical="center"/>
      <protection/>
    </xf>
    <xf numFmtId="0" fontId="3" fillId="33" borderId="18" xfId="120" applyFont="1" applyFill="1" applyBorder="1" applyAlignment="1">
      <alignment horizontal="center" vertical="center"/>
      <protection/>
    </xf>
    <xf numFmtId="0" fontId="3" fillId="33" borderId="18" xfId="120" applyFont="1" applyFill="1" applyBorder="1" applyAlignment="1" applyProtection="1">
      <alignment horizontal="center"/>
      <protection locked="0"/>
    </xf>
    <xf numFmtId="0" fontId="3" fillId="33" borderId="11" xfId="120" applyFont="1" applyFill="1" applyBorder="1" applyAlignment="1">
      <alignment horizontal="center"/>
      <protection/>
    </xf>
    <xf numFmtId="0" fontId="3" fillId="33" borderId="23" xfId="120" applyFont="1" applyFill="1" applyBorder="1" applyAlignment="1">
      <alignment horizontal="center"/>
      <protection/>
    </xf>
    <xf numFmtId="1" fontId="3" fillId="0" borderId="14" xfId="120" applyNumberFormat="1" applyFont="1" applyBorder="1" applyAlignment="1" applyProtection="1">
      <alignment horizontal="center"/>
      <protection locked="0"/>
    </xf>
    <xf numFmtId="0" fontId="3" fillId="0" borderId="32" xfId="120" applyFont="1" applyBorder="1" applyAlignment="1" applyProtection="1">
      <alignment horizontal="left"/>
      <protection locked="0"/>
    </xf>
    <xf numFmtId="167" fontId="3" fillId="0" borderId="15" xfId="120" applyNumberFormat="1" applyFont="1" applyBorder="1" applyAlignment="1" applyProtection="1">
      <alignment horizontal="right"/>
      <protection locked="0"/>
    </xf>
    <xf numFmtId="1" fontId="6" fillId="0" borderId="17" xfId="120" applyNumberFormat="1" applyFont="1" applyBorder="1" applyAlignment="1" applyProtection="1">
      <alignment horizontal="center"/>
      <protection locked="0"/>
    </xf>
    <xf numFmtId="0" fontId="7" fillId="0" borderId="33" xfId="120" applyFont="1" applyBorder="1" applyAlignment="1" applyProtection="1">
      <alignment horizontal="left"/>
      <protection locked="0"/>
    </xf>
    <xf numFmtId="167" fontId="7" fillId="0" borderId="18" xfId="120" applyNumberFormat="1" applyFont="1" applyBorder="1" applyAlignment="1">
      <alignment horizontal="right"/>
      <protection/>
    </xf>
    <xf numFmtId="167" fontId="7" fillId="0" borderId="18" xfId="120" applyNumberFormat="1" applyFont="1" applyBorder="1">
      <alignment/>
      <protection/>
    </xf>
    <xf numFmtId="167" fontId="7" fillId="0" borderId="19" xfId="120" applyNumberFormat="1" applyFont="1" applyBorder="1">
      <alignment/>
      <protection/>
    </xf>
    <xf numFmtId="1" fontId="3" fillId="0" borderId="17" xfId="120" applyNumberFormat="1" applyFont="1" applyBorder="1" applyAlignment="1" applyProtection="1">
      <alignment horizontal="center"/>
      <protection locked="0"/>
    </xf>
    <xf numFmtId="167" fontId="7" fillId="0" borderId="18" xfId="120" applyNumberFormat="1" applyFont="1" applyBorder="1" applyAlignment="1" applyProtection="1">
      <alignment horizontal="right"/>
      <protection locked="0"/>
    </xf>
    <xf numFmtId="1" fontId="7" fillId="0" borderId="17" xfId="120" applyNumberFormat="1" applyFont="1" applyBorder="1" applyAlignment="1" applyProtection="1">
      <alignment horizontal="center"/>
      <protection locked="0"/>
    </xf>
    <xf numFmtId="1" fontId="11" fillId="0" borderId="17" xfId="120" applyNumberFormat="1" applyFont="1" applyBorder="1" applyAlignment="1" applyProtection="1">
      <alignment horizontal="center"/>
      <protection locked="0"/>
    </xf>
    <xf numFmtId="0" fontId="3" fillId="0" borderId="33" xfId="120" applyFont="1" applyBorder="1" applyAlignment="1" applyProtection="1">
      <alignment horizontal="left"/>
      <protection locked="0"/>
    </xf>
    <xf numFmtId="167" fontId="3" fillId="0" borderId="18" xfId="120" applyNumberFormat="1" applyFont="1" applyBorder="1" applyAlignment="1" applyProtection="1">
      <alignment horizontal="right"/>
      <protection locked="0"/>
    </xf>
    <xf numFmtId="167" fontId="3" fillId="0" borderId="19" xfId="120" applyNumberFormat="1" applyFont="1" applyBorder="1" applyAlignment="1" applyProtection="1">
      <alignment horizontal="right"/>
      <protection locked="0"/>
    </xf>
    <xf numFmtId="167" fontId="7" fillId="0" borderId="18" xfId="120" applyNumberFormat="1" applyFont="1" applyBorder="1" applyAlignment="1" applyProtection="1">
      <alignment horizontal="right"/>
      <protection/>
    </xf>
    <xf numFmtId="167" fontId="7" fillId="0" borderId="18" xfId="120" applyNumberFormat="1" applyFont="1" applyFill="1" applyBorder="1" applyAlignment="1">
      <alignment horizontal="right"/>
      <protection/>
    </xf>
    <xf numFmtId="167" fontId="7" fillId="0" borderId="19" xfId="120" applyNumberFormat="1" applyFont="1" applyFill="1" applyBorder="1" applyAlignment="1">
      <alignment horizontal="right"/>
      <protection/>
    </xf>
    <xf numFmtId="167" fontId="7" fillId="34" borderId="19" xfId="120" applyNumberFormat="1" applyFont="1" applyFill="1" applyBorder="1" applyAlignment="1" applyProtection="1">
      <alignment horizontal="right"/>
      <protection/>
    </xf>
    <xf numFmtId="164" fontId="6" fillId="34" borderId="19" xfId="120" applyNumberFormat="1" applyFont="1" applyFill="1" applyBorder="1" applyAlignment="1" applyProtection="1">
      <alignment horizontal="right" vertical="center"/>
      <protection/>
    </xf>
    <xf numFmtId="167" fontId="7" fillId="0" borderId="18" xfId="120" applyNumberFormat="1" applyFont="1" applyFill="1" applyBorder="1" applyAlignment="1" applyProtection="1">
      <alignment horizontal="right"/>
      <protection locked="0"/>
    </xf>
    <xf numFmtId="167" fontId="3" fillId="0" borderId="18" xfId="120" applyNumberFormat="1" applyFont="1" applyBorder="1" applyAlignment="1" applyProtection="1">
      <alignment horizontal="right"/>
      <protection/>
    </xf>
    <xf numFmtId="167" fontId="3" fillId="0" borderId="18" xfId="120" applyNumberFormat="1" applyFont="1" applyBorder="1">
      <alignment/>
      <protection/>
    </xf>
    <xf numFmtId="167" fontId="3" fillId="34" borderId="19" xfId="120" applyNumberFormat="1" applyFont="1" applyFill="1" applyBorder="1" applyAlignment="1" applyProtection="1">
      <alignment horizontal="right"/>
      <protection/>
    </xf>
    <xf numFmtId="0" fontId="7" fillId="0" borderId="33" xfId="120" applyFont="1" applyBorder="1" applyAlignment="1">
      <alignment horizontal="left" indent="1"/>
      <protection/>
    </xf>
    <xf numFmtId="2" fontId="7" fillId="0" borderId="18" xfId="120" applyNumberFormat="1" applyFont="1" applyBorder="1" applyAlignment="1" applyProtection="1">
      <alignment horizontal="right"/>
      <protection/>
    </xf>
    <xf numFmtId="2" fontId="7" fillId="0" borderId="18" xfId="120" applyNumberFormat="1" applyFont="1" applyBorder="1" applyAlignment="1" applyProtection="1">
      <alignment horizontal="right"/>
      <protection locked="0"/>
    </xf>
    <xf numFmtId="164" fontId="7" fillId="34" borderId="19" xfId="120" applyNumberFormat="1" applyFont="1" applyFill="1" applyBorder="1" applyAlignment="1" applyProtection="1">
      <alignment horizontal="right"/>
      <protection/>
    </xf>
    <xf numFmtId="167" fontId="6" fillId="34" borderId="19" xfId="120" applyNumberFormat="1" applyFont="1" applyFill="1" applyBorder="1" applyAlignment="1" applyProtection="1">
      <alignment horizontal="right"/>
      <protection/>
    </xf>
    <xf numFmtId="0" fontId="3" fillId="0" borderId="17" xfId="120" applyFont="1" applyBorder="1" applyAlignment="1">
      <alignment horizontal="center"/>
      <protection/>
    </xf>
    <xf numFmtId="0" fontId="3" fillId="0" borderId="33" xfId="120" applyFont="1" applyBorder="1">
      <alignment/>
      <protection/>
    </xf>
    <xf numFmtId="0" fontId="7" fillId="0" borderId="17" xfId="120" applyFont="1" applyBorder="1" applyAlignment="1">
      <alignment horizontal="center"/>
      <protection/>
    </xf>
    <xf numFmtId="167" fontId="7" fillId="0" borderId="19" xfId="120" applyNumberFormat="1" applyFont="1" applyFill="1" applyBorder="1" applyAlignment="1" applyProtection="1">
      <alignment horizontal="right"/>
      <protection locked="0"/>
    </xf>
    <xf numFmtId="0" fontId="7" fillId="0" borderId="17" xfId="120" applyFont="1" applyBorder="1">
      <alignment/>
      <protection/>
    </xf>
    <xf numFmtId="0" fontId="7" fillId="0" borderId="33" xfId="120" applyFont="1" applyBorder="1">
      <alignment/>
      <protection/>
    </xf>
    <xf numFmtId="0" fontId="3" fillId="0" borderId="17" xfId="120" applyFont="1" applyBorder="1">
      <alignment/>
      <protection/>
    </xf>
    <xf numFmtId="0" fontId="13" fillId="0" borderId="33" xfId="120" applyFont="1" applyBorder="1">
      <alignment/>
      <protection/>
    </xf>
    <xf numFmtId="167" fontId="7" fillId="0" borderId="19" xfId="120" applyNumberFormat="1" applyFont="1" applyBorder="1" applyAlignment="1" applyProtection="1">
      <alignment horizontal="right"/>
      <protection locked="0"/>
    </xf>
    <xf numFmtId="0" fontId="7" fillId="0" borderId="24" xfId="120" applyFont="1" applyBorder="1">
      <alignment/>
      <protection/>
    </xf>
    <xf numFmtId="0" fontId="7" fillId="0" borderId="34" xfId="120" applyFont="1" applyBorder="1">
      <alignment/>
      <protection/>
    </xf>
    <xf numFmtId="167" fontId="7" fillId="0" borderId="25" xfId="120" applyNumberFormat="1" applyFont="1" applyFill="1" applyBorder="1" applyAlignment="1" applyProtection="1">
      <alignment horizontal="right"/>
      <protection locked="0"/>
    </xf>
    <xf numFmtId="167" fontId="7" fillId="0" borderId="25" xfId="120" applyNumberFormat="1" applyFont="1" applyBorder="1" applyAlignment="1" applyProtection="1">
      <alignment horizontal="right"/>
      <protection locked="0"/>
    </xf>
    <xf numFmtId="167" fontId="7" fillId="0" borderId="26" xfId="120" applyNumberFormat="1" applyFont="1" applyBorder="1" applyAlignment="1" applyProtection="1">
      <alignment horizontal="right"/>
      <protection locked="0"/>
    </xf>
    <xf numFmtId="0" fontId="2" fillId="0" borderId="0" xfId="120" applyFont="1">
      <alignment/>
      <protection/>
    </xf>
    <xf numFmtId="0" fontId="2" fillId="34" borderId="0" xfId="120" applyFont="1" applyFill="1">
      <alignment/>
      <protection/>
    </xf>
    <xf numFmtId="0" fontId="2" fillId="0" borderId="0" xfId="120" applyFont="1" applyFill="1">
      <alignment/>
      <protection/>
    </xf>
    <xf numFmtId="167" fontId="2" fillId="0" borderId="0" xfId="120" applyNumberFormat="1" applyFont="1" applyFill="1">
      <alignment/>
      <protection/>
    </xf>
    <xf numFmtId="167" fontId="2" fillId="34" borderId="0" xfId="120" applyNumberFormat="1" applyFont="1" applyFill="1">
      <alignment/>
      <protection/>
    </xf>
    <xf numFmtId="2" fontId="2" fillId="0" borderId="0" xfId="120" applyNumberFormat="1" applyFont="1">
      <alignment/>
      <protection/>
    </xf>
    <xf numFmtId="2" fontId="2" fillId="34" borderId="0" xfId="120" applyNumberFormat="1" applyFont="1" applyFill="1">
      <alignment/>
      <protection/>
    </xf>
    <xf numFmtId="2" fontId="2" fillId="0" borderId="0" xfId="120" applyNumberFormat="1" applyFont="1" applyFill="1">
      <alignment/>
      <protection/>
    </xf>
    <xf numFmtId="0" fontId="3" fillId="35" borderId="0" xfId="120" applyFont="1" applyFill="1" applyBorder="1">
      <alignment/>
      <protection/>
    </xf>
    <xf numFmtId="0" fontId="3" fillId="35" borderId="35" xfId="120" applyFont="1" applyFill="1" applyBorder="1">
      <alignment/>
      <protection/>
    </xf>
    <xf numFmtId="0" fontId="3" fillId="35" borderId="36" xfId="120" applyFont="1" applyFill="1" applyBorder="1">
      <alignment/>
      <protection/>
    </xf>
    <xf numFmtId="0" fontId="11" fillId="35" borderId="15" xfId="120" applyFont="1" applyFill="1" applyBorder="1" applyAlignment="1">
      <alignment horizontal="center"/>
      <protection/>
    </xf>
    <xf numFmtId="0" fontId="3" fillId="35" borderId="32" xfId="120" applyFont="1" applyFill="1" applyBorder="1">
      <alignment/>
      <protection/>
    </xf>
    <xf numFmtId="49" fontId="3" fillId="35" borderId="15" xfId="120" applyNumberFormat="1" applyFont="1" applyFill="1" applyBorder="1" applyAlignment="1">
      <alignment horizontal="center"/>
      <protection/>
    </xf>
    <xf numFmtId="0" fontId="11" fillId="35" borderId="15" xfId="120" applyFont="1" applyFill="1" applyBorder="1" applyAlignment="1" quotePrefix="1">
      <alignment horizontal="center"/>
      <protection/>
    </xf>
    <xf numFmtId="0" fontId="11" fillId="35" borderId="37" xfId="120" applyFont="1" applyFill="1" applyBorder="1" applyAlignment="1">
      <alignment horizontal="center"/>
      <protection/>
    </xf>
    <xf numFmtId="0" fontId="7" fillId="0" borderId="38" xfId="120" applyFont="1" applyBorder="1">
      <alignment/>
      <protection/>
    </xf>
    <xf numFmtId="164" fontId="7" fillId="0" borderId="15" xfId="120" applyNumberFormat="1" applyFont="1" applyBorder="1">
      <alignment/>
      <protection/>
    </xf>
    <xf numFmtId="164" fontId="7" fillId="0" borderId="15" xfId="120" applyNumberFormat="1" applyFont="1" applyFill="1" applyBorder="1" applyAlignment="1">
      <alignment horizontal="right"/>
      <protection/>
    </xf>
    <xf numFmtId="165" fontId="7" fillId="0" borderId="15" xfId="120" applyNumberFormat="1" applyFont="1" applyBorder="1" applyAlignment="1">
      <alignment horizontal="center"/>
      <protection/>
    </xf>
    <xf numFmtId="164" fontId="7" fillId="0" borderId="15" xfId="120" applyNumberFormat="1" applyFont="1" applyBorder="1" applyAlignment="1">
      <alignment horizontal="center"/>
      <protection/>
    </xf>
    <xf numFmtId="164" fontId="7" fillId="0" borderId="37" xfId="120" applyNumberFormat="1" applyFont="1" applyBorder="1" applyAlignment="1">
      <alignment horizontal="center"/>
      <protection/>
    </xf>
    <xf numFmtId="0" fontId="3" fillId="0" borderId="39" xfId="120" applyFont="1" applyBorder="1">
      <alignment/>
      <protection/>
    </xf>
    <xf numFmtId="164" fontId="3" fillId="0" borderId="39" xfId="120" applyNumberFormat="1" applyFont="1" applyBorder="1">
      <alignment/>
      <protection/>
    </xf>
    <xf numFmtId="164" fontId="3" fillId="0" borderId="39" xfId="120" applyNumberFormat="1" applyFont="1" applyBorder="1" applyAlignment="1">
      <alignment horizontal="right"/>
      <protection/>
    </xf>
    <xf numFmtId="165" fontId="7" fillId="0" borderId="39" xfId="120" applyNumberFormat="1" applyFont="1" applyBorder="1" applyAlignment="1">
      <alignment horizontal="center"/>
      <protection/>
    </xf>
    <xf numFmtId="164" fontId="7" fillId="0" borderId="39" xfId="120" applyNumberFormat="1" applyFont="1" applyBorder="1" applyAlignment="1">
      <alignment horizontal="center"/>
      <protection/>
    </xf>
    <xf numFmtId="0" fontId="7" fillId="0" borderId="0" xfId="199" applyFont="1">
      <alignment/>
      <protection/>
    </xf>
    <xf numFmtId="16" fontId="15" fillId="33" borderId="40" xfId="199" applyNumberFormat="1" applyFont="1" applyFill="1" applyBorder="1" applyAlignment="1">
      <alignment horizontal="center" wrapText="1"/>
      <protection/>
    </xf>
    <xf numFmtId="168" fontId="7" fillId="0" borderId="0" xfId="206" applyNumberFormat="1" applyFont="1">
      <alignment/>
      <protection/>
    </xf>
    <xf numFmtId="168" fontId="3" fillId="0" borderId="0" xfId="206" applyNumberFormat="1" applyFont="1" applyBorder="1" applyAlignment="1" quotePrefix="1">
      <alignment horizontal="center"/>
      <protection/>
    </xf>
    <xf numFmtId="168" fontId="7" fillId="0" borderId="0" xfId="206" applyNumberFormat="1" applyFont="1" applyFill="1">
      <alignment/>
      <protection/>
    </xf>
    <xf numFmtId="164" fontId="7" fillId="0" borderId="0" xfId="206" applyNumberFormat="1" applyFont="1">
      <alignment/>
      <protection/>
    </xf>
    <xf numFmtId="168" fontId="15" fillId="33" borderId="21" xfId="206" applyNumberFormat="1" applyFont="1" applyFill="1" applyBorder="1" applyAlignment="1" applyProtection="1">
      <alignment horizontal="center" vertical="center"/>
      <protection/>
    </xf>
    <xf numFmtId="168" fontId="15" fillId="33" borderId="11" xfId="206" applyNumberFormat="1" applyFont="1" applyFill="1" applyBorder="1" applyAlignment="1" applyProtection="1">
      <alignment horizontal="center" vertical="center"/>
      <protection/>
    </xf>
    <xf numFmtId="168" fontId="15" fillId="33" borderId="23" xfId="206" applyNumberFormat="1" applyFont="1" applyFill="1" applyBorder="1" applyAlignment="1" applyProtection="1">
      <alignment horizontal="center" vertical="center"/>
      <protection/>
    </xf>
    <xf numFmtId="168" fontId="16" fillId="0" borderId="17" xfId="206" applyNumberFormat="1" applyFont="1" applyBorder="1" applyAlignment="1" applyProtection="1">
      <alignment horizontal="left" vertical="center"/>
      <protection/>
    </xf>
    <xf numFmtId="164" fontId="7" fillId="0" borderId="18" xfId="206" applyNumberFormat="1" applyFont="1" applyBorder="1" applyAlignment="1">
      <alignment horizontal="center" vertical="center"/>
      <protection/>
    </xf>
    <xf numFmtId="167" fontId="7" fillId="0" borderId="41" xfId="206" applyNumberFormat="1" applyFont="1" applyBorder="1" applyAlignment="1" applyProtection="1">
      <alignment horizontal="center" vertical="center"/>
      <protection/>
    </xf>
    <xf numFmtId="167" fontId="7" fillId="0" borderId="42" xfId="206" applyNumberFormat="1" applyFont="1" applyBorder="1" applyAlignment="1" applyProtection="1">
      <alignment horizontal="center" vertical="center"/>
      <protection/>
    </xf>
    <xf numFmtId="164" fontId="7" fillId="0" borderId="0" xfId="206" applyNumberFormat="1" applyFont="1" applyAlignment="1">
      <alignment horizontal="right"/>
      <protection/>
    </xf>
    <xf numFmtId="168" fontId="7" fillId="0" borderId="18" xfId="206" applyNumberFormat="1" applyFont="1" applyFill="1" applyBorder="1" applyAlignment="1" applyProtection="1">
      <alignment horizontal="center" vertical="center"/>
      <protection/>
    </xf>
    <xf numFmtId="168" fontId="7" fillId="0" borderId="19" xfId="206" applyNumberFormat="1" applyFont="1" applyFill="1" applyBorder="1" applyAlignment="1" applyProtection="1">
      <alignment horizontal="center" vertical="center"/>
      <protection/>
    </xf>
    <xf numFmtId="167" fontId="7" fillId="0" borderId="19" xfId="206" applyNumberFormat="1" applyFont="1" applyBorder="1" applyAlignment="1" applyProtection="1">
      <alignment horizontal="center" vertical="center"/>
      <protection/>
    </xf>
    <xf numFmtId="168" fontId="7" fillId="0" borderId="0" xfId="206" applyNumberFormat="1" applyFont="1" applyAlignment="1">
      <alignment horizontal="right"/>
      <protection/>
    </xf>
    <xf numFmtId="164" fontId="7" fillId="0" borderId="18" xfId="199" applyNumberFormat="1" applyFont="1" applyBorder="1" applyAlignment="1">
      <alignment horizontal="center" vertical="center"/>
      <protection/>
    </xf>
    <xf numFmtId="164" fontId="7" fillId="0" borderId="19" xfId="206" applyNumberFormat="1" applyFont="1" applyBorder="1" applyAlignment="1">
      <alignment horizontal="center" vertical="center"/>
      <protection/>
    </xf>
    <xf numFmtId="0" fontId="7" fillId="0" borderId="0" xfId="206" applyNumberFormat="1" applyFont="1" applyAlignment="1">
      <alignment horizontal="right"/>
      <protection/>
    </xf>
    <xf numFmtId="167" fontId="7" fillId="0" borderId="0" xfId="206" applyNumberFormat="1" applyFont="1" applyBorder="1" applyAlignment="1" applyProtection="1">
      <alignment horizontal="center" vertical="center"/>
      <protection/>
    </xf>
    <xf numFmtId="0" fontId="7" fillId="0" borderId="18" xfId="199" applyFont="1" applyBorder="1" applyAlignment="1">
      <alignment horizontal="center" vertical="center" wrapText="1"/>
      <protection/>
    </xf>
    <xf numFmtId="164" fontId="7" fillId="0" borderId="18" xfId="199" applyNumberFormat="1" applyFont="1" applyBorder="1" applyAlignment="1">
      <alignment horizontal="center" vertical="center" wrapText="1"/>
      <protection/>
    </xf>
    <xf numFmtId="168" fontId="15" fillId="0" borderId="43" xfId="206" applyNumberFormat="1" applyFont="1" applyBorder="1" applyAlignment="1" applyProtection="1">
      <alignment horizontal="center" vertical="center"/>
      <protection/>
    </xf>
    <xf numFmtId="164" fontId="3" fillId="0" borderId="44" xfId="206" applyNumberFormat="1" applyFont="1" applyBorder="1" applyAlignment="1">
      <alignment horizontal="center" vertical="center"/>
      <protection/>
    </xf>
    <xf numFmtId="164" fontId="3" fillId="0" borderId="45" xfId="206" applyNumberFormat="1" applyFont="1" applyBorder="1" applyAlignment="1">
      <alignment horizontal="center" vertical="center"/>
      <protection/>
    </xf>
    <xf numFmtId="168" fontId="3" fillId="0" borderId="0" xfId="206" applyNumberFormat="1" applyFont="1">
      <alignment/>
      <protection/>
    </xf>
    <xf numFmtId="168" fontId="7" fillId="0" borderId="0" xfId="206" applyNumberFormat="1" applyFont="1" applyAlignment="1" applyProtection="1">
      <alignment horizontal="left"/>
      <protection/>
    </xf>
    <xf numFmtId="168" fontId="7" fillId="0" borderId="0" xfId="206" applyNumberFormat="1" applyFont="1" applyBorder="1" applyAlignment="1" applyProtection="1">
      <alignment horizontal="left"/>
      <protection/>
    </xf>
    <xf numFmtId="0" fontId="3" fillId="0" borderId="0" xfId="199" applyFont="1" applyBorder="1" applyAlignment="1">
      <alignment horizontal="center" vertical="center"/>
      <protection/>
    </xf>
    <xf numFmtId="0" fontId="7" fillId="0" borderId="0" xfId="208" applyFont="1">
      <alignment/>
      <protection/>
    </xf>
    <xf numFmtId="0" fontId="3" fillId="33" borderId="46" xfId="199" applyFont="1" applyFill="1" applyBorder="1" applyAlignment="1" applyProtection="1" quotePrefix="1">
      <alignment horizontal="center" vertical="center"/>
      <protection/>
    </xf>
    <xf numFmtId="0" fontId="3" fillId="33" borderId="32" xfId="208" applyFont="1" applyFill="1" applyBorder="1" applyAlignment="1">
      <alignment horizontal="center"/>
      <protection/>
    </xf>
    <xf numFmtId="0" fontId="3" fillId="33" borderId="15" xfId="208" applyFont="1" applyFill="1" applyBorder="1" applyAlignment="1">
      <alignment horizontal="center"/>
      <protection/>
    </xf>
    <xf numFmtId="0" fontId="3" fillId="33" borderId="35" xfId="208" applyFont="1" applyFill="1" applyBorder="1" applyAlignment="1">
      <alignment horizontal="center"/>
      <protection/>
    </xf>
    <xf numFmtId="0" fontId="3" fillId="33" borderId="16" xfId="208" applyFont="1" applyFill="1" applyBorder="1" applyAlignment="1">
      <alignment horizontal="center"/>
      <protection/>
    </xf>
    <xf numFmtId="0" fontId="7" fillId="33" borderId="47" xfId="208" applyNumberFormat="1" applyFont="1" applyFill="1" applyBorder="1" applyAlignment="1">
      <alignment horizontal="center"/>
      <protection/>
    </xf>
    <xf numFmtId="0" fontId="3" fillId="33" borderId="11" xfId="208" applyFont="1" applyFill="1" applyBorder="1" applyAlignment="1">
      <alignment horizontal="center"/>
      <protection/>
    </xf>
    <xf numFmtId="0" fontId="3" fillId="33" borderId="48" xfId="208" applyFont="1" applyFill="1" applyBorder="1" applyAlignment="1">
      <alignment horizontal="center"/>
      <protection/>
    </xf>
    <xf numFmtId="0" fontId="3" fillId="33" borderId="12" xfId="208" applyFont="1" applyFill="1" applyBorder="1" applyAlignment="1">
      <alignment horizontal="center"/>
      <protection/>
    </xf>
    <xf numFmtId="0" fontId="3" fillId="33" borderId="49" xfId="208" applyFont="1" applyFill="1" applyBorder="1" applyAlignment="1">
      <alignment horizontal="center"/>
      <protection/>
    </xf>
    <xf numFmtId="0" fontId="3" fillId="33" borderId="21" xfId="208" applyFont="1" applyFill="1" applyBorder="1" applyAlignment="1">
      <alignment horizontal="center"/>
      <protection/>
    </xf>
    <xf numFmtId="0" fontId="3" fillId="33" borderId="50" xfId="208" applyFont="1" applyFill="1" applyBorder="1" applyAlignment="1">
      <alignment horizontal="center"/>
      <protection/>
    </xf>
    <xf numFmtId="0" fontId="3" fillId="33" borderId="13" xfId="208" applyFont="1" applyFill="1" applyBorder="1" applyAlignment="1">
      <alignment horizontal="center"/>
      <protection/>
    </xf>
    <xf numFmtId="0" fontId="3" fillId="0" borderId="51" xfId="208" applyFont="1" applyBorder="1">
      <alignment/>
      <protection/>
    </xf>
    <xf numFmtId="2" fontId="3" fillId="0" borderId="18" xfId="208" applyNumberFormat="1" applyFont="1" applyBorder="1" applyAlignment="1">
      <alignment horizontal="center" vertical="center"/>
      <protection/>
    </xf>
    <xf numFmtId="164" fontId="3" fillId="0" borderId="0" xfId="199" applyNumberFormat="1" applyFont="1" applyBorder="1" applyAlignment="1">
      <alignment horizontal="right" vertical="center"/>
      <protection/>
    </xf>
    <xf numFmtId="164" fontId="3" fillId="0" borderId="52" xfId="203" applyNumberFormat="1" applyFont="1" applyBorder="1" applyAlignment="1">
      <alignment horizontal="right" vertical="center"/>
      <protection/>
    </xf>
    <xf numFmtId="164" fontId="3" fillId="0" borderId="12" xfId="203" applyNumberFormat="1" applyFont="1" applyBorder="1" applyAlignment="1">
      <alignment horizontal="right" vertical="center"/>
      <protection/>
    </xf>
    <xf numFmtId="164" fontId="3" fillId="0" borderId="32" xfId="203" applyNumberFormat="1" applyFont="1" applyBorder="1" applyAlignment="1">
      <alignment horizontal="right" vertical="center"/>
      <protection/>
    </xf>
    <xf numFmtId="164" fontId="3" fillId="0" borderId="35" xfId="203" applyNumberFormat="1" applyFont="1" applyBorder="1" applyAlignment="1">
      <alignment horizontal="right" vertical="center"/>
      <protection/>
    </xf>
    <xf numFmtId="164" fontId="3" fillId="0" borderId="35" xfId="203" applyNumberFormat="1" applyFont="1" applyFill="1" applyBorder="1" applyAlignment="1">
      <alignment horizontal="right" vertical="center"/>
      <protection/>
    </xf>
    <xf numFmtId="164" fontId="3" fillId="0" borderId="53" xfId="203" applyNumberFormat="1" applyFont="1" applyBorder="1" applyAlignment="1">
      <alignment horizontal="center" vertical="center"/>
      <protection/>
    </xf>
    <xf numFmtId="0" fontId="3" fillId="0" borderId="47" xfId="208" applyFont="1" applyBorder="1">
      <alignment/>
      <protection/>
    </xf>
    <xf numFmtId="2" fontId="3" fillId="0" borderId="48" xfId="208" applyNumberFormat="1" applyFont="1" applyBorder="1" applyAlignment="1">
      <alignment horizontal="center" vertical="center"/>
      <protection/>
    </xf>
    <xf numFmtId="164" fontId="3" fillId="0" borderId="48" xfId="199" applyNumberFormat="1" applyFont="1" applyBorder="1" applyAlignment="1">
      <alignment horizontal="right" vertical="center"/>
      <protection/>
    </xf>
    <xf numFmtId="164" fontId="3" fillId="0" borderId="52" xfId="199" applyNumberFormat="1" applyFont="1" applyBorder="1" applyAlignment="1">
      <alignment horizontal="right" vertical="center"/>
      <protection/>
    </xf>
    <xf numFmtId="164" fontId="3" fillId="0" borderId="48" xfId="203" applyNumberFormat="1" applyFont="1" applyBorder="1" applyAlignment="1">
      <alignment horizontal="right" vertical="center"/>
      <protection/>
    </xf>
    <xf numFmtId="164" fontId="3" fillId="0" borderId="52" xfId="203" applyNumberFormat="1" applyFont="1" applyFill="1" applyBorder="1" applyAlignment="1">
      <alignment horizontal="right" vertical="center"/>
      <protection/>
    </xf>
    <xf numFmtId="164" fontId="3" fillId="0" borderId="54" xfId="203" applyNumberFormat="1" applyFont="1" applyBorder="1" applyAlignment="1">
      <alignment horizontal="center" vertical="center"/>
      <protection/>
    </xf>
    <xf numFmtId="0" fontId="7" fillId="0" borderId="51" xfId="208" applyFont="1" applyBorder="1">
      <alignment/>
      <protection/>
    </xf>
    <xf numFmtId="2" fontId="7" fillId="0" borderId="18" xfId="208" applyNumberFormat="1" applyFont="1" applyBorder="1" applyAlignment="1">
      <alignment horizontal="center" vertical="center"/>
      <protection/>
    </xf>
    <xf numFmtId="164" fontId="7" fillId="0" borderId="0" xfId="199" applyNumberFormat="1" applyFont="1" applyBorder="1" applyAlignment="1">
      <alignment horizontal="right" vertical="center"/>
      <protection/>
    </xf>
    <xf numFmtId="164" fontId="7" fillId="0" borderId="35" xfId="203" applyNumberFormat="1" applyFont="1" applyBorder="1" applyAlignment="1">
      <alignment horizontal="right" vertical="center"/>
      <protection/>
    </xf>
    <xf numFmtId="164" fontId="7" fillId="0" borderId="36" xfId="203" applyNumberFormat="1" applyFont="1" applyBorder="1" applyAlignment="1">
      <alignment horizontal="right" vertical="center"/>
      <protection/>
    </xf>
    <xf numFmtId="164" fontId="7" fillId="0" borderId="33" xfId="203" applyNumberFormat="1" applyFont="1" applyBorder="1" applyAlignment="1">
      <alignment horizontal="right" vertical="center"/>
      <protection/>
    </xf>
    <xf numFmtId="164" fontId="7" fillId="0" borderId="0" xfId="203" applyNumberFormat="1" applyFont="1" applyBorder="1" applyAlignment="1">
      <alignment horizontal="right" vertical="center"/>
      <protection/>
    </xf>
    <xf numFmtId="164" fontId="7" fillId="0" borderId="0" xfId="203" applyNumberFormat="1" applyFont="1" applyFill="1" applyBorder="1" applyAlignment="1">
      <alignment horizontal="right" vertical="center"/>
      <protection/>
    </xf>
    <xf numFmtId="164" fontId="7" fillId="0" borderId="42" xfId="203" applyNumberFormat="1" applyFont="1" applyBorder="1" applyAlignment="1">
      <alignment horizontal="center" vertical="center"/>
      <protection/>
    </xf>
    <xf numFmtId="164" fontId="7" fillId="0" borderId="41" xfId="203" applyNumberFormat="1" applyFont="1" applyBorder="1" applyAlignment="1">
      <alignment horizontal="right" vertical="center"/>
      <protection/>
    </xf>
    <xf numFmtId="164" fontId="7" fillId="0" borderId="50" xfId="203" applyNumberFormat="1" applyFont="1" applyBorder="1" applyAlignment="1">
      <alignment horizontal="right" vertical="center"/>
      <protection/>
    </xf>
    <xf numFmtId="164" fontId="7" fillId="0" borderId="55" xfId="203" applyNumberFormat="1" applyFont="1" applyBorder="1" applyAlignment="1">
      <alignment horizontal="right" vertical="center"/>
      <protection/>
    </xf>
    <xf numFmtId="2" fontId="3" fillId="0" borderId="11" xfId="208" applyNumberFormat="1" applyFont="1" applyBorder="1" applyAlignment="1">
      <alignment horizontal="center" vertical="center"/>
      <protection/>
    </xf>
    <xf numFmtId="164" fontId="7" fillId="0" borderId="32" xfId="203" applyNumberFormat="1" applyFont="1" applyBorder="1" applyAlignment="1">
      <alignment horizontal="right" vertical="center"/>
      <protection/>
    </xf>
    <xf numFmtId="164" fontId="7" fillId="0" borderId="35" xfId="203" applyNumberFormat="1" applyFont="1" applyFill="1" applyBorder="1" applyAlignment="1">
      <alignment horizontal="right" vertical="center"/>
      <protection/>
    </xf>
    <xf numFmtId="164" fontId="7" fillId="0" borderId="53" xfId="203" applyNumberFormat="1" applyFont="1" applyBorder="1" applyAlignment="1">
      <alignment horizontal="center" vertical="center"/>
      <protection/>
    </xf>
    <xf numFmtId="164" fontId="7" fillId="0" borderId="49" xfId="203" applyNumberFormat="1" applyFont="1" applyBorder="1" applyAlignment="1">
      <alignment horizontal="right" vertical="center"/>
      <protection/>
    </xf>
    <xf numFmtId="164" fontId="7" fillId="0" borderId="50" xfId="203" applyNumberFormat="1" applyFont="1" applyFill="1" applyBorder="1" applyAlignment="1">
      <alignment horizontal="right" vertical="center"/>
      <protection/>
    </xf>
    <xf numFmtId="164" fontId="7" fillId="0" borderId="56" xfId="203" applyNumberFormat="1" applyFont="1" applyBorder="1" applyAlignment="1">
      <alignment horizontal="center" vertical="center"/>
      <protection/>
    </xf>
    <xf numFmtId="164" fontId="3" fillId="0" borderId="52" xfId="203" applyNumberFormat="1" applyFont="1" applyBorder="1" applyAlignment="1">
      <alignment vertical="center"/>
      <protection/>
    </xf>
    <xf numFmtId="164" fontId="3" fillId="0" borderId="12" xfId="203" applyNumberFormat="1" applyFont="1" applyBorder="1" applyAlignment="1">
      <alignment vertical="center"/>
      <protection/>
    </xf>
    <xf numFmtId="164" fontId="3" fillId="0" borderId="33" xfId="203" applyNumberFormat="1" applyFont="1" applyBorder="1" applyAlignment="1">
      <alignment horizontal="right" vertical="center"/>
      <protection/>
    </xf>
    <xf numFmtId="164" fontId="3" fillId="0" borderId="0" xfId="203" applyNumberFormat="1" applyFont="1" applyBorder="1" applyAlignment="1">
      <alignment horizontal="right" vertical="center"/>
      <protection/>
    </xf>
    <xf numFmtId="164" fontId="3" fillId="0" borderId="0" xfId="203" applyNumberFormat="1" applyFont="1" applyFill="1" applyBorder="1" applyAlignment="1">
      <alignment horizontal="right" vertical="center"/>
      <protection/>
    </xf>
    <xf numFmtId="164" fontId="3" fillId="0" borderId="42" xfId="203" applyNumberFormat="1" applyFont="1" applyBorder="1" applyAlignment="1">
      <alignment horizontal="center" vertical="center"/>
      <protection/>
    </xf>
    <xf numFmtId="0" fontId="3" fillId="0" borderId="0" xfId="208" applyFont="1">
      <alignment/>
      <protection/>
    </xf>
    <xf numFmtId="164" fontId="7" fillId="0" borderId="35" xfId="203" applyNumberFormat="1" applyFont="1" applyBorder="1" applyAlignment="1">
      <alignment vertical="center"/>
      <protection/>
    </xf>
    <xf numFmtId="164" fontId="7" fillId="0" borderId="36" xfId="203" applyNumberFormat="1" applyFont="1" applyBorder="1" applyAlignment="1">
      <alignment vertical="center"/>
      <protection/>
    </xf>
    <xf numFmtId="164" fontId="7" fillId="0" borderId="0" xfId="203" applyNumberFormat="1" applyFont="1" applyBorder="1" applyAlignment="1">
      <alignment vertical="center"/>
      <protection/>
    </xf>
    <xf numFmtId="164" fontId="7" fillId="0" borderId="41" xfId="203" applyNumberFormat="1" applyFont="1" applyBorder="1" applyAlignment="1">
      <alignment vertical="center"/>
      <protection/>
    </xf>
    <xf numFmtId="0" fontId="7" fillId="0" borderId="57" xfId="208" applyFont="1" applyBorder="1">
      <alignment/>
      <protection/>
    </xf>
    <xf numFmtId="2" fontId="7" fillId="0" borderId="25" xfId="208" applyNumberFormat="1" applyFont="1" applyBorder="1" applyAlignment="1">
      <alignment horizontal="center" vertical="center"/>
      <protection/>
    </xf>
    <xf numFmtId="164" fontId="7" fillId="0" borderId="10" xfId="199" applyNumberFormat="1" applyFont="1" applyBorder="1" applyAlignment="1">
      <alignment horizontal="right" vertical="center"/>
      <protection/>
    </xf>
    <xf numFmtId="164" fontId="7" fillId="0" borderId="10" xfId="203" applyNumberFormat="1" applyFont="1" applyBorder="1" applyAlignment="1">
      <alignment vertical="center"/>
      <protection/>
    </xf>
    <xf numFmtId="164" fontId="7" fillId="0" borderId="58" xfId="203" applyNumberFormat="1" applyFont="1" applyBorder="1" applyAlignment="1">
      <alignment vertical="center"/>
      <protection/>
    </xf>
    <xf numFmtId="164" fontId="7" fillId="0" borderId="34" xfId="203" applyNumberFormat="1" applyFont="1" applyBorder="1" applyAlignment="1">
      <alignment horizontal="right" vertical="center"/>
      <protection/>
    </xf>
    <xf numFmtId="164" fontId="7" fillId="0" borderId="10" xfId="203" applyNumberFormat="1" applyFont="1" applyBorder="1" applyAlignment="1">
      <alignment horizontal="right" vertical="center"/>
      <protection/>
    </xf>
    <xf numFmtId="164" fontId="7" fillId="0" borderId="10" xfId="203" applyNumberFormat="1" applyFont="1" applyFill="1" applyBorder="1" applyAlignment="1">
      <alignment horizontal="right" vertical="center"/>
      <protection/>
    </xf>
    <xf numFmtId="164" fontId="7" fillId="0" borderId="59" xfId="203" applyNumberFormat="1" applyFont="1" applyBorder="1" applyAlignment="1">
      <alignment horizontal="center" vertical="center"/>
      <protection/>
    </xf>
    <xf numFmtId="0" fontId="7" fillId="0" borderId="0" xfId="208" applyFont="1" applyBorder="1">
      <alignment/>
      <protection/>
    </xf>
    <xf numFmtId="168" fontId="7" fillId="0" borderId="0" xfId="210" applyNumberFormat="1" applyFont="1">
      <alignment/>
      <protection/>
    </xf>
    <xf numFmtId="168" fontId="7" fillId="0" borderId="0" xfId="207" applyNumberFormat="1" applyFont="1">
      <alignment/>
      <protection/>
    </xf>
    <xf numFmtId="168" fontId="7" fillId="0" borderId="0" xfId="207" applyNumberFormat="1" applyFont="1" applyFill="1">
      <alignment/>
      <protection/>
    </xf>
    <xf numFmtId="168" fontId="7" fillId="0" borderId="52" xfId="207" applyNumberFormat="1" applyFont="1" applyBorder="1" applyAlignment="1" applyProtection="1">
      <alignment horizontal="centerContinuous"/>
      <protection/>
    </xf>
    <xf numFmtId="168" fontId="7" fillId="0" borderId="12" xfId="207" applyNumberFormat="1" applyFont="1" applyBorder="1" applyAlignment="1">
      <alignment horizontal="centerContinuous"/>
      <protection/>
    </xf>
    <xf numFmtId="164" fontId="7" fillId="0" borderId="0" xfId="207" applyNumberFormat="1" applyFont="1">
      <alignment/>
      <protection/>
    </xf>
    <xf numFmtId="168" fontId="15" fillId="33" borderId="11" xfId="207" applyNumberFormat="1" applyFont="1" applyFill="1" applyBorder="1" applyAlignment="1" applyProtection="1">
      <alignment horizontal="center" vertical="center"/>
      <protection/>
    </xf>
    <xf numFmtId="168" fontId="15" fillId="33" borderId="21" xfId="207" applyNumberFormat="1" applyFont="1" applyFill="1" applyBorder="1" applyAlignment="1" applyProtection="1">
      <alignment horizontal="center" vertical="center"/>
      <protection/>
    </xf>
    <xf numFmtId="168" fontId="15" fillId="33" borderId="13" xfId="207" applyNumberFormat="1" applyFont="1" applyFill="1" applyBorder="1" applyAlignment="1" applyProtection="1">
      <alignment horizontal="center" vertical="center"/>
      <protection/>
    </xf>
    <xf numFmtId="168" fontId="7" fillId="0" borderId="55" xfId="207" applyNumberFormat="1" applyFont="1" applyBorder="1" applyAlignment="1" applyProtection="1">
      <alignment horizontal="center"/>
      <protection/>
    </xf>
    <xf numFmtId="168" fontId="16" fillId="0" borderId="17" xfId="207" applyNumberFormat="1" applyFont="1" applyBorder="1" applyAlignment="1" applyProtection="1">
      <alignment horizontal="left" vertical="center"/>
      <protection/>
    </xf>
    <xf numFmtId="164" fontId="16" fillId="0" borderId="18" xfId="207" applyNumberFormat="1" applyFont="1" applyBorder="1" applyAlignment="1">
      <alignment horizontal="center" vertical="center"/>
      <protection/>
    </xf>
    <xf numFmtId="164" fontId="16" fillId="0" borderId="19" xfId="207" applyNumberFormat="1" applyFont="1" applyBorder="1" applyAlignment="1">
      <alignment horizontal="center" vertical="center"/>
      <protection/>
    </xf>
    <xf numFmtId="168" fontId="15" fillId="0" borderId="43" xfId="207" applyNumberFormat="1" applyFont="1" applyBorder="1" applyAlignment="1" applyProtection="1">
      <alignment horizontal="center" vertical="center"/>
      <protection/>
    </xf>
    <xf numFmtId="164" fontId="15" fillId="0" borderId="44" xfId="207" applyNumberFormat="1" applyFont="1" applyBorder="1" applyAlignment="1">
      <alignment horizontal="center" vertical="center"/>
      <protection/>
    </xf>
    <xf numFmtId="164" fontId="15" fillId="0" borderId="45" xfId="207" applyNumberFormat="1" applyFont="1" applyBorder="1" applyAlignment="1">
      <alignment horizontal="center" vertical="center"/>
      <protection/>
    </xf>
    <xf numFmtId="168" fontId="7" fillId="0" borderId="0" xfId="207" applyNumberFormat="1" applyFont="1" applyAlignment="1" applyProtection="1">
      <alignment horizontal="left"/>
      <protection/>
    </xf>
    <xf numFmtId="168" fontId="7" fillId="0" borderId="0" xfId="207" applyNumberFormat="1" applyFont="1" applyBorder="1">
      <alignment/>
      <protection/>
    </xf>
    <xf numFmtId="168" fontId="7" fillId="0" borderId="0" xfId="207" applyNumberFormat="1" applyFont="1" applyBorder="1" applyAlignment="1" applyProtection="1">
      <alignment horizontal="center" vertical="center"/>
      <protection/>
    </xf>
    <xf numFmtId="0" fontId="3" fillId="0" borderId="0" xfId="208" applyFont="1" applyAlignment="1">
      <alignment horizontal="center"/>
      <protection/>
    </xf>
    <xf numFmtId="0" fontId="3" fillId="33" borderId="31" xfId="208" applyFont="1" applyFill="1" applyBorder="1" applyAlignment="1">
      <alignment horizontal="center"/>
      <protection/>
    </xf>
    <xf numFmtId="1" fontId="3" fillId="33" borderId="11" xfId="208" applyNumberFormat="1" applyFont="1" applyFill="1" applyBorder="1" applyAlignment="1" quotePrefix="1">
      <alignment horizontal="center"/>
      <protection/>
    </xf>
    <xf numFmtId="0" fontId="3" fillId="0" borderId="20" xfId="208" applyFont="1" applyBorder="1" applyAlignment="1">
      <alignment horizontal="center" vertical="center"/>
      <protection/>
    </xf>
    <xf numFmtId="0" fontId="3" fillId="0" borderId="50" xfId="208" applyFont="1" applyBorder="1" applyAlignment="1">
      <alignment vertical="center"/>
      <protection/>
    </xf>
    <xf numFmtId="164" fontId="3" fillId="0" borderId="21" xfId="208" applyNumberFormat="1" applyFont="1" applyBorder="1" applyAlignment="1">
      <alignment vertical="center"/>
      <protection/>
    </xf>
    <xf numFmtId="164" fontId="18" fillId="0" borderId="11" xfId="199" applyNumberFormat="1" applyFont="1" applyBorder="1" applyAlignment="1">
      <alignment horizontal="center" vertical="center"/>
      <protection/>
    </xf>
    <xf numFmtId="164" fontId="18" fillId="0" borderId="60" xfId="208" applyNumberFormat="1" applyFont="1" applyBorder="1" applyAlignment="1">
      <alignment horizontal="center" vertical="center"/>
      <protection/>
    </xf>
    <xf numFmtId="164" fontId="18" fillId="0" borderId="61" xfId="208" applyNumberFormat="1" applyFont="1" applyBorder="1" applyAlignment="1">
      <alignment horizontal="center" vertical="center"/>
      <protection/>
    </xf>
    <xf numFmtId="164" fontId="18" fillId="0" borderId="62" xfId="208" applyNumberFormat="1" applyFont="1" applyBorder="1" applyAlignment="1">
      <alignment horizontal="center" vertical="center"/>
      <protection/>
    </xf>
    <xf numFmtId="0" fontId="3" fillId="0" borderId="17" xfId="208" applyFont="1" applyBorder="1" applyAlignment="1">
      <alignment horizontal="center" vertical="center"/>
      <protection/>
    </xf>
    <xf numFmtId="0" fontId="3" fillId="0" borderId="0" xfId="208" applyFont="1" applyBorder="1" applyAlignment="1">
      <alignment vertical="center"/>
      <protection/>
    </xf>
    <xf numFmtId="164" fontId="3" fillId="0" borderId="18" xfId="208" applyNumberFormat="1" applyFont="1" applyBorder="1" applyAlignment="1">
      <alignment vertical="center"/>
      <protection/>
    </xf>
    <xf numFmtId="164" fontId="18" fillId="0" borderId="15" xfId="199" applyNumberFormat="1" applyFont="1" applyBorder="1" applyAlignment="1">
      <alignment horizontal="center"/>
      <protection/>
    </xf>
    <xf numFmtId="164" fontId="18" fillId="0" borderId="18" xfId="199" applyNumberFormat="1" applyFont="1" applyBorder="1" applyAlignment="1">
      <alignment horizontal="center"/>
      <protection/>
    </xf>
    <xf numFmtId="164" fontId="18" fillId="0" borderId="36" xfId="199" applyNumberFormat="1" applyFont="1" applyBorder="1" applyAlignment="1">
      <alignment horizontal="center"/>
      <protection/>
    </xf>
    <xf numFmtId="164" fontId="18" fillId="0" borderId="0" xfId="208" applyNumberFormat="1" applyFont="1" applyBorder="1" applyAlignment="1">
      <alignment horizontal="center"/>
      <protection/>
    </xf>
    <xf numFmtId="164" fontId="18" fillId="0" borderId="42" xfId="208" applyNumberFormat="1" applyFont="1" applyBorder="1" applyAlignment="1">
      <alignment horizontal="center"/>
      <protection/>
    </xf>
    <xf numFmtId="0" fontId="3" fillId="0" borderId="17" xfId="208" applyFont="1" applyBorder="1" applyAlignment="1">
      <alignment vertical="center"/>
      <protection/>
    </xf>
    <xf numFmtId="0" fontId="7" fillId="0" borderId="0" xfId="208" applyFont="1" applyBorder="1" applyAlignment="1">
      <alignment vertical="center"/>
      <protection/>
    </xf>
    <xf numFmtId="164" fontId="7" fillId="0" borderId="18" xfId="208" applyNumberFormat="1" applyFont="1" applyBorder="1" applyAlignment="1">
      <alignment vertical="center"/>
      <protection/>
    </xf>
    <xf numFmtId="164" fontId="2" fillId="0" borderId="18" xfId="199" applyNumberFormat="1" applyBorder="1" applyAlignment="1">
      <alignment horizontal="center"/>
      <protection/>
    </xf>
    <xf numFmtId="164" fontId="2" fillId="0" borderId="41" xfId="199" applyNumberFormat="1" applyBorder="1" applyAlignment="1">
      <alignment horizontal="center"/>
      <protection/>
    </xf>
    <xf numFmtId="164" fontId="2" fillId="0" borderId="18" xfId="199" applyNumberFormat="1" applyFont="1" applyBorder="1" applyAlignment="1">
      <alignment horizontal="center"/>
      <protection/>
    </xf>
    <xf numFmtId="164" fontId="2" fillId="0" borderId="0" xfId="208" applyNumberFormat="1" applyFont="1" applyBorder="1" applyAlignment="1">
      <alignment horizontal="center"/>
      <protection/>
    </xf>
    <xf numFmtId="164" fontId="2" fillId="0" borderId="42" xfId="208" applyNumberFormat="1" applyFont="1" applyBorder="1" applyAlignment="1">
      <alignment horizontal="center"/>
      <protection/>
    </xf>
    <xf numFmtId="164" fontId="3" fillId="0" borderId="18" xfId="209" applyNumberFormat="1" applyFont="1" applyBorder="1" applyAlignment="1">
      <alignment vertical="center"/>
      <protection/>
    </xf>
    <xf numFmtId="164" fontId="18" fillId="0" borderId="41" xfId="199" applyNumberFormat="1" applyFont="1" applyBorder="1" applyAlignment="1">
      <alignment horizontal="center"/>
      <protection/>
    </xf>
    <xf numFmtId="164" fontId="7" fillId="0" borderId="18" xfId="209" applyNumberFormat="1" applyFont="1" applyBorder="1" applyAlignment="1">
      <alignment vertical="center"/>
      <protection/>
    </xf>
    <xf numFmtId="2" fontId="7" fillId="0" borderId="0" xfId="208" applyNumberFormat="1" applyFont="1">
      <alignment/>
      <protection/>
    </xf>
    <xf numFmtId="164" fontId="18" fillId="0" borderId="18" xfId="199" applyNumberFormat="1" applyFont="1" applyFill="1" applyBorder="1" applyAlignment="1">
      <alignment horizontal="center"/>
      <protection/>
    </xf>
    <xf numFmtId="164" fontId="18" fillId="0" borderId="41" xfId="199" applyNumberFormat="1" applyFont="1" applyFill="1" applyBorder="1" applyAlignment="1">
      <alignment horizontal="center"/>
      <protection/>
    </xf>
    <xf numFmtId="164" fontId="18" fillId="0" borderId="0" xfId="208" applyNumberFormat="1" applyFont="1" applyFill="1" applyBorder="1" applyAlignment="1">
      <alignment horizontal="center"/>
      <protection/>
    </xf>
    <xf numFmtId="164" fontId="18" fillId="0" borderId="42" xfId="208" applyNumberFormat="1" applyFont="1" applyFill="1" applyBorder="1" applyAlignment="1">
      <alignment horizontal="center"/>
      <protection/>
    </xf>
    <xf numFmtId="164" fontId="78" fillId="0" borderId="42" xfId="208" applyNumberFormat="1" applyFont="1" applyBorder="1" applyAlignment="1">
      <alignment horizontal="center"/>
      <protection/>
    </xf>
    <xf numFmtId="0" fontId="3" fillId="0" borderId="17" xfId="208" applyFont="1" applyBorder="1" applyAlignment="1">
      <alignment horizontal="center"/>
      <protection/>
    </xf>
    <xf numFmtId="0" fontId="7" fillId="0" borderId="17" xfId="208" applyFont="1" applyBorder="1" applyAlignment="1">
      <alignment horizontal="center"/>
      <protection/>
    </xf>
    <xf numFmtId="0" fontId="2" fillId="0" borderId="18" xfId="199" applyBorder="1" applyAlignment="1">
      <alignment horizontal="center"/>
      <protection/>
    </xf>
    <xf numFmtId="0" fontId="3" fillId="0" borderId="24" xfId="208" applyFont="1" applyBorder="1">
      <alignment/>
      <protection/>
    </xf>
    <xf numFmtId="0" fontId="7" fillId="0" borderId="34" xfId="208" applyFont="1" applyBorder="1" applyAlignment="1">
      <alignment vertical="center"/>
      <protection/>
    </xf>
    <xf numFmtId="164" fontId="7" fillId="0" borderId="25" xfId="208" applyNumberFormat="1" applyFont="1" applyBorder="1" applyAlignment="1">
      <alignment vertical="center"/>
      <protection/>
    </xf>
    <xf numFmtId="164" fontId="2" fillId="0" borderId="25" xfId="199" applyNumberFormat="1" applyBorder="1" applyAlignment="1">
      <alignment horizontal="center"/>
      <protection/>
    </xf>
    <xf numFmtId="164" fontId="2" fillId="0" borderId="58" xfId="199" applyNumberFormat="1" applyBorder="1" applyAlignment="1">
      <alignment horizontal="center"/>
      <protection/>
    </xf>
    <xf numFmtId="0" fontId="2" fillId="0" borderId="25" xfId="199" applyBorder="1" applyAlignment="1">
      <alignment horizontal="center"/>
      <protection/>
    </xf>
    <xf numFmtId="164" fontId="2" fillId="0" borderId="25" xfId="199" applyNumberFormat="1" applyFont="1" applyBorder="1" applyAlignment="1">
      <alignment horizontal="center"/>
      <protection/>
    </xf>
    <xf numFmtId="164" fontId="2" fillId="0" borderId="10" xfId="208" applyNumberFormat="1" applyFont="1" applyBorder="1" applyAlignment="1">
      <alignment horizontal="center"/>
      <protection/>
    </xf>
    <xf numFmtId="164" fontId="2" fillId="0" borderId="59" xfId="208" applyNumberFormat="1" applyFont="1" applyBorder="1" applyAlignment="1">
      <alignment horizontal="center"/>
      <protection/>
    </xf>
    <xf numFmtId="0" fontId="7" fillId="0" borderId="0" xfId="208" applyFont="1" applyAlignment="1">
      <alignment horizontal="center"/>
      <protection/>
    </xf>
    <xf numFmtId="0" fontId="3" fillId="0" borderId="0" xfId="199" applyFont="1" applyFill="1" applyBorder="1" applyAlignment="1">
      <alignment horizontal="center"/>
      <protection/>
    </xf>
    <xf numFmtId="0" fontId="7" fillId="0" borderId="0" xfId="199" applyFont="1" applyFill="1">
      <alignment/>
      <protection/>
    </xf>
    <xf numFmtId="0" fontId="3" fillId="33" borderId="11" xfId="199" applyFont="1" applyFill="1" applyBorder="1" applyAlignment="1">
      <alignment horizontal="center" vertical="center"/>
      <protection/>
    </xf>
    <xf numFmtId="0" fontId="3" fillId="33" borderId="15" xfId="199" applyFont="1" applyFill="1" applyBorder="1" applyAlignment="1">
      <alignment horizontal="center" vertical="center"/>
      <protection/>
    </xf>
    <xf numFmtId="0" fontId="3" fillId="33" borderId="48" xfId="199" applyFont="1" applyFill="1" applyBorder="1" applyAlignment="1">
      <alignment horizontal="center" vertical="center"/>
      <protection/>
    </xf>
    <xf numFmtId="0" fontId="3" fillId="33" borderId="21" xfId="199" applyFont="1" applyFill="1" applyBorder="1" applyAlignment="1">
      <alignment horizontal="center" vertical="center"/>
      <protection/>
    </xf>
    <xf numFmtId="164" fontId="7" fillId="0" borderId="11" xfId="199" applyNumberFormat="1" applyFont="1" applyFill="1" applyBorder="1" applyAlignment="1">
      <alignment horizontal="right"/>
      <protection/>
    </xf>
    <xf numFmtId="164" fontId="7" fillId="0" borderId="11" xfId="199" applyNumberFormat="1" applyFont="1" applyBorder="1" applyAlignment="1">
      <alignment horizontal="center"/>
      <protection/>
    </xf>
    <xf numFmtId="164" fontId="7" fillId="0" borderId="11" xfId="199" applyNumberFormat="1" applyFont="1" applyBorder="1" applyAlignment="1" quotePrefix="1">
      <alignment horizontal="center"/>
      <protection/>
    </xf>
    <xf numFmtId="164" fontId="7" fillId="0" borderId="0" xfId="199" applyNumberFormat="1" applyFont="1">
      <alignment/>
      <protection/>
    </xf>
    <xf numFmtId="0" fontId="16" fillId="0" borderId="0" xfId="199" applyFont="1">
      <alignment/>
      <protection/>
    </xf>
    <xf numFmtId="0" fontId="7" fillId="0" borderId="0" xfId="199" applyFont="1" applyBorder="1" applyAlignment="1">
      <alignment horizontal="left"/>
      <protection/>
    </xf>
    <xf numFmtId="0" fontId="7" fillId="0" borderId="0" xfId="199" applyFont="1" applyBorder="1">
      <alignment/>
      <protection/>
    </xf>
    <xf numFmtId="2" fontId="7" fillId="0" borderId="0" xfId="199" applyNumberFormat="1" applyFont="1" applyBorder="1" applyAlignment="1" quotePrefix="1">
      <alignment horizontal="center"/>
      <protection/>
    </xf>
    <xf numFmtId="2" fontId="7" fillId="0" borderId="0" xfId="199" applyNumberFormat="1" applyFont="1">
      <alignment/>
      <protection/>
    </xf>
    <xf numFmtId="0" fontId="7" fillId="0" borderId="63" xfId="199" applyFont="1" applyBorder="1" applyAlignment="1">
      <alignment horizontal="left" vertical="center" wrapText="1"/>
      <protection/>
    </xf>
    <xf numFmtId="164" fontId="7" fillId="34" borderId="64" xfId="199" applyNumberFormat="1" applyFont="1" applyFill="1" applyBorder="1">
      <alignment/>
      <protection/>
    </xf>
    <xf numFmtId="164" fontId="7" fillId="0" borderId="64" xfId="199" applyNumberFormat="1" applyFont="1" applyBorder="1" applyAlignment="1" quotePrefix="1">
      <alignment horizontal="center"/>
      <protection/>
    </xf>
    <xf numFmtId="164" fontId="7" fillId="0" borderId="65" xfId="199" applyNumberFormat="1" applyFont="1" applyBorder="1" applyAlignment="1" quotePrefix="1">
      <alignment horizontal="center"/>
      <protection/>
    </xf>
    <xf numFmtId="0" fontId="2" fillId="0" borderId="0" xfId="199">
      <alignment/>
      <protection/>
    </xf>
    <xf numFmtId="0" fontId="3" fillId="36" borderId="11" xfId="199" applyFont="1" applyFill="1" applyBorder="1" applyAlignment="1">
      <alignment horizontal="center"/>
      <protection/>
    </xf>
    <xf numFmtId="0" fontId="3" fillId="36" borderId="11" xfId="131" applyFont="1" applyFill="1" applyBorder="1" applyAlignment="1">
      <alignment horizontal="center"/>
      <protection/>
    </xf>
    <xf numFmtId="0" fontId="3" fillId="36" borderId="11" xfId="199" applyFont="1" applyFill="1" applyBorder="1">
      <alignment/>
      <protection/>
    </xf>
    <xf numFmtId="0" fontId="3" fillId="0" borderId="11" xfId="199" applyFont="1" applyBorder="1">
      <alignment/>
      <protection/>
    </xf>
    <xf numFmtId="164" fontId="3" fillId="0" borderId="11" xfId="199" applyNumberFormat="1" applyFont="1" applyBorder="1">
      <alignment/>
      <protection/>
    </xf>
    <xf numFmtId="0" fontId="7" fillId="0" borderId="11" xfId="199" applyFont="1" applyBorder="1" applyAlignment="1">
      <alignment horizontal="left" indent="2"/>
      <protection/>
    </xf>
    <xf numFmtId="164" fontId="7" fillId="0" borderId="11" xfId="199" applyNumberFormat="1" applyFont="1" applyBorder="1">
      <alignment/>
      <protection/>
    </xf>
    <xf numFmtId="164" fontId="7" fillId="37" borderId="11" xfId="199" applyNumberFormat="1" applyFont="1" applyFill="1" applyBorder="1">
      <alignment/>
      <protection/>
    </xf>
    <xf numFmtId="164" fontId="7" fillId="0" borderId="15" xfId="199" applyNumberFormat="1" applyFont="1" applyBorder="1">
      <alignment/>
      <protection/>
    </xf>
    <xf numFmtId="164" fontId="7" fillId="0" borderId="21" xfId="199" applyNumberFormat="1" applyFont="1" applyBorder="1">
      <alignment/>
      <protection/>
    </xf>
    <xf numFmtId="0" fontId="7" fillId="33" borderId="15" xfId="199" applyFont="1" applyFill="1" applyBorder="1">
      <alignment/>
      <protection/>
    </xf>
    <xf numFmtId="0" fontId="3" fillId="33" borderId="12" xfId="199" applyFont="1" applyFill="1" applyBorder="1" applyAlignment="1">
      <alignment horizontal="center" vertical="center"/>
      <protection/>
    </xf>
    <xf numFmtId="0" fontId="3" fillId="33" borderId="18" xfId="199" applyFont="1" applyFill="1" applyBorder="1" applyAlignment="1">
      <alignment horizontal="center"/>
      <protection/>
    </xf>
    <xf numFmtId="0" fontId="3" fillId="33" borderId="12" xfId="199" applyFont="1" applyFill="1" applyBorder="1" applyAlignment="1">
      <alignment horizontal="center"/>
      <protection/>
    </xf>
    <xf numFmtId="0" fontId="3" fillId="33" borderId="21" xfId="199" applyFont="1" applyFill="1" applyBorder="1" applyAlignment="1">
      <alignment horizontal="center" vertical="center" wrapText="1"/>
      <protection/>
    </xf>
    <xf numFmtId="0" fontId="7" fillId="0" borderId="11" xfId="199" applyFont="1" applyFill="1" applyBorder="1" applyAlignment="1">
      <alignment horizontal="right"/>
      <protection/>
    </xf>
    <xf numFmtId="164" fontId="7" fillId="0" borderId="11" xfId="199" applyNumberFormat="1" applyFont="1" applyBorder="1" applyAlignment="1">
      <alignment vertical="center"/>
      <protection/>
    </xf>
    <xf numFmtId="0" fontId="16" fillId="0" borderId="0" xfId="199" applyFont="1" applyBorder="1">
      <alignment/>
      <protection/>
    </xf>
    <xf numFmtId="164" fontId="7" fillId="0" borderId="0" xfId="199" applyNumberFormat="1" applyFont="1" applyBorder="1">
      <alignment/>
      <protection/>
    </xf>
    <xf numFmtId="2" fontId="7" fillId="0" borderId="0" xfId="199" applyNumberFormat="1" applyFont="1" applyFill="1" applyBorder="1" applyAlignment="1">
      <alignment vertical="center"/>
      <protection/>
    </xf>
    <xf numFmtId="0" fontId="3" fillId="0" borderId="0" xfId="199" applyFont="1" applyAlignment="1">
      <alignment horizontal="center" vertical="center"/>
      <protection/>
    </xf>
    <xf numFmtId="0" fontId="7" fillId="0" borderId="0" xfId="199" applyFont="1" applyAlignment="1">
      <alignment vertical="center"/>
      <protection/>
    </xf>
    <xf numFmtId="0" fontId="3" fillId="0" borderId="0" xfId="199" applyFont="1" applyFill="1" applyBorder="1" applyAlignment="1">
      <alignment horizontal="center" vertical="center"/>
      <protection/>
    </xf>
    <xf numFmtId="0" fontId="3" fillId="33" borderId="11" xfId="199" applyFont="1" applyFill="1" applyBorder="1" applyAlignment="1">
      <alignment horizontal="center" vertical="center" wrapText="1"/>
      <protection/>
    </xf>
    <xf numFmtId="0" fontId="7" fillId="0" borderId="0" xfId="199" applyFont="1" applyBorder="1" applyAlignment="1">
      <alignment horizontal="center" vertical="center" wrapText="1"/>
      <protection/>
    </xf>
    <xf numFmtId="0" fontId="7" fillId="0" borderId="0" xfId="199" applyFont="1" applyBorder="1" applyAlignment="1">
      <alignment horizontal="center" vertical="center"/>
      <protection/>
    </xf>
    <xf numFmtId="16" fontId="7" fillId="0" borderId="0" xfId="199" applyNumberFormat="1" applyFont="1" applyBorder="1" applyAlignment="1">
      <alignment horizontal="center" vertical="center" wrapText="1"/>
      <protection/>
    </xf>
    <xf numFmtId="164" fontId="7" fillId="0" borderId="11" xfId="199" applyNumberFormat="1" applyFont="1" applyFill="1" applyBorder="1" applyAlignment="1">
      <alignment horizontal="right" vertical="center"/>
      <protection/>
    </xf>
    <xf numFmtId="164" fontId="7" fillId="0" borderId="11" xfId="199" applyNumberFormat="1" applyFont="1" applyBorder="1" applyAlignment="1">
      <alignment horizontal="right" vertical="center"/>
      <protection/>
    </xf>
    <xf numFmtId="2" fontId="7" fillId="0" borderId="0" xfId="199" applyNumberFormat="1" applyFont="1" applyBorder="1" applyAlignment="1">
      <alignment horizontal="center" vertical="center"/>
      <protection/>
    </xf>
    <xf numFmtId="164" fontId="3" fillId="0" borderId="11" xfId="199" applyNumberFormat="1" applyFont="1" applyFill="1" applyBorder="1" applyAlignment="1">
      <alignment horizontal="right" vertical="center"/>
      <protection/>
    </xf>
    <xf numFmtId="164" fontId="3" fillId="0" borderId="11" xfId="199" applyNumberFormat="1" applyFont="1" applyBorder="1" applyAlignment="1">
      <alignment horizontal="right" vertical="center"/>
      <protection/>
    </xf>
    <xf numFmtId="2" fontId="3" fillId="0" borderId="0" xfId="199" applyNumberFormat="1" applyFont="1" applyBorder="1" applyAlignment="1">
      <alignment horizontal="center" vertical="center"/>
      <protection/>
    </xf>
    <xf numFmtId="2" fontId="7" fillId="0" borderId="0" xfId="199" applyNumberFormat="1" applyFont="1" applyBorder="1" applyAlignment="1">
      <alignment vertical="center"/>
      <protection/>
    </xf>
    <xf numFmtId="164" fontId="7" fillId="0" borderId="0" xfId="199" applyNumberFormat="1" applyFont="1" applyBorder="1" applyAlignment="1">
      <alignment horizontal="center" vertical="center"/>
      <protection/>
    </xf>
    <xf numFmtId="0" fontId="7" fillId="0" borderId="0" xfId="199" applyFont="1" applyBorder="1" applyAlignment="1">
      <alignment vertical="center"/>
      <protection/>
    </xf>
    <xf numFmtId="2" fontId="7" fillId="0" borderId="0" xfId="199" applyNumberFormat="1" applyFont="1" applyBorder="1">
      <alignment/>
      <protection/>
    </xf>
    <xf numFmtId="2" fontId="7" fillId="0" borderId="0" xfId="199" applyNumberFormat="1" applyFont="1" applyFill="1" applyBorder="1">
      <alignment/>
      <protection/>
    </xf>
    <xf numFmtId="0" fontId="7" fillId="34" borderId="0" xfId="199" applyFont="1" applyFill="1" applyBorder="1" applyAlignment="1">
      <alignment horizontal="center" vertical="center"/>
      <protection/>
    </xf>
    <xf numFmtId="2" fontId="7" fillId="0" borderId="0" xfId="199" applyNumberFormat="1" applyFont="1" applyFill="1" applyBorder="1" applyAlignment="1">
      <alignment horizontal="center"/>
      <protection/>
    </xf>
    <xf numFmtId="0" fontId="7" fillId="34" borderId="0" xfId="199" applyFont="1" applyFill="1" applyBorder="1" applyAlignment="1">
      <alignment horizontal="center" vertical="center" wrapText="1"/>
      <protection/>
    </xf>
    <xf numFmtId="164" fontId="7" fillId="0" borderId="0" xfId="199" applyNumberFormat="1" applyFont="1" applyBorder="1" applyAlignment="1">
      <alignment vertical="center"/>
      <protection/>
    </xf>
    <xf numFmtId="0" fontId="5" fillId="0" borderId="0" xfId="199" applyFont="1" applyBorder="1" applyAlignment="1">
      <alignment vertical="center"/>
      <protection/>
    </xf>
    <xf numFmtId="164" fontId="16" fillId="0" borderId="11" xfId="199" applyNumberFormat="1" applyFont="1" applyFill="1" applyBorder="1">
      <alignment/>
      <protection/>
    </xf>
    <xf numFmtId="164" fontId="16" fillId="0" borderId="11" xfId="199" applyNumberFormat="1" applyFont="1" applyFill="1" applyBorder="1" applyAlignment="1">
      <alignment horizontal="right"/>
      <protection/>
    </xf>
    <xf numFmtId="0" fontId="2" fillId="0" borderId="0" xfId="199" applyFont="1" quotePrefix="1">
      <alignment/>
      <protection/>
    </xf>
    <xf numFmtId="0" fontId="5" fillId="0" borderId="0" xfId="199" applyFont="1" applyBorder="1" applyAlignment="1">
      <alignment horizontal="center"/>
      <protection/>
    </xf>
    <xf numFmtId="0" fontId="7" fillId="33" borderId="66" xfId="199" applyFont="1" applyFill="1" applyBorder="1">
      <alignment/>
      <protection/>
    </xf>
    <xf numFmtId="0" fontId="3" fillId="33" borderId="67" xfId="199" applyFont="1" applyFill="1" applyBorder="1" applyAlignment="1">
      <alignment horizontal="center"/>
      <protection/>
    </xf>
    <xf numFmtId="0" fontId="3" fillId="33" borderId="37" xfId="199" applyFont="1" applyFill="1" applyBorder="1" applyAlignment="1">
      <alignment horizontal="center" vertical="center"/>
      <protection/>
    </xf>
    <xf numFmtId="0" fontId="7" fillId="33" borderId="68" xfId="199" applyFont="1" applyFill="1" applyBorder="1">
      <alignment/>
      <protection/>
    </xf>
    <xf numFmtId="0" fontId="3" fillId="33" borderId="69" xfId="199" applyFont="1" applyFill="1" applyBorder="1" applyAlignment="1">
      <alignment horizontal="center" vertical="center"/>
      <protection/>
    </xf>
    <xf numFmtId="0" fontId="7" fillId="0" borderId="70" xfId="199" applyFont="1" applyBorder="1">
      <alignment/>
      <protection/>
    </xf>
    <xf numFmtId="164" fontId="7" fillId="0" borderId="71" xfId="199" applyNumberFormat="1" applyFont="1" applyBorder="1" applyAlignment="1">
      <alignment horizontal="center"/>
      <protection/>
    </xf>
    <xf numFmtId="0" fontId="7" fillId="0" borderId="70" xfId="199" applyFont="1" applyFill="1" applyBorder="1">
      <alignment/>
      <protection/>
    </xf>
    <xf numFmtId="172" fontId="7" fillId="0" borderId="11" xfId="94" applyNumberFormat="1" applyFont="1" applyFill="1" applyBorder="1" applyAlignment="1">
      <alignment horizontal="right"/>
    </xf>
    <xf numFmtId="0" fontId="7" fillId="0" borderId="70" xfId="199" applyFont="1" applyBorder="1" applyAlignment="1">
      <alignment wrapText="1"/>
      <protection/>
    </xf>
    <xf numFmtId="0" fontId="7" fillId="0" borderId="70" xfId="199" applyFont="1" applyBorder="1" applyAlignment="1">
      <alignment horizontal="left" vertical="center"/>
      <protection/>
    </xf>
    <xf numFmtId="1" fontId="7" fillId="0" borderId="11" xfId="199" applyNumberFormat="1" applyFont="1" applyFill="1" applyBorder="1" applyAlignment="1">
      <alignment horizontal="right"/>
      <protection/>
    </xf>
    <xf numFmtId="0" fontId="7" fillId="0" borderId="70" xfId="199" applyFont="1" applyBorder="1" applyAlignment="1">
      <alignment horizontal="left" vertical="center" wrapText="1"/>
      <protection/>
    </xf>
    <xf numFmtId="0" fontId="7" fillId="0" borderId="63" xfId="199" applyFont="1" applyFill="1" applyBorder="1" applyAlignment="1">
      <alignment horizontal="left" vertical="center" wrapText="1"/>
      <protection/>
    </xf>
    <xf numFmtId="164" fontId="7" fillId="0" borderId="64" xfId="199" applyNumberFormat="1" applyFont="1" applyFill="1" applyBorder="1" applyAlignment="1">
      <alignment horizontal="right"/>
      <protection/>
    </xf>
    <xf numFmtId="164" fontId="7" fillId="0" borderId="64" xfId="199" applyNumberFormat="1" applyFont="1" applyFill="1" applyBorder="1" applyAlignment="1">
      <alignment horizontal="center"/>
      <protection/>
    </xf>
    <xf numFmtId="164" fontId="7" fillId="0" borderId="65" xfId="199" applyNumberFormat="1" applyFont="1" applyBorder="1" applyAlignment="1">
      <alignment horizontal="center"/>
      <protection/>
    </xf>
    <xf numFmtId="43" fontId="7" fillId="0" borderId="0" xfId="94" applyFont="1" applyAlignment="1">
      <alignment/>
    </xf>
    <xf numFmtId="14" fontId="7" fillId="0" borderId="11" xfId="199" applyNumberFormat="1" applyFont="1" applyBorder="1">
      <alignment/>
      <protection/>
    </xf>
    <xf numFmtId="4" fontId="2" fillId="0" borderId="0" xfId="199" applyNumberFormat="1">
      <alignment/>
      <protection/>
    </xf>
    <xf numFmtId="14" fontId="7" fillId="0" borderId="11" xfId="199" applyNumberFormat="1" applyFont="1" applyBorder="1" applyAlignment="1" quotePrefix="1">
      <alignment horizontal="right"/>
      <protection/>
    </xf>
    <xf numFmtId="164" fontId="2" fillId="0" borderId="0" xfId="199" applyNumberFormat="1">
      <alignment/>
      <protection/>
    </xf>
    <xf numFmtId="14" fontId="2" fillId="0" borderId="0" xfId="199" applyNumberFormat="1">
      <alignment/>
      <protection/>
    </xf>
    <xf numFmtId="0" fontId="7" fillId="0" borderId="11" xfId="199" applyFont="1" applyBorder="1" applyAlignment="1">
      <alignment horizontal="left" vertical="top" indent="2"/>
      <protection/>
    </xf>
    <xf numFmtId="0" fontId="3" fillId="0" borderId="11" xfId="199" applyFont="1" applyBorder="1" applyAlignment="1">
      <alignment horizontal="left" vertical="center"/>
      <protection/>
    </xf>
    <xf numFmtId="164" fontId="3" fillId="0" borderId="11" xfId="199" applyNumberFormat="1" applyFont="1" applyBorder="1" applyAlignment="1">
      <alignment vertical="center"/>
      <protection/>
    </xf>
    <xf numFmtId="14" fontId="7" fillId="0" borderId="11" xfId="199" applyNumberFormat="1" applyFont="1" applyBorder="1" applyAlignment="1" quotePrefix="1">
      <alignment horizontal="right" vertical="center"/>
      <protection/>
    </xf>
    <xf numFmtId="14" fontId="7" fillId="0" borderId="15" xfId="199" applyNumberFormat="1" applyFont="1" applyBorder="1" applyAlignment="1" quotePrefix="1">
      <alignment horizontal="right"/>
      <protection/>
    </xf>
    <xf numFmtId="0" fontId="3" fillId="0" borderId="11" xfId="199" applyFont="1" applyBorder="1" applyAlignment="1">
      <alignment horizontal="left"/>
      <protection/>
    </xf>
    <xf numFmtId="14" fontId="23" fillId="0" borderId="11" xfId="199" applyNumberFormat="1" applyFont="1" applyBorder="1" applyAlignment="1">
      <alignment vertical="top" wrapText="1"/>
      <protection/>
    </xf>
    <xf numFmtId="0" fontId="7" fillId="0" borderId="11" xfId="199" applyFont="1" applyBorder="1">
      <alignment/>
      <protection/>
    </xf>
    <xf numFmtId="14" fontId="7" fillId="0" borderId="21" xfId="199" applyNumberFormat="1" applyFont="1" applyBorder="1" applyAlignment="1" quotePrefix="1">
      <alignment horizontal="right"/>
      <protection/>
    </xf>
    <xf numFmtId="0" fontId="3" fillId="33" borderId="72" xfId="199" applyFont="1" applyFill="1" applyBorder="1" applyAlignment="1">
      <alignment horizontal="center" vertical="center"/>
      <protection/>
    </xf>
    <xf numFmtId="0" fontId="3" fillId="33" borderId="27" xfId="199" applyFont="1" applyFill="1" applyBorder="1" applyAlignment="1">
      <alignment horizontal="center" vertical="center"/>
      <protection/>
    </xf>
    <xf numFmtId="0" fontId="3" fillId="33" borderId="27" xfId="199" applyFont="1" applyFill="1" applyBorder="1" applyAlignment="1">
      <alignment horizontal="center" vertical="center" wrapText="1"/>
      <protection/>
    </xf>
    <xf numFmtId="0" fontId="7" fillId="35" borderId="15" xfId="199" applyFont="1" applyFill="1" applyBorder="1">
      <alignment/>
      <protection/>
    </xf>
    <xf numFmtId="0" fontId="3" fillId="35" borderId="18" xfId="199" applyFont="1" applyFill="1" applyBorder="1" applyAlignment="1">
      <alignment horizontal="center"/>
      <protection/>
    </xf>
    <xf numFmtId="0" fontId="3" fillId="33" borderId="73" xfId="199" applyFont="1" applyFill="1" applyBorder="1" applyAlignment="1">
      <alignment horizontal="center" vertical="center" wrapText="1"/>
      <protection/>
    </xf>
    <xf numFmtId="0" fontId="3" fillId="35" borderId="21" xfId="199" applyFont="1" applyFill="1" applyBorder="1" applyAlignment="1">
      <alignment horizontal="center"/>
      <protection/>
    </xf>
    <xf numFmtId="0" fontId="7" fillId="0" borderId="74" xfId="199" applyFont="1" applyBorder="1" applyAlignment="1">
      <alignment horizontal="left" vertical="center" wrapText="1"/>
      <protection/>
    </xf>
    <xf numFmtId="164" fontId="7" fillId="37" borderId="11" xfId="199" applyNumberFormat="1" applyFont="1" applyFill="1" applyBorder="1" applyAlignment="1">
      <alignment vertical="center"/>
      <protection/>
    </xf>
    <xf numFmtId="164" fontId="7" fillId="0" borderId="11" xfId="199" applyNumberFormat="1" applyFont="1" applyFill="1" applyBorder="1" applyAlignment="1">
      <alignment vertical="center"/>
      <protection/>
    </xf>
    <xf numFmtId="164" fontId="7" fillId="0" borderId="71" xfId="199" applyNumberFormat="1" applyFont="1" applyBorder="1" applyAlignment="1">
      <alignment vertical="center"/>
      <protection/>
    </xf>
    <xf numFmtId="0" fontId="6" fillId="0" borderId="74" xfId="199" applyFont="1" applyBorder="1" applyAlignment="1">
      <alignment horizontal="left" vertical="center"/>
      <protection/>
    </xf>
    <xf numFmtId="0" fontId="7" fillId="0" borderId="74" xfId="199" applyFont="1" applyBorder="1" applyAlignment="1">
      <alignment vertical="center"/>
      <protection/>
    </xf>
    <xf numFmtId="0" fontId="7" fillId="0" borderId="74" xfId="199" applyFont="1" applyFill="1" applyBorder="1" applyAlignment="1">
      <alignment vertical="center"/>
      <protection/>
    </xf>
    <xf numFmtId="0" fontId="3" fillId="0" borderId="75" xfId="199" applyFont="1" applyBorder="1" applyAlignment="1">
      <alignment vertical="center" wrapText="1"/>
      <protection/>
    </xf>
    <xf numFmtId="0" fontId="3" fillId="0" borderId="64" xfId="199" applyFont="1" applyFill="1" applyBorder="1" applyAlignment="1">
      <alignment horizontal="right"/>
      <protection/>
    </xf>
    <xf numFmtId="164" fontId="3" fillId="0" borderId="76" xfId="199" applyNumberFormat="1" applyFont="1" applyFill="1" applyBorder="1" applyAlignment="1">
      <alignment vertical="center"/>
      <protection/>
    </xf>
    <xf numFmtId="164" fontId="3" fillId="0" borderId="64" xfId="199" applyNumberFormat="1" applyFont="1" applyBorder="1" applyAlignment="1">
      <alignment vertical="center"/>
      <protection/>
    </xf>
    <xf numFmtId="164" fontId="3" fillId="0" borderId="64" xfId="199" applyNumberFormat="1" applyFont="1" applyFill="1" applyBorder="1" applyAlignment="1">
      <alignment vertical="center"/>
      <protection/>
    </xf>
    <xf numFmtId="0" fontId="7" fillId="0" borderId="0" xfId="199" applyFont="1" applyFill="1" applyBorder="1">
      <alignment/>
      <protection/>
    </xf>
    <xf numFmtId="0" fontId="3" fillId="33" borderId="77" xfId="199" applyFont="1" applyFill="1" applyBorder="1" applyAlignment="1">
      <alignment horizontal="center" vertical="center"/>
      <protection/>
    </xf>
    <xf numFmtId="164" fontId="16" fillId="0" borderId="11" xfId="199" applyNumberFormat="1" applyFont="1" applyBorder="1" applyAlignment="1">
      <alignment horizontal="right" vertical="center"/>
      <protection/>
    </xf>
    <xf numFmtId="164" fontId="7" fillId="0" borderId="71" xfId="199" applyNumberFormat="1" applyFont="1" applyBorder="1" applyAlignment="1">
      <alignment horizontal="right" vertical="center"/>
      <protection/>
    </xf>
    <xf numFmtId="0" fontId="3" fillId="0" borderId="70" xfId="199" applyFont="1" applyBorder="1" applyAlignment="1">
      <alignment horizontal="left" vertical="center"/>
      <protection/>
    </xf>
    <xf numFmtId="164" fontId="15" fillId="0" borderId="11" xfId="199" applyNumberFormat="1" applyFont="1" applyBorder="1" applyAlignment="1">
      <alignment horizontal="right" vertical="center"/>
      <protection/>
    </xf>
    <xf numFmtId="164" fontId="3" fillId="0" borderId="71" xfId="199" applyNumberFormat="1" applyFont="1" applyBorder="1" applyAlignment="1">
      <alignment horizontal="right" vertical="center"/>
      <protection/>
    </xf>
    <xf numFmtId="0" fontId="3" fillId="0" borderId="63" xfId="199" applyFont="1" applyBorder="1" applyAlignment="1">
      <alignment horizontal="left" vertical="center"/>
      <protection/>
    </xf>
    <xf numFmtId="164" fontId="15" fillId="0" borderId="64" xfId="199" applyNumberFormat="1" applyFont="1" applyBorder="1" applyAlignment="1">
      <alignment horizontal="right" vertical="center"/>
      <protection/>
    </xf>
    <xf numFmtId="164" fontId="3" fillId="0" borderId="64" xfId="199" applyNumberFormat="1" applyFont="1" applyFill="1" applyBorder="1" applyAlignment="1">
      <alignment horizontal="right" vertical="center"/>
      <protection/>
    </xf>
    <xf numFmtId="164" fontId="3" fillId="0" borderId="64" xfId="199" applyNumberFormat="1" applyFont="1" applyBorder="1" applyAlignment="1">
      <alignment horizontal="right" vertical="center"/>
      <protection/>
    </xf>
    <xf numFmtId="164" fontId="3" fillId="0" borderId="65" xfId="199" applyNumberFormat="1" applyFont="1" applyBorder="1" applyAlignment="1">
      <alignment horizontal="right" vertical="center"/>
      <protection/>
    </xf>
    <xf numFmtId="0" fontId="3" fillId="33" borderId="71" xfId="199" applyFont="1" applyFill="1" applyBorder="1" applyAlignment="1">
      <alignment horizontal="center" vertical="center" wrapText="1"/>
      <protection/>
    </xf>
    <xf numFmtId="0" fontId="7" fillId="0" borderId="70" xfId="199" applyFont="1" applyBorder="1" applyAlignment="1">
      <alignment horizontal="left" vertical="center" indent="1"/>
      <protection/>
    </xf>
    <xf numFmtId="0" fontId="7" fillId="0" borderId="11" xfId="199" applyNumberFormat="1" applyFont="1" applyFill="1" applyBorder="1" applyAlignment="1">
      <alignment horizontal="right" vertical="center"/>
      <protection/>
    </xf>
    <xf numFmtId="2" fontId="7" fillId="0" borderId="11" xfId="199" applyNumberFormat="1" applyFont="1" applyFill="1" applyBorder="1" applyAlignment="1">
      <alignment horizontal="right" vertical="center"/>
      <protection/>
    </xf>
    <xf numFmtId="164" fontId="3" fillId="0" borderId="65" xfId="199" applyNumberFormat="1" applyFont="1" applyFill="1" applyBorder="1" applyAlignment="1">
      <alignment horizontal="right" vertical="center"/>
      <protection/>
    </xf>
    <xf numFmtId="0" fontId="21" fillId="35" borderId="11" xfId="199" applyFont="1" applyFill="1" applyBorder="1" applyAlignment="1">
      <alignment horizontal="center" vertical="center" wrapText="1"/>
      <protection/>
    </xf>
    <xf numFmtId="0" fontId="21" fillId="35" borderId="71" xfId="199" applyFont="1" applyFill="1" applyBorder="1" applyAlignment="1">
      <alignment horizontal="center" vertical="center" wrapText="1"/>
      <protection/>
    </xf>
    <xf numFmtId="164" fontId="22" fillId="0" borderId="11" xfId="199" applyNumberFormat="1" applyFont="1" applyFill="1" applyBorder="1">
      <alignment/>
      <protection/>
    </xf>
    <xf numFmtId="164" fontId="22" fillId="0" borderId="11" xfId="199" applyNumberFormat="1" applyFont="1" applyFill="1" applyBorder="1" applyAlignment="1">
      <alignment horizontal="right" vertical="center"/>
      <protection/>
    </xf>
    <xf numFmtId="164" fontId="22" fillId="0" borderId="71" xfId="199" applyNumberFormat="1" applyFont="1" applyFill="1" applyBorder="1" applyAlignment="1">
      <alignment horizontal="right" vertical="center"/>
      <protection/>
    </xf>
    <xf numFmtId="164" fontId="21" fillId="0" borderId="11" xfId="199" applyNumberFormat="1" applyFont="1" applyFill="1" applyBorder="1" applyAlignment="1">
      <alignment horizontal="right" vertical="center"/>
      <protection/>
    </xf>
    <xf numFmtId="164" fontId="21" fillId="0" borderId="71" xfId="199" applyNumberFormat="1" applyFont="1" applyFill="1" applyBorder="1" applyAlignment="1">
      <alignment horizontal="right" vertical="center"/>
      <protection/>
    </xf>
    <xf numFmtId="164" fontId="21" fillId="0" borderId="64" xfId="199" applyNumberFormat="1" applyFont="1" applyFill="1" applyBorder="1" applyAlignment="1">
      <alignment horizontal="right" vertical="center"/>
      <protection/>
    </xf>
    <xf numFmtId="164" fontId="21" fillId="0" borderId="65" xfId="199" applyNumberFormat="1" applyFont="1" applyFill="1" applyBorder="1" applyAlignment="1">
      <alignment horizontal="right" vertical="center"/>
      <protection/>
    </xf>
    <xf numFmtId="0" fontId="10" fillId="0" borderId="0" xfId="199" applyFont="1">
      <alignment/>
      <protection/>
    </xf>
    <xf numFmtId="0" fontId="26" fillId="0" borderId="0" xfId="199" applyFont="1">
      <alignment/>
      <protection/>
    </xf>
    <xf numFmtId="0" fontId="5" fillId="0" borderId="0" xfId="199" applyFont="1">
      <alignment/>
      <protection/>
    </xf>
    <xf numFmtId="0" fontId="5" fillId="0" borderId="0" xfId="199" applyFont="1" applyBorder="1" applyAlignment="1">
      <alignment horizontal="left"/>
      <protection/>
    </xf>
    <xf numFmtId="0" fontId="10" fillId="0" borderId="0" xfId="199" applyFont="1" applyBorder="1" applyAlignment="1">
      <alignment horizontal="center"/>
      <protection/>
    </xf>
    <xf numFmtId="0" fontId="10" fillId="0" borderId="0" xfId="199" applyFont="1" applyBorder="1">
      <alignment/>
      <protection/>
    </xf>
    <xf numFmtId="0" fontId="10" fillId="0" borderId="0" xfId="199" applyFont="1" applyBorder="1" applyAlignment="1">
      <alignment horizontal="right"/>
      <protection/>
    </xf>
    <xf numFmtId="0" fontId="5" fillId="0" borderId="0" xfId="199" applyFont="1" applyBorder="1">
      <alignment/>
      <protection/>
    </xf>
    <xf numFmtId="0" fontId="10" fillId="0" borderId="0" xfId="199" applyFont="1" applyFill="1" applyBorder="1">
      <alignment/>
      <protection/>
    </xf>
    <xf numFmtId="0" fontId="3" fillId="0" borderId="0" xfId="199" applyFont="1" applyAlignment="1">
      <alignment horizontal="center"/>
      <protection/>
    </xf>
    <xf numFmtId="0" fontId="2" fillId="0" borderId="0" xfId="199" applyFill="1">
      <alignment/>
      <protection/>
    </xf>
    <xf numFmtId="0" fontId="7" fillId="0" borderId="0" xfId="211" applyFont="1" applyFill="1">
      <alignment/>
      <protection/>
    </xf>
    <xf numFmtId="164" fontId="7" fillId="0" borderId="0" xfId="211" applyNumberFormat="1" applyFont="1" applyFill="1">
      <alignment/>
      <protection/>
    </xf>
    <xf numFmtId="0" fontId="6" fillId="0" borderId="0" xfId="211" applyFont="1" applyFill="1" applyAlignment="1" applyProtection="1">
      <alignment horizontal="right"/>
      <protection/>
    </xf>
    <xf numFmtId="0" fontId="7" fillId="0" borderId="51" xfId="211" applyFont="1" applyFill="1" applyBorder="1">
      <alignment/>
      <protection/>
    </xf>
    <xf numFmtId="0" fontId="7" fillId="0" borderId="15" xfId="211" applyFont="1" applyFill="1" applyBorder="1" applyAlignment="1">
      <alignment horizontal="center"/>
      <protection/>
    </xf>
    <xf numFmtId="0" fontId="7" fillId="0" borderId="18" xfId="211" applyFont="1" applyFill="1" applyBorder="1" applyAlignment="1">
      <alignment horizontal="center"/>
      <protection/>
    </xf>
    <xf numFmtId="0" fontId="7" fillId="0" borderId="41" xfId="211" applyFont="1" applyFill="1" applyBorder="1" applyAlignment="1">
      <alignment horizontal="center"/>
      <protection/>
    </xf>
    <xf numFmtId="0" fontId="7" fillId="0" borderId="19" xfId="211" applyFont="1" applyFill="1" applyBorder="1" applyAlignment="1">
      <alignment horizontal="center"/>
      <protection/>
    </xf>
    <xf numFmtId="0" fontId="3" fillId="0" borderId="51" xfId="211" applyFont="1" applyFill="1" applyBorder="1" applyAlignment="1" applyProtection="1">
      <alignment horizontal="left"/>
      <protection/>
    </xf>
    <xf numFmtId="164" fontId="3" fillId="0" borderId="18" xfId="212" applyNumberFormat="1" applyFont="1" applyFill="1" applyBorder="1">
      <alignment/>
      <protection/>
    </xf>
    <xf numFmtId="164" fontId="3" fillId="0" borderId="19" xfId="212" applyNumberFormat="1" applyFont="1" applyFill="1" applyBorder="1">
      <alignment/>
      <protection/>
    </xf>
    <xf numFmtId="0" fontId="7" fillId="0" borderId="51" xfId="211" applyFont="1" applyFill="1" applyBorder="1" applyAlignment="1" applyProtection="1">
      <alignment horizontal="left"/>
      <protection/>
    </xf>
    <xf numFmtId="164" fontId="7" fillId="0" borderId="18" xfId="212" applyNumberFormat="1" applyFont="1" applyFill="1" applyBorder="1">
      <alignment/>
      <protection/>
    </xf>
    <xf numFmtId="164" fontId="7" fillId="0" borderId="19" xfId="212" applyNumberFormat="1" applyFont="1" applyFill="1" applyBorder="1">
      <alignment/>
      <protection/>
    </xf>
    <xf numFmtId="0" fontId="7" fillId="0" borderId="78" xfId="211" applyFont="1" applyFill="1" applyBorder="1" applyAlignment="1" applyProtection="1">
      <alignment horizontal="left"/>
      <protection/>
    </xf>
    <xf numFmtId="164" fontId="7" fillId="0" borderId="21" xfId="212" applyNumberFormat="1" applyFont="1" applyFill="1" applyBorder="1">
      <alignment/>
      <protection/>
    </xf>
    <xf numFmtId="164" fontId="7" fillId="0" borderId="13" xfId="212" applyNumberFormat="1" applyFont="1" applyFill="1" applyBorder="1">
      <alignment/>
      <protection/>
    </xf>
    <xf numFmtId="0" fontId="7" fillId="0" borderId="57" xfId="211" applyFont="1" applyFill="1" applyBorder="1" applyAlignment="1" applyProtection="1">
      <alignment horizontal="left"/>
      <protection/>
    </xf>
    <xf numFmtId="164" fontId="7" fillId="0" borderId="25" xfId="212" applyNumberFormat="1" applyFont="1" applyFill="1" applyBorder="1">
      <alignment/>
      <protection/>
    </xf>
    <xf numFmtId="164" fontId="7" fillId="0" borderId="26" xfId="212" applyNumberFormat="1" applyFont="1" applyFill="1" applyBorder="1">
      <alignment/>
      <protection/>
    </xf>
    <xf numFmtId="0" fontId="7" fillId="0" borderId="0" xfId="211" applyFont="1" applyFill="1" applyAlignment="1">
      <alignment horizontal="right"/>
      <protection/>
    </xf>
    <xf numFmtId="164" fontId="7" fillId="0" borderId="0" xfId="211" applyNumberFormat="1" applyFont="1" applyFill="1" applyAlignment="1">
      <alignment horizontal="right"/>
      <protection/>
    </xf>
    <xf numFmtId="167" fontId="3" fillId="0" borderId="32" xfId="211" applyNumberFormat="1" applyFont="1" applyFill="1" applyBorder="1" applyAlignment="1" applyProtection="1" quotePrefix="1">
      <alignment horizontal="left"/>
      <protection/>
    </xf>
    <xf numFmtId="167" fontId="7" fillId="0" borderId="32" xfId="211" applyNumberFormat="1" applyFont="1" applyFill="1" applyBorder="1" applyAlignment="1" applyProtection="1" quotePrefix="1">
      <alignment horizontal="right"/>
      <protection/>
    </xf>
    <xf numFmtId="167" fontId="7" fillId="0" borderId="11" xfId="211" applyNumberFormat="1" applyFont="1" applyFill="1" applyBorder="1" applyAlignment="1" applyProtection="1" quotePrefix="1">
      <alignment horizontal="right"/>
      <protection/>
    </xf>
    <xf numFmtId="167" fontId="7" fillId="0" borderId="32" xfId="211" applyNumberFormat="1" applyFont="1" applyFill="1" applyBorder="1" applyAlignment="1" applyProtection="1" quotePrefix="1">
      <alignment horizontal="left"/>
      <protection/>
    </xf>
    <xf numFmtId="167" fontId="7" fillId="0" borderId="15" xfId="211" applyNumberFormat="1" applyFont="1" applyFill="1" applyBorder="1" applyAlignment="1" applyProtection="1" quotePrefix="1">
      <alignment horizontal="right"/>
      <protection/>
    </xf>
    <xf numFmtId="167" fontId="7" fillId="0" borderId="33" xfId="211" applyNumberFormat="1" applyFont="1" applyFill="1" applyBorder="1" applyAlignment="1" applyProtection="1">
      <alignment horizontal="left"/>
      <protection/>
    </xf>
    <xf numFmtId="167" fontId="7" fillId="0" borderId="33" xfId="211" applyNumberFormat="1" applyFont="1" applyFill="1" applyBorder="1" applyAlignment="1" applyProtection="1">
      <alignment horizontal="right"/>
      <protection/>
    </xf>
    <xf numFmtId="167" fontId="7" fillId="0" borderId="18" xfId="211" applyNumberFormat="1" applyFont="1" applyFill="1" applyBorder="1" applyAlignment="1" applyProtection="1">
      <alignment horizontal="right"/>
      <protection/>
    </xf>
    <xf numFmtId="167" fontId="7" fillId="0" borderId="49" xfId="211" applyNumberFormat="1" applyFont="1" applyFill="1" applyBorder="1" applyAlignment="1" applyProtection="1">
      <alignment horizontal="left"/>
      <protection/>
    </xf>
    <xf numFmtId="167" fontId="7" fillId="0" borderId="49" xfId="211" applyNumberFormat="1" applyFont="1" applyFill="1" applyBorder="1" applyAlignment="1" applyProtection="1">
      <alignment horizontal="right"/>
      <protection/>
    </xf>
    <xf numFmtId="167" fontId="7" fillId="0" borderId="21" xfId="211" applyNumberFormat="1" applyFont="1" applyFill="1" applyBorder="1" applyAlignment="1" applyProtection="1">
      <alignment horizontal="right"/>
      <protection/>
    </xf>
    <xf numFmtId="167" fontId="7" fillId="0" borderId="15" xfId="211" applyNumberFormat="1" applyFont="1" applyFill="1" applyBorder="1" applyAlignment="1" applyProtection="1" quotePrefix="1">
      <alignment horizontal="left"/>
      <protection/>
    </xf>
    <xf numFmtId="167" fontId="7" fillId="0" borderId="36" xfId="211" applyNumberFormat="1" applyFont="1" applyFill="1" applyBorder="1" applyAlignment="1" applyProtection="1" quotePrefix="1">
      <alignment horizontal="right"/>
      <protection/>
    </xf>
    <xf numFmtId="167" fontId="7" fillId="0" borderId="18" xfId="211" applyNumberFormat="1" applyFont="1" applyFill="1" applyBorder="1" applyAlignment="1" applyProtection="1" quotePrefix="1">
      <alignment horizontal="right"/>
      <protection/>
    </xf>
    <xf numFmtId="167" fontId="7" fillId="0" borderId="21" xfId="211" applyNumberFormat="1" applyFont="1" applyFill="1" applyBorder="1" applyAlignment="1" applyProtection="1">
      <alignment horizontal="left"/>
      <protection/>
    </xf>
    <xf numFmtId="167" fontId="7" fillId="0" borderId="55" xfId="211" applyNumberFormat="1" applyFont="1" applyFill="1" applyBorder="1" applyAlignment="1" applyProtection="1">
      <alignment horizontal="right"/>
      <protection/>
    </xf>
    <xf numFmtId="167" fontId="7" fillId="0" borderId="18" xfId="211" applyNumberFormat="1" applyFont="1" applyFill="1" applyBorder="1" applyAlignment="1" applyProtection="1">
      <alignment horizontal="left"/>
      <protection/>
    </xf>
    <xf numFmtId="167" fontId="7" fillId="0" borderId="41" xfId="211" applyNumberFormat="1" applyFont="1" applyFill="1" applyBorder="1" applyAlignment="1" applyProtection="1">
      <alignment horizontal="right"/>
      <protection/>
    </xf>
    <xf numFmtId="167" fontId="7" fillId="0" borderId="15" xfId="211" applyNumberFormat="1" applyFont="1" applyFill="1" applyBorder="1" applyAlignment="1" applyProtection="1">
      <alignment horizontal="right"/>
      <protection/>
    </xf>
    <xf numFmtId="0" fontId="15" fillId="33" borderId="79" xfId="199" applyFont="1" applyFill="1" applyBorder="1" applyAlignment="1">
      <alignment horizontal="center" vertical="center" wrapText="1"/>
      <protection/>
    </xf>
    <xf numFmtId="0" fontId="15" fillId="33" borderId="80" xfId="199" applyFont="1" applyFill="1" applyBorder="1" applyAlignment="1">
      <alignment horizontal="center" vertical="center" wrapText="1"/>
      <protection/>
    </xf>
    <xf numFmtId="0" fontId="15" fillId="33" borderId="80" xfId="199" applyFont="1" applyFill="1" applyBorder="1" applyAlignment="1" quotePrefix="1">
      <alignment horizontal="center" vertical="center" wrapText="1"/>
      <protection/>
    </xf>
    <xf numFmtId="0" fontId="3" fillId="33" borderId="81" xfId="199" applyFont="1" applyFill="1" applyBorder="1" applyAlignment="1">
      <alignment horizontal="center" wrapText="1"/>
      <protection/>
    </xf>
    <xf numFmtId="0" fontId="3" fillId="33" borderId="82" xfId="199" applyFont="1" applyFill="1" applyBorder="1" applyAlignment="1">
      <alignment wrapText="1"/>
      <protection/>
    </xf>
    <xf numFmtId="16" fontId="15" fillId="33" borderId="83" xfId="199" applyNumberFormat="1" applyFont="1" applyFill="1" applyBorder="1" applyAlignment="1">
      <alignment horizontal="center" wrapText="1"/>
      <protection/>
    </xf>
    <xf numFmtId="0" fontId="15" fillId="33" borderId="81" xfId="199" applyFont="1" applyFill="1" applyBorder="1" applyAlignment="1">
      <alignment horizontal="center" wrapText="1"/>
      <protection/>
    </xf>
    <xf numFmtId="0" fontId="15" fillId="33" borderId="82" xfId="199" applyFont="1" applyFill="1" applyBorder="1" applyAlignment="1">
      <alignment horizontal="center" wrapText="1"/>
      <protection/>
    </xf>
    <xf numFmtId="0" fontId="15" fillId="33" borderId="84" xfId="199" applyFont="1" applyFill="1" applyBorder="1" applyAlignment="1">
      <alignment horizontal="center" wrapText="1"/>
      <protection/>
    </xf>
    <xf numFmtId="0" fontId="15" fillId="33" borderId="82" xfId="199" applyFont="1" applyFill="1" applyBorder="1" applyAlignment="1">
      <alignment wrapText="1"/>
      <protection/>
    </xf>
    <xf numFmtId="0" fontId="15" fillId="33" borderId="84" xfId="199" applyFont="1" applyFill="1" applyBorder="1" applyAlignment="1">
      <alignment wrapText="1"/>
      <protection/>
    </xf>
    <xf numFmtId="0" fontId="15" fillId="0" borderId="81" xfId="199" applyFont="1" applyBorder="1" applyAlignment="1">
      <alignment horizontal="center" wrapText="1"/>
      <protection/>
    </xf>
    <xf numFmtId="0" fontId="15" fillId="0" borderId="82" xfId="199" applyFont="1" applyBorder="1" applyAlignment="1">
      <alignment horizontal="right" wrapText="1"/>
      <protection/>
    </xf>
    <xf numFmtId="0" fontId="7" fillId="0" borderId="81" xfId="199" applyFont="1" applyBorder="1" applyAlignment="1">
      <alignment horizontal="center" wrapText="1"/>
      <protection/>
    </xf>
    <xf numFmtId="0" fontId="7" fillId="0" borderId="82" xfId="199" applyFont="1" applyBorder="1" applyAlignment="1">
      <alignment wrapText="1"/>
      <protection/>
    </xf>
    <xf numFmtId="0" fontId="28" fillId="0" borderId="81" xfId="199" applyFont="1" applyBorder="1" applyAlignment="1">
      <alignment horizontal="left" wrapText="1"/>
      <protection/>
    </xf>
    <xf numFmtId="0" fontId="29" fillId="0" borderId="81" xfId="199" applyFont="1" applyBorder="1" applyAlignment="1">
      <alignment horizontal="left" wrapText="1"/>
      <protection/>
    </xf>
    <xf numFmtId="0" fontId="16" fillId="0" borderId="82" xfId="199" applyFont="1" applyBorder="1" applyAlignment="1">
      <alignment horizontal="right" wrapText="1"/>
      <protection/>
    </xf>
    <xf numFmtId="0" fontId="20" fillId="0" borderId="81" xfId="199" applyFont="1" applyBorder="1" applyAlignment="1">
      <alignment horizontal="center" wrapText="1"/>
      <protection/>
    </xf>
    <xf numFmtId="0" fontId="29" fillId="0" borderId="85" xfId="199" applyFont="1" applyBorder="1" applyAlignment="1">
      <alignment horizontal="left" wrapText="1"/>
      <protection/>
    </xf>
    <xf numFmtId="0" fontId="16" fillId="0" borderId="86" xfId="199" applyFont="1" applyBorder="1" applyAlignment="1">
      <alignment horizontal="right" wrapText="1"/>
      <protection/>
    </xf>
    <xf numFmtId="0" fontId="3" fillId="0" borderId="79" xfId="199" applyFont="1" applyBorder="1" applyAlignment="1">
      <alignment horizontal="center" wrapText="1"/>
      <protection/>
    </xf>
    <xf numFmtId="0" fontId="3" fillId="0" borderId="81" xfId="199" applyFont="1" applyBorder="1" applyAlignment="1">
      <alignment horizontal="left" wrapText="1"/>
      <protection/>
    </xf>
    <xf numFmtId="0" fontId="3" fillId="0" borderId="85" xfId="199" applyFont="1" applyBorder="1" applyAlignment="1">
      <alignment horizontal="left" wrapText="1"/>
      <protection/>
    </xf>
    <xf numFmtId="167" fontId="15" fillId="33" borderId="87" xfId="214" applyNumberFormat="1" applyFont="1" applyFill="1" applyBorder="1" applyAlignment="1">
      <alignment horizontal="center"/>
      <protection/>
    </xf>
    <xf numFmtId="167" fontId="15" fillId="33" borderId="31" xfId="214" applyNumberFormat="1" applyFont="1" applyFill="1" applyBorder="1">
      <alignment/>
      <protection/>
    </xf>
    <xf numFmtId="167" fontId="15" fillId="33" borderId="20" xfId="214" applyNumberFormat="1" applyFont="1" applyFill="1" applyBorder="1" applyAlignment="1">
      <alignment horizontal="center"/>
      <protection/>
    </xf>
    <xf numFmtId="167" fontId="15" fillId="33" borderId="21" xfId="214" applyNumberFormat="1" applyFont="1" applyFill="1" applyBorder="1" applyAlignment="1">
      <alignment horizontal="center"/>
      <protection/>
    </xf>
    <xf numFmtId="49" fontId="15" fillId="33" borderId="21" xfId="214" applyNumberFormat="1" applyFont="1" applyFill="1" applyBorder="1" applyAlignment="1">
      <alignment horizontal="center"/>
      <protection/>
    </xf>
    <xf numFmtId="49" fontId="15" fillId="33" borderId="13" xfId="214" applyNumberFormat="1" applyFont="1" applyFill="1" applyBorder="1" applyAlignment="1">
      <alignment horizontal="center"/>
      <protection/>
    </xf>
    <xf numFmtId="167" fontId="16" fillId="0" borderId="17" xfId="164" applyFont="1" applyBorder="1" applyAlignment="1">
      <alignment horizontal="center"/>
      <protection/>
    </xf>
    <xf numFmtId="167" fontId="15" fillId="0" borderId="18" xfId="164" applyFont="1" applyBorder="1">
      <alignment/>
      <protection/>
    </xf>
    <xf numFmtId="167" fontId="15" fillId="0" borderId="18" xfId="164" applyFont="1" applyBorder="1" applyAlignment="1" quotePrefix="1">
      <alignment horizontal="right"/>
      <protection/>
    </xf>
    <xf numFmtId="167" fontId="15" fillId="0" borderId="19" xfId="164" applyFont="1" applyBorder="1" applyAlignment="1" quotePrefix="1">
      <alignment horizontal="right"/>
      <protection/>
    </xf>
    <xf numFmtId="173" fontId="16" fillId="0" borderId="17" xfId="164" applyNumberFormat="1" applyFont="1" applyBorder="1" applyAlignment="1">
      <alignment horizontal="center"/>
      <protection/>
    </xf>
    <xf numFmtId="167" fontId="16" fillId="0" borderId="18" xfId="164" applyFont="1" applyBorder="1">
      <alignment/>
      <protection/>
    </xf>
    <xf numFmtId="167" fontId="16" fillId="0" borderId="18" xfId="164" applyFont="1" applyBorder="1" applyAlignment="1">
      <alignment horizontal="right"/>
      <protection/>
    </xf>
    <xf numFmtId="167" fontId="16" fillId="0" borderId="19" xfId="164" applyFont="1" applyBorder="1" applyAlignment="1">
      <alignment horizontal="right"/>
      <protection/>
    </xf>
    <xf numFmtId="173" fontId="15" fillId="0" borderId="17" xfId="164" applyNumberFormat="1" applyFont="1" applyBorder="1" applyAlignment="1">
      <alignment horizontal="left"/>
      <protection/>
    </xf>
    <xf numFmtId="167" fontId="16" fillId="0" borderId="24" xfId="164" applyFont="1" applyBorder="1">
      <alignment/>
      <protection/>
    </xf>
    <xf numFmtId="167" fontId="15" fillId="0" borderId="58" xfId="164" applyFont="1" applyBorder="1">
      <alignment/>
      <protection/>
    </xf>
    <xf numFmtId="167" fontId="15" fillId="0" borderId="25" xfId="164" applyFont="1" applyBorder="1" applyAlignment="1">
      <alignment horizontal="right"/>
      <protection/>
    </xf>
    <xf numFmtId="167" fontId="15" fillId="0" borderId="25" xfId="164" applyFont="1" applyBorder="1" applyAlignment="1" quotePrefix="1">
      <alignment horizontal="right"/>
      <protection/>
    </xf>
    <xf numFmtId="167" fontId="15" fillId="0" borderId="26" xfId="164" applyFont="1" applyBorder="1" applyAlignment="1" quotePrefix="1">
      <alignment horizontal="right"/>
      <protection/>
    </xf>
    <xf numFmtId="167" fontId="16" fillId="0" borderId="0" xfId="214" applyNumberFormat="1" applyFont="1" applyBorder="1">
      <alignment/>
      <protection/>
    </xf>
    <xf numFmtId="167" fontId="15" fillId="0" borderId="0" xfId="214" applyNumberFormat="1" applyFont="1" applyBorder="1">
      <alignment/>
      <protection/>
    </xf>
    <xf numFmtId="167" fontId="15" fillId="0" borderId="0" xfId="214" applyNumberFormat="1" applyFont="1" applyBorder="1" applyAlignment="1">
      <alignment horizontal="right"/>
      <protection/>
    </xf>
    <xf numFmtId="167" fontId="16" fillId="0" borderId="0" xfId="214" applyNumberFormat="1" applyFont="1" applyBorder="1" applyAlignment="1">
      <alignment horizontal="right"/>
      <protection/>
    </xf>
    <xf numFmtId="167" fontId="15" fillId="0" borderId="0" xfId="214" applyNumberFormat="1" applyFont="1" applyBorder="1" applyAlignment="1" quotePrefix="1">
      <alignment horizontal="right"/>
      <protection/>
    </xf>
    <xf numFmtId="167" fontId="15" fillId="33" borderId="87" xfId="215" applyNumberFormat="1" applyFont="1" applyFill="1" applyBorder="1" applyAlignment="1">
      <alignment horizontal="center"/>
      <protection/>
    </xf>
    <xf numFmtId="167" fontId="15" fillId="33" borderId="31" xfId="215" applyNumberFormat="1" applyFont="1" applyFill="1" applyBorder="1">
      <alignment/>
      <protection/>
    </xf>
    <xf numFmtId="167" fontId="15" fillId="33" borderId="20" xfId="215" applyNumberFormat="1" applyFont="1" applyFill="1" applyBorder="1" applyAlignment="1">
      <alignment horizontal="center"/>
      <protection/>
    </xf>
    <xf numFmtId="167" fontId="15" fillId="33" borderId="21" xfId="215" applyNumberFormat="1" applyFont="1" applyFill="1" applyBorder="1" applyAlignment="1">
      <alignment horizontal="center"/>
      <protection/>
    </xf>
    <xf numFmtId="49" fontId="15" fillId="33" borderId="21" xfId="215" applyNumberFormat="1" applyFont="1" applyFill="1" applyBorder="1" applyAlignment="1">
      <alignment horizontal="center"/>
      <protection/>
    </xf>
    <xf numFmtId="49" fontId="15" fillId="33" borderId="13" xfId="215" applyNumberFormat="1" applyFont="1" applyFill="1" applyBorder="1" applyAlignment="1">
      <alignment horizontal="center"/>
      <protection/>
    </xf>
    <xf numFmtId="167" fontId="15" fillId="0" borderId="33" xfId="164" applyFont="1" applyBorder="1">
      <alignment/>
      <protection/>
    </xf>
    <xf numFmtId="167" fontId="16" fillId="0" borderId="33" xfId="164" applyFont="1" applyBorder="1" applyAlignment="1">
      <alignment horizontal="right"/>
      <protection/>
    </xf>
    <xf numFmtId="173" fontId="15" fillId="0" borderId="17" xfId="164" applyNumberFormat="1" applyFont="1" applyBorder="1" applyAlignment="1">
      <alignment horizontal="center"/>
      <protection/>
    </xf>
    <xf numFmtId="167" fontId="15" fillId="0" borderId="18" xfId="164" applyFont="1" applyBorder="1" applyAlignment="1">
      <alignment horizontal="right"/>
      <protection/>
    </xf>
    <xf numFmtId="167" fontId="15" fillId="0" borderId="33" xfId="164" applyFont="1" applyBorder="1" applyAlignment="1">
      <alignment horizontal="right"/>
      <protection/>
    </xf>
    <xf numFmtId="167" fontId="15" fillId="0" borderId="19" xfId="164" applyFont="1" applyBorder="1" applyAlignment="1">
      <alignment horizontal="right"/>
      <protection/>
    </xf>
    <xf numFmtId="173" fontId="15" fillId="0" borderId="43" xfId="164" applyNumberFormat="1" applyFont="1" applyBorder="1" applyAlignment="1">
      <alignment horizontal="center"/>
      <protection/>
    </xf>
    <xf numFmtId="167" fontId="15" fillId="0" borderId="44" xfId="164" applyFont="1" applyBorder="1">
      <alignment/>
      <protection/>
    </xf>
    <xf numFmtId="167" fontId="15" fillId="0" borderId="44" xfId="164" applyFont="1" applyBorder="1" applyAlignment="1">
      <alignment horizontal="right"/>
      <protection/>
    </xf>
    <xf numFmtId="167" fontId="15" fillId="0" borderId="88" xfId="164" applyFont="1" applyBorder="1" applyAlignment="1">
      <alignment horizontal="right"/>
      <protection/>
    </xf>
    <xf numFmtId="167" fontId="15" fillId="0" borderId="45" xfId="164" applyFont="1" applyBorder="1" applyAlignment="1">
      <alignment horizontal="right"/>
      <protection/>
    </xf>
    <xf numFmtId="0" fontId="7" fillId="0" borderId="89" xfId="199" applyFont="1" applyBorder="1">
      <alignment/>
      <protection/>
    </xf>
    <xf numFmtId="167" fontId="16" fillId="0" borderId="89" xfId="215" applyNumberFormat="1" applyFont="1" applyBorder="1">
      <alignment/>
      <protection/>
    </xf>
    <xf numFmtId="167" fontId="3" fillId="33" borderId="87" xfId="216" applyNumberFormat="1" applyFont="1" applyFill="1" applyBorder="1">
      <alignment/>
      <protection/>
    </xf>
    <xf numFmtId="167" fontId="3" fillId="33" borderId="31" xfId="216" applyNumberFormat="1" applyFont="1" applyFill="1" applyBorder="1">
      <alignment/>
      <protection/>
    </xf>
    <xf numFmtId="167" fontId="3" fillId="33" borderId="20" xfId="216" applyNumberFormat="1" applyFont="1" applyFill="1" applyBorder="1" applyAlignment="1">
      <alignment horizontal="center"/>
      <protection/>
    </xf>
    <xf numFmtId="167" fontId="3" fillId="33" borderId="21" xfId="216" applyNumberFormat="1" applyFont="1" applyFill="1" applyBorder="1" applyAlignment="1">
      <alignment horizontal="center"/>
      <protection/>
    </xf>
    <xf numFmtId="167" fontId="3" fillId="33" borderId="11" xfId="216" applyNumberFormat="1" applyFont="1" applyFill="1" applyBorder="1" applyAlignment="1" quotePrefix="1">
      <alignment horizontal="center"/>
      <protection/>
    </xf>
    <xf numFmtId="167" fontId="3" fillId="33" borderId="21" xfId="216" applyNumberFormat="1" applyFont="1" applyFill="1" applyBorder="1" applyAlignment="1" quotePrefix="1">
      <alignment horizontal="center"/>
      <protection/>
    </xf>
    <xf numFmtId="167" fontId="3" fillId="33" borderId="13" xfId="216" applyNumberFormat="1" applyFont="1" applyFill="1" applyBorder="1" applyAlignment="1" quotePrefix="1">
      <alignment horizontal="center"/>
      <protection/>
    </xf>
    <xf numFmtId="167" fontId="16" fillId="0" borderId="17" xfId="191" applyFont="1" applyBorder="1">
      <alignment/>
      <protection/>
    </xf>
    <xf numFmtId="167" fontId="15" fillId="0" borderId="18" xfId="191" applyFont="1" applyBorder="1">
      <alignment/>
      <protection/>
    </xf>
    <xf numFmtId="167" fontId="15" fillId="0" borderId="18" xfId="191" applyFont="1" applyBorder="1" applyAlignment="1" quotePrefix="1">
      <alignment horizontal="right"/>
      <protection/>
    </xf>
    <xf numFmtId="167" fontId="15" fillId="0" borderId="33" xfId="191" applyFont="1" applyBorder="1" applyAlignment="1" quotePrefix="1">
      <alignment horizontal="right"/>
      <protection/>
    </xf>
    <xf numFmtId="167" fontId="15" fillId="0" borderId="19" xfId="191" applyFont="1" applyBorder="1" applyAlignment="1" quotePrefix="1">
      <alignment horizontal="right"/>
      <protection/>
    </xf>
    <xf numFmtId="173" fontId="16" fillId="0" borderId="17" xfId="191" applyNumberFormat="1" applyFont="1" applyBorder="1" applyAlignment="1">
      <alignment horizontal="center"/>
      <protection/>
    </xf>
    <xf numFmtId="167" fontId="16" fillId="0" borderId="18" xfId="191" applyFont="1" applyBorder="1">
      <alignment/>
      <protection/>
    </xf>
    <xf numFmtId="167" fontId="16" fillId="0" borderId="18" xfId="191" applyFont="1" applyBorder="1" applyAlignment="1">
      <alignment horizontal="right"/>
      <protection/>
    </xf>
    <xf numFmtId="167" fontId="16" fillId="0" borderId="33" xfId="191" applyFont="1" applyBorder="1" applyAlignment="1">
      <alignment horizontal="right"/>
      <protection/>
    </xf>
    <xf numFmtId="167" fontId="16" fillId="0" borderId="19" xfId="191" applyFont="1" applyBorder="1" applyAlignment="1">
      <alignment horizontal="right"/>
      <protection/>
    </xf>
    <xf numFmtId="167" fontId="16" fillId="0" borderId="19" xfId="191" applyFont="1" applyBorder="1" applyAlignment="1" quotePrefix="1">
      <alignment horizontal="right"/>
      <protection/>
    </xf>
    <xf numFmtId="167" fontId="15" fillId="0" borderId="18" xfId="191" applyFont="1" applyBorder="1" applyAlignment="1">
      <alignment horizontal="right"/>
      <protection/>
    </xf>
    <xf numFmtId="167" fontId="15" fillId="0" borderId="33" xfId="191" applyFont="1" applyBorder="1" applyAlignment="1">
      <alignment horizontal="right"/>
      <protection/>
    </xf>
    <xf numFmtId="167" fontId="16" fillId="0" borderId="24" xfId="191" applyFont="1" applyBorder="1">
      <alignment/>
      <protection/>
    </xf>
    <xf numFmtId="167" fontId="15" fillId="0" borderId="25" xfId="191" applyFont="1" applyBorder="1">
      <alignment/>
      <protection/>
    </xf>
    <xf numFmtId="167" fontId="15" fillId="0" borderId="25" xfId="191" applyFont="1" applyBorder="1" applyAlignment="1">
      <alignment horizontal="right"/>
      <protection/>
    </xf>
    <xf numFmtId="167" fontId="15" fillId="0" borderId="34" xfId="191" applyFont="1" applyBorder="1" applyAlignment="1">
      <alignment horizontal="right"/>
      <protection/>
    </xf>
    <xf numFmtId="167" fontId="15" fillId="0" borderId="26" xfId="191" applyFont="1" applyBorder="1" applyAlignment="1" quotePrefix="1">
      <alignment horizontal="right"/>
      <protection/>
    </xf>
    <xf numFmtId="167" fontId="7" fillId="0" borderId="0" xfId="199" applyNumberFormat="1" applyFont="1">
      <alignment/>
      <protection/>
    </xf>
    <xf numFmtId="167" fontId="5" fillId="0" borderId="0" xfId="217" applyNumberFormat="1" applyFont="1" applyAlignment="1" applyProtection="1">
      <alignment horizontal="center"/>
      <protection/>
    </xf>
    <xf numFmtId="167" fontId="6" fillId="0" borderId="0" xfId="217" applyNumberFormat="1" applyFont="1" applyAlignment="1" applyProtection="1">
      <alignment horizontal="right"/>
      <protection/>
    </xf>
    <xf numFmtId="167" fontId="3" fillId="33" borderId="87" xfId="217" applyNumberFormat="1" applyFont="1" applyFill="1" applyBorder="1" applyAlignment="1">
      <alignment horizontal="left"/>
      <protection/>
    </xf>
    <xf numFmtId="167" fontId="3" fillId="33" borderId="90" xfId="217" applyNumberFormat="1" applyFont="1" applyFill="1" applyBorder="1">
      <alignment/>
      <protection/>
    </xf>
    <xf numFmtId="167" fontId="3" fillId="0" borderId="0" xfId="217" applyNumberFormat="1" applyFont="1" applyFill="1" applyBorder="1" applyAlignment="1">
      <alignment horizontal="center"/>
      <protection/>
    </xf>
    <xf numFmtId="167" fontId="3" fillId="33" borderId="20" xfId="217" applyNumberFormat="1" applyFont="1" applyFill="1" applyBorder="1" applyAlignment="1">
      <alignment horizontal="center"/>
      <protection/>
    </xf>
    <xf numFmtId="167" fontId="3" fillId="33" borderId="49" xfId="217" applyNumberFormat="1" applyFont="1" applyFill="1" applyBorder="1" applyAlignment="1">
      <alignment horizontal="center"/>
      <protection/>
    </xf>
    <xf numFmtId="167" fontId="15" fillId="33" borderId="21" xfId="131" applyNumberFormat="1" applyFont="1" applyFill="1" applyBorder="1" applyAlignment="1" quotePrefix="1">
      <alignment horizontal="center"/>
      <protection/>
    </xf>
    <xf numFmtId="167" fontId="15" fillId="33" borderId="55" xfId="131" applyNumberFormat="1" applyFont="1" applyFill="1" applyBorder="1" applyAlignment="1" quotePrefix="1">
      <alignment horizontal="center"/>
      <protection/>
    </xf>
    <xf numFmtId="167" fontId="15" fillId="33" borderId="13" xfId="131" applyNumberFormat="1" applyFont="1" applyFill="1" applyBorder="1" applyAlignment="1" quotePrefix="1">
      <alignment horizontal="center"/>
      <protection/>
    </xf>
    <xf numFmtId="167" fontId="15" fillId="0" borderId="0" xfId="131" applyNumberFormat="1" applyFont="1" applyFill="1" applyBorder="1" applyAlignment="1" quotePrefix="1">
      <alignment horizontal="center"/>
      <protection/>
    </xf>
    <xf numFmtId="167" fontId="16" fillId="0" borderId="17" xfId="192" applyFont="1" applyBorder="1" applyAlignment="1">
      <alignment horizontal="left"/>
      <protection/>
    </xf>
    <xf numFmtId="167" fontId="15" fillId="0" borderId="18" xfId="192" applyFont="1" applyBorder="1">
      <alignment/>
      <protection/>
    </xf>
    <xf numFmtId="167" fontId="15" fillId="0" borderId="18" xfId="192" applyFont="1" applyBorder="1" applyAlignment="1" quotePrefix="1">
      <alignment/>
      <protection/>
    </xf>
    <xf numFmtId="167" fontId="15" fillId="0" borderId="18" xfId="192" applyFont="1" applyBorder="1" applyAlignment="1" quotePrefix="1">
      <alignment horizontal="right"/>
      <protection/>
    </xf>
    <xf numFmtId="167" fontId="15" fillId="0" borderId="19" xfId="192" applyFont="1" applyBorder="1" applyAlignment="1" quotePrefix="1">
      <alignment horizontal="right"/>
      <protection/>
    </xf>
    <xf numFmtId="167" fontId="15" fillId="0" borderId="0" xfId="192" applyFont="1" applyBorder="1" applyAlignment="1" quotePrefix="1">
      <alignment horizontal="right"/>
      <protection/>
    </xf>
    <xf numFmtId="173" fontId="16" fillId="0" borderId="17" xfId="192" applyNumberFormat="1" applyFont="1" applyBorder="1" applyAlignment="1">
      <alignment horizontal="center"/>
      <protection/>
    </xf>
    <xf numFmtId="173" fontId="16" fillId="0" borderId="18" xfId="192" applyNumberFormat="1" applyFont="1" applyBorder="1" applyAlignment="1">
      <alignment horizontal="left"/>
      <protection/>
    </xf>
    <xf numFmtId="167" fontId="16" fillId="0" borderId="18" xfId="192" applyFont="1" applyBorder="1" applyAlignment="1">
      <alignment/>
      <protection/>
    </xf>
    <xf numFmtId="167" fontId="16" fillId="0" borderId="18" xfId="192" applyFont="1" applyBorder="1" applyAlignment="1">
      <alignment horizontal="right"/>
      <protection/>
    </xf>
    <xf numFmtId="167" fontId="16" fillId="0" borderId="19" xfId="192" applyFont="1" applyBorder="1" applyAlignment="1">
      <alignment horizontal="right"/>
      <protection/>
    </xf>
    <xf numFmtId="167" fontId="16" fillId="0" borderId="0" xfId="192" applyFont="1" applyBorder="1" applyAlignment="1">
      <alignment horizontal="right"/>
      <protection/>
    </xf>
    <xf numFmtId="173" fontId="16" fillId="0" borderId="17" xfId="192" applyNumberFormat="1" applyFont="1" applyBorder="1" applyAlignment="1">
      <alignment horizontal="left"/>
      <protection/>
    </xf>
    <xf numFmtId="173" fontId="15" fillId="0" borderId="18" xfId="192" applyNumberFormat="1" applyFont="1" applyBorder="1" applyAlignment="1">
      <alignment horizontal="left"/>
      <protection/>
    </xf>
    <xf numFmtId="167" fontId="15" fillId="0" borderId="18" xfId="192" applyFont="1" applyBorder="1" applyAlignment="1">
      <alignment/>
      <protection/>
    </xf>
    <xf numFmtId="173" fontId="16" fillId="0" borderId="24" xfId="192" applyNumberFormat="1" applyFont="1" applyBorder="1" applyAlignment="1">
      <alignment horizontal="left"/>
      <protection/>
    </xf>
    <xf numFmtId="173" fontId="15" fillId="0" borderId="25" xfId="192" applyNumberFormat="1" applyFont="1" applyBorder="1" applyAlignment="1">
      <alignment horizontal="left"/>
      <protection/>
    </xf>
    <xf numFmtId="167" fontId="15" fillId="0" borderId="25" xfId="192" applyFont="1" applyBorder="1" applyAlignment="1">
      <alignment/>
      <protection/>
    </xf>
    <xf numFmtId="167" fontId="15" fillId="0" borderId="25" xfId="192" applyFont="1" applyBorder="1" applyAlignment="1" quotePrefix="1">
      <alignment horizontal="right"/>
      <protection/>
    </xf>
    <xf numFmtId="167" fontId="15" fillId="0" borderId="26" xfId="192" applyFont="1" applyBorder="1" applyAlignment="1" quotePrefix="1">
      <alignment horizontal="right"/>
      <protection/>
    </xf>
    <xf numFmtId="167" fontId="3" fillId="33" borderId="87" xfId="218" applyNumberFormat="1" applyFont="1" applyFill="1" applyBorder="1" applyAlignment="1">
      <alignment horizontal="left"/>
      <protection/>
    </xf>
    <xf numFmtId="167" fontId="3" fillId="33" borderId="90" xfId="218" applyNumberFormat="1" applyFont="1" applyFill="1" applyBorder="1">
      <alignment/>
      <protection/>
    </xf>
    <xf numFmtId="167" fontId="3" fillId="33" borderId="20" xfId="218" applyNumberFormat="1" applyFont="1" applyFill="1" applyBorder="1" applyAlignment="1">
      <alignment horizontal="center"/>
      <protection/>
    </xf>
    <xf numFmtId="167" fontId="3" fillId="33" borderId="49" xfId="218" applyNumberFormat="1" applyFont="1" applyFill="1" applyBorder="1" applyAlignment="1">
      <alignment horizontal="center"/>
      <protection/>
    </xf>
    <xf numFmtId="167" fontId="15" fillId="33" borderId="11" xfId="131" applyNumberFormat="1" applyFont="1" applyFill="1" applyBorder="1" applyAlignment="1" quotePrefix="1">
      <alignment horizontal="center"/>
      <protection/>
    </xf>
    <xf numFmtId="167" fontId="15" fillId="0" borderId="33" xfId="192" applyFont="1" applyBorder="1" applyAlignment="1" quotePrefix="1">
      <alignment/>
      <protection/>
    </xf>
    <xf numFmtId="167" fontId="16" fillId="0" borderId="33" xfId="192" applyFont="1" applyBorder="1" applyAlignment="1">
      <alignment/>
      <protection/>
    </xf>
    <xf numFmtId="167" fontId="15" fillId="0" borderId="33" xfId="192" applyFont="1" applyBorder="1" applyAlignment="1">
      <alignment/>
      <protection/>
    </xf>
    <xf numFmtId="167" fontId="15" fillId="0" borderId="19" xfId="192" applyFont="1" applyBorder="1" applyAlignment="1">
      <alignment horizontal="right"/>
      <protection/>
    </xf>
    <xf numFmtId="173" fontId="16" fillId="0" borderId="43" xfId="192" applyNumberFormat="1" applyFont="1" applyBorder="1" applyAlignment="1">
      <alignment horizontal="center"/>
      <protection/>
    </xf>
    <xf numFmtId="173" fontId="15" fillId="0" borderId="44" xfId="192" applyNumberFormat="1" applyFont="1" applyBorder="1" applyAlignment="1">
      <alignment horizontal="left"/>
      <protection/>
    </xf>
    <xf numFmtId="167" fontId="15" fillId="0" borderId="44" xfId="192" applyFont="1" applyBorder="1" applyAlignment="1">
      <alignment/>
      <protection/>
    </xf>
    <xf numFmtId="167" fontId="15" fillId="0" borderId="88" xfId="192" applyFont="1" applyBorder="1" applyAlignment="1">
      <alignment/>
      <protection/>
    </xf>
    <xf numFmtId="167" fontId="15" fillId="0" borderId="45" xfId="192" applyFont="1" applyBorder="1" applyAlignment="1">
      <alignment horizontal="right"/>
      <protection/>
    </xf>
    <xf numFmtId="167" fontId="16" fillId="0" borderId="89" xfId="192" applyFont="1" applyBorder="1" applyAlignment="1">
      <alignment/>
      <protection/>
    </xf>
    <xf numFmtId="167" fontId="16" fillId="0" borderId="89" xfId="192" applyFont="1" applyBorder="1" applyAlignment="1">
      <alignment horizontal="right"/>
      <protection/>
    </xf>
    <xf numFmtId="173" fontId="16" fillId="0" borderId="0" xfId="192" applyNumberFormat="1" applyFont="1" applyBorder="1" applyAlignment="1">
      <alignment horizontal="center"/>
      <protection/>
    </xf>
    <xf numFmtId="173" fontId="16" fillId="0" borderId="0" xfId="192" applyNumberFormat="1" applyFont="1" applyBorder="1" applyAlignment="1">
      <alignment horizontal="left"/>
      <protection/>
    </xf>
    <xf numFmtId="167" fontId="16" fillId="0" borderId="0" xfId="192" applyFont="1" applyBorder="1" applyAlignment="1">
      <alignment/>
      <protection/>
    </xf>
    <xf numFmtId="173" fontId="15" fillId="0" borderId="0" xfId="192" applyNumberFormat="1" applyFont="1" applyBorder="1" applyAlignment="1">
      <alignment horizontal="left"/>
      <protection/>
    </xf>
    <xf numFmtId="167" fontId="15" fillId="0" borderId="0" xfId="192" applyFont="1" applyBorder="1" applyAlignment="1">
      <alignment/>
      <protection/>
    </xf>
    <xf numFmtId="167" fontId="3" fillId="33" borderId="87" xfId="219" applyNumberFormat="1" applyFont="1" applyFill="1" applyBorder="1" applyAlignment="1">
      <alignment horizontal="left"/>
      <protection/>
    </xf>
    <xf numFmtId="167" fontId="3" fillId="33" borderId="31" xfId="219" applyNumberFormat="1" applyFont="1" applyFill="1" applyBorder="1">
      <alignment/>
      <protection/>
    </xf>
    <xf numFmtId="167" fontId="3" fillId="33" borderId="20" xfId="219" applyNumberFormat="1" applyFont="1" applyFill="1" applyBorder="1" applyAlignment="1">
      <alignment horizontal="center"/>
      <protection/>
    </xf>
    <xf numFmtId="167" fontId="3" fillId="33" borderId="21" xfId="219" applyNumberFormat="1" applyFont="1" applyFill="1" applyBorder="1" applyAlignment="1">
      <alignment horizontal="center"/>
      <protection/>
    </xf>
    <xf numFmtId="167" fontId="3" fillId="33" borderId="21" xfId="219" applyNumberFormat="1" applyFont="1" applyFill="1" applyBorder="1" applyAlignment="1" quotePrefix="1">
      <alignment horizontal="center"/>
      <protection/>
    </xf>
    <xf numFmtId="167" fontId="3" fillId="33" borderId="13" xfId="219" applyNumberFormat="1" applyFont="1" applyFill="1" applyBorder="1" applyAlignment="1" quotePrefix="1">
      <alignment horizontal="center"/>
      <protection/>
    </xf>
    <xf numFmtId="167" fontId="16" fillId="0" borderId="17" xfId="193" applyFont="1" applyBorder="1" applyAlignment="1">
      <alignment horizontal="left"/>
      <protection/>
    </xf>
    <xf numFmtId="167" fontId="15" fillId="0" borderId="18" xfId="193" applyFont="1" applyBorder="1">
      <alignment/>
      <protection/>
    </xf>
    <xf numFmtId="167" fontId="15" fillId="0" borderId="18" xfId="193" applyFont="1" applyBorder="1" applyAlignment="1" quotePrefix="1">
      <alignment horizontal="right"/>
      <protection/>
    </xf>
    <xf numFmtId="167" fontId="15" fillId="0" borderId="33" xfId="193" applyFont="1" applyBorder="1" applyAlignment="1" quotePrefix="1">
      <alignment horizontal="right"/>
      <protection/>
    </xf>
    <xf numFmtId="167" fontId="15" fillId="0" borderId="19" xfId="193" applyFont="1" applyBorder="1" applyAlignment="1" quotePrefix="1">
      <alignment horizontal="right"/>
      <protection/>
    </xf>
    <xf numFmtId="173" fontId="16" fillId="0" borderId="17" xfId="193" applyNumberFormat="1" applyFont="1" applyBorder="1" applyAlignment="1">
      <alignment horizontal="center"/>
      <protection/>
    </xf>
    <xf numFmtId="173" fontId="16" fillId="0" borderId="18" xfId="193" applyNumberFormat="1" applyFont="1" applyBorder="1" applyAlignment="1">
      <alignment horizontal="left"/>
      <protection/>
    </xf>
    <xf numFmtId="167" fontId="16" fillId="0" borderId="18" xfId="193" applyFont="1" applyBorder="1" applyAlignment="1">
      <alignment horizontal="right"/>
      <protection/>
    </xf>
    <xf numFmtId="167" fontId="16" fillId="0" borderId="33" xfId="193" applyFont="1" applyBorder="1" applyAlignment="1">
      <alignment horizontal="right"/>
      <protection/>
    </xf>
    <xf numFmtId="167" fontId="16" fillId="0" borderId="19" xfId="193" applyFont="1" applyBorder="1" applyAlignment="1">
      <alignment horizontal="right"/>
      <protection/>
    </xf>
    <xf numFmtId="173" fontId="16" fillId="0" borderId="17" xfId="193" applyNumberFormat="1" applyFont="1" applyBorder="1" applyAlignment="1">
      <alignment horizontal="left"/>
      <protection/>
    </xf>
    <xf numFmtId="173" fontId="15" fillId="0" borderId="18" xfId="193" applyNumberFormat="1" applyFont="1" applyBorder="1" applyAlignment="1">
      <alignment horizontal="left"/>
      <protection/>
    </xf>
    <xf numFmtId="167" fontId="15" fillId="0" borderId="18" xfId="193" applyFont="1" applyBorder="1" applyAlignment="1">
      <alignment horizontal="right"/>
      <protection/>
    </xf>
    <xf numFmtId="167" fontId="15" fillId="0" borderId="33" xfId="193" applyFont="1" applyBorder="1" applyAlignment="1">
      <alignment horizontal="right"/>
      <protection/>
    </xf>
    <xf numFmtId="173" fontId="16" fillId="0" borderId="24" xfId="193" applyNumberFormat="1" applyFont="1" applyBorder="1" applyAlignment="1">
      <alignment horizontal="left"/>
      <protection/>
    </xf>
    <xf numFmtId="173" fontId="15" fillId="0" borderId="25" xfId="193" applyNumberFormat="1" applyFont="1" applyBorder="1" applyAlignment="1">
      <alignment horizontal="left"/>
      <protection/>
    </xf>
    <xf numFmtId="167" fontId="15" fillId="0" borderId="25" xfId="193" applyFont="1" applyBorder="1" applyAlignment="1">
      <alignment horizontal="right"/>
      <protection/>
    </xf>
    <xf numFmtId="167" fontId="15" fillId="0" borderId="34" xfId="193" applyFont="1" applyBorder="1" applyAlignment="1">
      <alignment horizontal="right"/>
      <protection/>
    </xf>
    <xf numFmtId="167" fontId="15" fillId="0" borderId="26" xfId="193" applyFont="1" applyBorder="1" applyAlignment="1" quotePrefix="1">
      <alignment horizontal="right"/>
      <protection/>
    </xf>
    <xf numFmtId="0" fontId="7" fillId="0" borderId="0" xfId="196" applyFont="1">
      <alignment/>
      <protection/>
    </xf>
    <xf numFmtId="167" fontId="3" fillId="33" borderId="91" xfId="135" applyNumberFormat="1" applyFont="1" applyFill="1" applyBorder="1" applyAlignment="1">
      <alignment horizontal="center"/>
      <protection/>
    </xf>
    <xf numFmtId="167" fontId="3" fillId="33" borderId="31" xfId="135" applyNumberFormat="1" applyFont="1" applyFill="1" applyBorder="1" applyAlignment="1">
      <alignment horizontal="center"/>
      <protection/>
    </xf>
    <xf numFmtId="167" fontId="3" fillId="33" borderId="31" xfId="135" applyNumberFormat="1" applyFont="1" applyFill="1" applyBorder="1" applyAlignment="1" quotePrefix="1">
      <alignment horizontal="center"/>
      <protection/>
    </xf>
    <xf numFmtId="167" fontId="3" fillId="33" borderId="90" xfId="135" applyNumberFormat="1" applyFont="1" applyFill="1" applyBorder="1" applyAlignment="1" quotePrefix="1">
      <alignment horizontal="center"/>
      <protection/>
    </xf>
    <xf numFmtId="0" fontId="3" fillId="33" borderId="92" xfId="196" applyFont="1" applyFill="1" applyBorder="1" applyAlignment="1">
      <alignment horizontal="center"/>
      <protection/>
    </xf>
    <xf numFmtId="167" fontId="7" fillId="0" borderId="47" xfId="135" applyNumberFormat="1" applyFont="1" applyBorder="1" applyAlignment="1">
      <alignment horizontal="left"/>
      <protection/>
    </xf>
    <xf numFmtId="167" fontId="3" fillId="0" borderId="93" xfId="135" applyNumberFormat="1" applyFont="1" applyBorder="1" applyAlignment="1">
      <alignment horizontal="center"/>
      <protection/>
    </xf>
    <xf numFmtId="167" fontId="7" fillId="0" borderId="0" xfId="135" applyNumberFormat="1" applyFont="1">
      <alignment/>
      <protection/>
    </xf>
    <xf numFmtId="164" fontId="7" fillId="0" borderId="0" xfId="135" applyNumberFormat="1" applyFont="1">
      <alignment/>
      <protection/>
    </xf>
    <xf numFmtId="167" fontId="14" fillId="0" borderId="0" xfId="135" applyNumberFormat="1" applyFont="1">
      <alignment/>
      <protection/>
    </xf>
    <xf numFmtId="167" fontId="7" fillId="0" borderId="0" xfId="135" applyNumberFormat="1" applyFont="1" applyFill="1">
      <alignment/>
      <protection/>
    </xf>
    <xf numFmtId="174" fontId="14" fillId="0" borderId="0" xfId="135" applyNumberFormat="1" applyFont="1">
      <alignment/>
      <protection/>
    </xf>
    <xf numFmtId="0" fontId="7" fillId="0" borderId="0" xfId="200" applyFont="1" applyFill="1">
      <alignment/>
      <protection/>
    </xf>
    <xf numFmtId="0" fontId="5" fillId="0" borderId="0" xfId="200" applyFont="1" applyFill="1" applyAlignment="1">
      <alignment horizontal="center"/>
      <protection/>
    </xf>
    <xf numFmtId="0" fontId="7" fillId="0" borderId="0" xfId="200" applyFont="1" applyFill="1" applyBorder="1">
      <alignment/>
      <protection/>
    </xf>
    <xf numFmtId="0" fontId="3" fillId="35" borderId="11" xfId="137" applyFont="1" applyFill="1" applyBorder="1" applyAlignment="1">
      <alignment horizontal="center"/>
      <protection/>
    </xf>
    <xf numFmtId="0" fontId="3" fillId="35" borderId="23" xfId="137" applyFont="1" applyFill="1" applyBorder="1">
      <alignment/>
      <protection/>
    </xf>
    <xf numFmtId="0" fontId="7" fillId="0" borderId="51" xfId="200" applyFont="1" applyFill="1" applyBorder="1">
      <alignment/>
      <protection/>
    </xf>
    <xf numFmtId="164" fontId="7" fillId="0" borderId="18" xfId="137" applyNumberFormat="1" applyFont="1" applyBorder="1">
      <alignment/>
      <protection/>
    </xf>
    <xf numFmtId="164" fontId="7" fillId="0" borderId="18" xfId="137" applyNumberFormat="1" applyFont="1" applyBorder="1" applyAlignment="1">
      <alignment horizontal="right"/>
      <protection/>
    </xf>
    <xf numFmtId="164" fontId="7" fillId="0" borderId="16" xfId="137" applyNumberFormat="1" applyFont="1" applyBorder="1" applyAlignment="1" quotePrefix="1">
      <alignment horizontal="right"/>
      <protection/>
    </xf>
    <xf numFmtId="164" fontId="7" fillId="0" borderId="19" xfId="137" applyNumberFormat="1" applyFont="1" applyBorder="1" applyAlignment="1">
      <alignment horizontal="right"/>
      <protection/>
    </xf>
    <xf numFmtId="0" fontId="7" fillId="0" borderId="41" xfId="200" applyFont="1" applyFill="1" applyBorder="1">
      <alignment/>
      <protection/>
    </xf>
    <xf numFmtId="164" fontId="7" fillId="0" borderId="42" xfId="200" applyNumberFormat="1" applyFont="1" applyFill="1" applyBorder="1">
      <alignment/>
      <protection/>
    </xf>
    <xf numFmtId="0" fontId="7" fillId="0" borderId="0" xfId="137" applyFont="1" applyBorder="1" applyAlignment="1">
      <alignment horizontal="right"/>
      <protection/>
    </xf>
    <xf numFmtId="0" fontId="7" fillId="0" borderId="94" xfId="200" applyFont="1" applyFill="1" applyBorder="1">
      <alignment/>
      <protection/>
    </xf>
    <xf numFmtId="0" fontId="7" fillId="0" borderId="35" xfId="200" applyFont="1" applyFill="1" applyBorder="1">
      <alignment/>
      <protection/>
    </xf>
    <xf numFmtId="164" fontId="7" fillId="0" borderId="15" xfId="137" applyNumberFormat="1" applyFont="1" applyBorder="1">
      <alignment/>
      <protection/>
    </xf>
    <xf numFmtId="164" fontId="7" fillId="0" borderId="15" xfId="137" applyNumberFormat="1" applyFont="1" applyBorder="1" applyAlignment="1">
      <alignment horizontal="right"/>
      <protection/>
    </xf>
    <xf numFmtId="164" fontId="7" fillId="0" borderId="16" xfId="137" applyNumberFormat="1" applyFont="1" applyBorder="1" applyAlignment="1">
      <alignment horizontal="right"/>
      <protection/>
    </xf>
    <xf numFmtId="0" fontId="7" fillId="0" borderId="78" xfId="200" applyFont="1" applyFill="1" applyBorder="1">
      <alignment/>
      <protection/>
    </xf>
    <xf numFmtId="0" fontId="7" fillId="0" borderId="50" xfId="200" applyFont="1" applyFill="1" applyBorder="1">
      <alignment/>
      <protection/>
    </xf>
    <xf numFmtId="164" fontId="7" fillId="0" borderId="21" xfId="137" applyNumberFormat="1" applyFont="1" applyBorder="1">
      <alignment/>
      <protection/>
    </xf>
    <xf numFmtId="164" fontId="7" fillId="0" borderId="21" xfId="137" applyNumberFormat="1" applyFont="1" applyBorder="1" applyAlignment="1">
      <alignment horizontal="right"/>
      <protection/>
    </xf>
    <xf numFmtId="164" fontId="7" fillId="0" borderId="13" xfId="137" applyNumberFormat="1" applyFont="1" applyBorder="1" applyAlignment="1" quotePrefix="1">
      <alignment horizontal="right"/>
      <protection/>
    </xf>
    <xf numFmtId="164" fontId="7" fillId="0" borderId="13" xfId="137" applyNumberFormat="1" applyFont="1" applyBorder="1" applyAlignment="1">
      <alignment horizontal="right"/>
      <protection/>
    </xf>
    <xf numFmtId="0" fontId="7" fillId="0" borderId="42" xfId="200" applyFont="1" applyFill="1" applyBorder="1">
      <alignment/>
      <protection/>
    </xf>
    <xf numFmtId="0" fontId="7" fillId="0" borderId="93" xfId="200" applyFont="1" applyFill="1" applyBorder="1">
      <alignment/>
      <protection/>
    </xf>
    <xf numFmtId="0" fontId="7" fillId="0" borderId="95" xfId="200" applyFont="1" applyFill="1" applyBorder="1">
      <alignment/>
      <protection/>
    </xf>
    <xf numFmtId="164" fontId="7" fillId="0" borderId="44" xfId="137" applyNumberFormat="1" applyFont="1" applyFill="1" applyBorder="1">
      <alignment/>
      <protection/>
    </xf>
    <xf numFmtId="164" fontId="7" fillId="0" borderId="44" xfId="137" applyNumberFormat="1" applyFont="1" applyFill="1" applyBorder="1" applyAlignment="1">
      <alignment horizontal="right"/>
      <protection/>
    </xf>
    <xf numFmtId="164" fontId="7" fillId="0" borderId="45" xfId="137" applyNumberFormat="1" applyFont="1" applyFill="1" applyBorder="1" applyAlignment="1">
      <alignment horizontal="right"/>
      <protection/>
    </xf>
    <xf numFmtId="0" fontId="7" fillId="0" borderId="0" xfId="158" applyFont="1" applyFill="1">
      <alignment/>
      <protection/>
    </xf>
    <xf numFmtId="0" fontId="5" fillId="0" borderId="0" xfId="199" applyFont="1" applyFill="1" applyAlignment="1">
      <alignment horizontal="centerContinuous"/>
      <protection/>
    </xf>
    <xf numFmtId="0" fontId="5" fillId="0" borderId="0" xfId="199" applyFont="1" applyFill="1" applyAlignment="1" quotePrefix="1">
      <alignment horizontal="centerContinuous"/>
      <protection/>
    </xf>
    <xf numFmtId="0" fontId="3" fillId="0" borderId="0" xfId="199" applyFont="1" applyFill="1" applyAlignment="1" quotePrefix="1">
      <alignment horizontal="centerContinuous"/>
      <protection/>
    </xf>
    <xf numFmtId="0" fontId="30" fillId="33" borderId="96" xfId="199" applyFont="1" applyFill="1" applyBorder="1">
      <alignment/>
      <protection/>
    </xf>
    <xf numFmtId="0" fontId="7" fillId="33" borderId="97" xfId="199" applyFont="1" applyFill="1" applyBorder="1">
      <alignment/>
      <protection/>
    </xf>
    <xf numFmtId="0" fontId="7" fillId="33" borderId="31" xfId="199" applyFont="1" applyFill="1" applyBorder="1">
      <alignment/>
      <protection/>
    </xf>
    <xf numFmtId="0" fontId="3" fillId="33" borderId="31" xfId="199" applyFont="1" applyFill="1" applyBorder="1" applyAlignment="1" quotePrefix="1">
      <alignment horizontal="centerContinuous"/>
      <protection/>
    </xf>
    <xf numFmtId="0" fontId="3" fillId="33" borderId="92" xfId="199" applyFont="1" applyFill="1" applyBorder="1" applyAlignment="1" quotePrefix="1">
      <alignment horizontal="centerContinuous"/>
      <protection/>
    </xf>
    <xf numFmtId="0" fontId="7" fillId="33" borderId="51" xfId="199" applyFont="1" applyFill="1" applyBorder="1">
      <alignment/>
      <protection/>
    </xf>
    <xf numFmtId="0" fontId="7" fillId="33" borderId="41" xfId="199" applyFont="1" applyFill="1" applyBorder="1">
      <alignment/>
      <protection/>
    </xf>
    <xf numFmtId="167" fontId="3" fillId="33" borderId="21" xfId="199" applyNumberFormat="1" applyFont="1" applyFill="1" applyBorder="1" applyAlignment="1" quotePrefix="1">
      <alignment horizontal="centerContinuous"/>
      <protection/>
    </xf>
    <xf numFmtId="167" fontId="3" fillId="33" borderId="13" xfId="199" applyNumberFormat="1" applyFont="1" applyFill="1" applyBorder="1" applyAlignment="1" quotePrefix="1">
      <alignment horizontal="centerContinuous"/>
      <protection/>
    </xf>
    <xf numFmtId="0" fontId="7" fillId="33" borderId="78" xfId="199" applyFont="1" applyFill="1" applyBorder="1">
      <alignment/>
      <protection/>
    </xf>
    <xf numFmtId="0" fontId="7" fillId="33" borderId="55" xfId="199" applyFont="1" applyFill="1" applyBorder="1">
      <alignment/>
      <protection/>
    </xf>
    <xf numFmtId="173" fontId="3" fillId="33" borderId="21" xfId="199" applyNumberFormat="1" applyFont="1" applyFill="1" applyBorder="1" applyAlignment="1" quotePrefix="1">
      <alignment horizontal="center"/>
      <protection/>
    </xf>
    <xf numFmtId="173" fontId="3" fillId="33" borderId="11" xfId="199" applyNumberFormat="1" applyFont="1" applyFill="1" applyBorder="1" applyAlignment="1" quotePrefix="1">
      <alignment horizontal="center"/>
      <protection/>
    </xf>
    <xf numFmtId="173" fontId="3" fillId="33" borderId="23" xfId="199" applyNumberFormat="1" applyFont="1" applyFill="1" applyBorder="1" applyAlignment="1" quotePrefix="1">
      <alignment horizontal="center"/>
      <protection/>
    </xf>
    <xf numFmtId="0" fontId="7" fillId="0" borderId="94" xfId="199" applyFont="1" applyBorder="1">
      <alignment/>
      <protection/>
    </xf>
    <xf numFmtId="0" fontId="7" fillId="0" borderId="36" xfId="199" applyFont="1" applyBorder="1">
      <alignment/>
      <protection/>
    </xf>
    <xf numFmtId="0" fontId="7" fillId="0" borderId="15" xfId="199" applyFont="1" applyBorder="1">
      <alignment/>
      <protection/>
    </xf>
    <xf numFmtId="0" fontId="7" fillId="0" borderId="35" xfId="199" applyFont="1" applyBorder="1">
      <alignment/>
      <protection/>
    </xf>
    <xf numFmtId="0" fontId="7" fillId="0" borderId="16" xfId="199" applyFont="1" applyBorder="1">
      <alignment/>
      <protection/>
    </xf>
    <xf numFmtId="0" fontId="3" fillId="0" borderId="51" xfId="199" applyFont="1" applyBorder="1">
      <alignment/>
      <protection/>
    </xf>
    <xf numFmtId="0" fontId="30" fillId="0" borderId="41" xfId="199" applyFont="1" applyBorder="1">
      <alignment/>
      <protection/>
    </xf>
    <xf numFmtId="167" fontId="3" fillId="34" borderId="18" xfId="195" applyFont="1" applyFill="1" applyBorder="1">
      <alignment/>
      <protection/>
    </xf>
    <xf numFmtId="167" fontId="3" fillId="0" borderId="18" xfId="195" applyFont="1" applyFill="1" applyBorder="1">
      <alignment/>
      <protection/>
    </xf>
    <xf numFmtId="167" fontId="3" fillId="0" borderId="0" xfId="195" applyFont="1" applyFill="1" applyBorder="1" applyAlignment="1">
      <alignment horizontal="right"/>
      <protection/>
    </xf>
    <xf numFmtId="167" fontId="3" fillId="0" borderId="19" xfId="195" applyFont="1" applyFill="1" applyBorder="1" applyAlignment="1">
      <alignment horizontal="right"/>
      <protection/>
    </xf>
    <xf numFmtId="0" fontId="7" fillId="0" borderId="51" xfId="199" applyFont="1" applyBorder="1">
      <alignment/>
      <protection/>
    </xf>
    <xf numFmtId="0" fontId="7" fillId="0" borderId="41" xfId="199" applyFont="1" applyBorder="1">
      <alignment/>
      <protection/>
    </xf>
    <xf numFmtId="167" fontId="7" fillId="34" borderId="18" xfId="195" applyFont="1" applyFill="1" applyBorder="1">
      <alignment/>
      <protection/>
    </xf>
    <xf numFmtId="167" fontId="7" fillId="34" borderId="18" xfId="195" applyFont="1" applyFill="1" applyBorder="1" applyAlignment="1">
      <alignment horizontal="right"/>
      <protection/>
    </xf>
    <xf numFmtId="167" fontId="7" fillId="34" borderId="41" xfId="195" applyFont="1" applyFill="1" applyBorder="1" applyAlignment="1">
      <alignment horizontal="right"/>
      <protection/>
    </xf>
    <xf numFmtId="167" fontId="7" fillId="0" borderId="0" xfId="195" applyFont="1" applyFill="1" applyBorder="1" applyAlignment="1">
      <alignment horizontal="right"/>
      <protection/>
    </xf>
    <xf numFmtId="167" fontId="7" fillId="0" borderId="19" xfId="195" applyFont="1" applyFill="1" applyBorder="1" applyAlignment="1">
      <alignment horizontal="right"/>
      <protection/>
    </xf>
    <xf numFmtId="0" fontId="7" fillId="0" borderId="41" xfId="199" applyFont="1" applyBorder="1" applyAlignment="1" quotePrefix="1">
      <alignment horizontal="left"/>
      <protection/>
    </xf>
    <xf numFmtId="0" fontId="7" fillId="0" borderId="78" xfId="199" applyFont="1" applyBorder="1">
      <alignment/>
      <protection/>
    </xf>
    <xf numFmtId="0" fontId="7" fillId="0" borderId="55" xfId="199" applyFont="1" applyBorder="1">
      <alignment/>
      <protection/>
    </xf>
    <xf numFmtId="167" fontId="7" fillId="34" borderId="21" xfId="195" applyFont="1" applyFill="1" applyBorder="1">
      <alignment/>
      <protection/>
    </xf>
    <xf numFmtId="167" fontId="7" fillId="34" borderId="21" xfId="195" applyFont="1" applyFill="1" applyBorder="1" applyAlignment="1">
      <alignment horizontal="right"/>
      <protection/>
    </xf>
    <xf numFmtId="167" fontId="7" fillId="34" borderId="55" xfId="195" applyFont="1" applyFill="1" applyBorder="1" applyAlignment="1">
      <alignment horizontal="right"/>
      <protection/>
    </xf>
    <xf numFmtId="167" fontId="14" fillId="0" borderId="0" xfId="195" applyBorder="1">
      <alignment/>
      <protection/>
    </xf>
    <xf numFmtId="167" fontId="7" fillId="0" borderId="13" xfId="195" applyFont="1" applyFill="1" applyBorder="1" applyAlignment="1">
      <alignment horizontal="right"/>
      <protection/>
    </xf>
    <xf numFmtId="167" fontId="7" fillId="34" borderId="15" xfId="195" applyFont="1" applyFill="1" applyBorder="1" applyAlignment="1">
      <alignment horizontal="right"/>
      <protection/>
    </xf>
    <xf numFmtId="167" fontId="7" fillId="34" borderId="36" xfId="195" applyFont="1" applyFill="1" applyBorder="1" applyAlignment="1">
      <alignment horizontal="right"/>
      <protection/>
    </xf>
    <xf numFmtId="167" fontId="7" fillId="0" borderId="36" xfId="195" applyFont="1" applyFill="1" applyBorder="1" applyAlignment="1">
      <alignment horizontal="right"/>
      <protection/>
    </xf>
    <xf numFmtId="167" fontId="7" fillId="0" borderId="16" xfId="195" applyFont="1" applyFill="1" applyBorder="1" applyAlignment="1">
      <alignment horizontal="right"/>
      <protection/>
    </xf>
    <xf numFmtId="167" fontId="3" fillId="0" borderId="41" xfId="195" applyFont="1" applyFill="1" applyBorder="1" applyAlignment="1">
      <alignment horizontal="right"/>
      <protection/>
    </xf>
    <xf numFmtId="167" fontId="3" fillId="0" borderId="42" xfId="195" applyFont="1" applyFill="1" applyBorder="1" applyAlignment="1">
      <alignment horizontal="right"/>
      <protection/>
    </xf>
    <xf numFmtId="167" fontId="7" fillId="0" borderId="41" xfId="195" applyFont="1" applyFill="1" applyBorder="1" applyAlignment="1">
      <alignment horizontal="right"/>
      <protection/>
    </xf>
    <xf numFmtId="167" fontId="7" fillId="0" borderId="42" xfId="195" applyFont="1" applyFill="1" applyBorder="1" applyAlignment="1">
      <alignment horizontal="right"/>
      <protection/>
    </xf>
    <xf numFmtId="167" fontId="10" fillId="34" borderId="21" xfId="195" applyFont="1" applyFill="1" applyBorder="1">
      <alignment/>
      <protection/>
    </xf>
    <xf numFmtId="167" fontId="10" fillId="34" borderId="55" xfId="195" applyFont="1" applyFill="1" applyBorder="1">
      <alignment/>
      <protection/>
    </xf>
    <xf numFmtId="167" fontId="10" fillId="0" borderId="55" xfId="195" applyFont="1" applyFill="1" applyBorder="1">
      <alignment/>
      <protection/>
    </xf>
    <xf numFmtId="167" fontId="7" fillId="0" borderId="56" xfId="195" applyFont="1" applyFill="1" applyBorder="1" applyAlignment="1">
      <alignment horizontal="right"/>
      <protection/>
    </xf>
    <xf numFmtId="164" fontId="7" fillId="34" borderId="18" xfId="195" applyNumberFormat="1" applyFont="1" applyFill="1" applyBorder="1" applyAlignment="1">
      <alignment horizontal="right"/>
      <protection/>
    </xf>
    <xf numFmtId="164" fontId="7" fillId="34" borderId="41" xfId="195" applyNumberFormat="1" applyFont="1" applyFill="1" applyBorder="1" applyAlignment="1">
      <alignment horizontal="right"/>
      <protection/>
    </xf>
    <xf numFmtId="164" fontId="7" fillId="0" borderId="41" xfId="195" applyNumberFormat="1" applyFont="1" applyFill="1" applyBorder="1" applyAlignment="1">
      <alignment horizontal="right"/>
      <protection/>
    </xf>
    <xf numFmtId="164" fontId="7" fillId="0" borderId="19" xfId="195" applyNumberFormat="1" applyFont="1" applyFill="1" applyBorder="1" applyAlignment="1">
      <alignment horizontal="right"/>
      <protection/>
    </xf>
    <xf numFmtId="0" fontId="7" fillId="0" borderId="41" xfId="199" applyFont="1" applyFill="1" applyBorder="1">
      <alignment/>
      <protection/>
    </xf>
    <xf numFmtId="0" fontId="7" fillId="0" borderId="55" xfId="199" applyFont="1" applyFill="1" applyBorder="1">
      <alignment/>
      <protection/>
    </xf>
    <xf numFmtId="0" fontId="3" fillId="0" borderId="94" xfId="199" applyFont="1" applyFill="1" applyBorder="1">
      <alignment/>
      <protection/>
    </xf>
    <xf numFmtId="0" fontId="7" fillId="0" borderId="36" xfId="199" applyFont="1" applyFill="1" applyBorder="1">
      <alignment/>
      <protection/>
    </xf>
    <xf numFmtId="167" fontId="7" fillId="34" borderId="15" xfId="195" applyFont="1" applyFill="1" applyBorder="1">
      <alignment/>
      <protection/>
    </xf>
    <xf numFmtId="167" fontId="10" fillId="34" borderId="15" xfId="195" applyFont="1" applyFill="1" applyBorder="1">
      <alignment/>
      <protection/>
    </xf>
    <xf numFmtId="167" fontId="10" fillId="0" borderId="36" xfId="195" applyFont="1" applyFill="1" applyBorder="1">
      <alignment/>
      <protection/>
    </xf>
    <xf numFmtId="167" fontId="10" fillId="0" borderId="16" xfId="195" applyFont="1" applyFill="1" applyBorder="1">
      <alignment/>
      <protection/>
    </xf>
    <xf numFmtId="0" fontId="7" fillId="0" borderId="51" xfId="199" applyFont="1" applyFill="1" applyBorder="1">
      <alignment/>
      <protection/>
    </xf>
    <xf numFmtId="167" fontId="7" fillId="0" borderId="18" xfId="195" applyFont="1" applyFill="1" applyBorder="1" applyAlignment="1">
      <alignment horizontal="right"/>
      <protection/>
    </xf>
    <xf numFmtId="0" fontId="7" fillId="0" borderId="78" xfId="199" applyFont="1" applyFill="1" applyBorder="1">
      <alignment/>
      <protection/>
    </xf>
    <xf numFmtId="0" fontId="7" fillId="0" borderId="50" xfId="199" applyFont="1" applyFill="1" applyBorder="1">
      <alignment/>
      <protection/>
    </xf>
    <xf numFmtId="167" fontId="7" fillId="0" borderId="21" xfId="195" applyFont="1" applyFill="1" applyBorder="1" applyAlignment="1">
      <alignment horizontal="right"/>
      <protection/>
    </xf>
    <xf numFmtId="0" fontId="7" fillId="0" borderId="94" xfId="199" applyFont="1" applyBorder="1" applyAlignment="1" quotePrefix="1">
      <alignment horizontal="left"/>
      <protection/>
    </xf>
    <xf numFmtId="0" fontId="7" fillId="0" borderId="51" xfId="199" applyFont="1" applyBorder="1" applyAlignment="1" quotePrefix="1">
      <alignment horizontal="left"/>
      <protection/>
    </xf>
    <xf numFmtId="0" fontId="3" fillId="0" borderId="57" xfId="199" applyFont="1" applyBorder="1" applyAlignment="1" quotePrefix="1">
      <alignment horizontal="left"/>
      <protection/>
    </xf>
    <xf numFmtId="0" fontId="7" fillId="0" borderId="58" xfId="199" applyFont="1" applyBorder="1">
      <alignment/>
      <protection/>
    </xf>
    <xf numFmtId="167" fontId="3" fillId="34" borderId="25" xfId="195" applyFont="1" applyFill="1" applyBorder="1">
      <alignment/>
      <protection/>
    </xf>
    <xf numFmtId="167" fontId="3" fillId="34" borderId="25" xfId="195" applyFont="1" applyFill="1" applyBorder="1" applyAlignment="1">
      <alignment horizontal="right"/>
      <protection/>
    </xf>
    <xf numFmtId="167" fontId="3" fillId="0" borderId="58" xfId="195" applyFont="1" applyFill="1" applyBorder="1" applyAlignment="1">
      <alignment horizontal="right"/>
      <protection/>
    </xf>
    <xf numFmtId="167" fontId="3" fillId="0" borderId="26" xfId="195" applyFont="1" applyFill="1" applyBorder="1" applyAlignment="1">
      <alignment horizontal="right"/>
      <protection/>
    </xf>
    <xf numFmtId="0" fontId="7" fillId="0" borderId="0" xfId="199" applyFont="1" applyAlignment="1" quotePrefix="1">
      <alignment horizontal="left"/>
      <protection/>
    </xf>
    <xf numFmtId="0" fontId="7" fillId="0" borderId="0" xfId="199" applyFont="1" applyAlignment="1">
      <alignment horizontal="left"/>
      <protection/>
    </xf>
    <xf numFmtId="0" fontId="7" fillId="0" borderId="0" xfId="199" applyFont="1" applyAlignment="1" quotePrefix="1">
      <alignment/>
      <protection/>
    </xf>
    <xf numFmtId="0" fontId="7" fillId="0" borderId="0" xfId="199" applyFont="1" applyBorder="1" applyAlignment="1" quotePrefix="1">
      <alignment/>
      <protection/>
    </xf>
    <xf numFmtId="174" fontId="7" fillId="34" borderId="0" xfId="199" applyNumberFormat="1" applyFont="1" applyFill="1" applyBorder="1">
      <alignment/>
      <protection/>
    </xf>
    <xf numFmtId="174" fontId="7" fillId="34" borderId="0" xfId="199" applyNumberFormat="1" applyFont="1" applyFill="1" applyBorder="1" applyAlignment="1">
      <alignment horizontal="right"/>
      <protection/>
    </xf>
    <xf numFmtId="0" fontId="7" fillId="33" borderId="98" xfId="199" applyFont="1" applyFill="1" applyBorder="1">
      <alignment/>
      <protection/>
    </xf>
    <xf numFmtId="0" fontId="10" fillId="33" borderId="97" xfId="199" applyFont="1" applyFill="1" applyBorder="1">
      <alignment/>
      <protection/>
    </xf>
    <xf numFmtId="0" fontId="10" fillId="33" borderId="31" xfId="199" applyFont="1" applyFill="1" applyBorder="1">
      <alignment/>
      <protection/>
    </xf>
    <xf numFmtId="0" fontId="3" fillId="33" borderId="97" xfId="199" applyFont="1" applyFill="1" applyBorder="1" applyAlignment="1" quotePrefix="1">
      <alignment horizontal="centerContinuous"/>
      <protection/>
    </xf>
    <xf numFmtId="0" fontId="10" fillId="33" borderId="51" xfId="199" applyFont="1" applyFill="1" applyBorder="1">
      <alignment/>
      <protection/>
    </xf>
    <xf numFmtId="0" fontId="7" fillId="33" borderId="99" xfId="199" applyFont="1" applyFill="1" applyBorder="1">
      <alignment/>
      <protection/>
    </xf>
    <xf numFmtId="0" fontId="10" fillId="33" borderId="78" xfId="199" applyFont="1" applyFill="1" applyBorder="1">
      <alignment/>
      <protection/>
    </xf>
    <xf numFmtId="0" fontId="7" fillId="33" borderId="100" xfId="199" applyFont="1" applyFill="1" applyBorder="1">
      <alignment/>
      <protection/>
    </xf>
    <xf numFmtId="0" fontId="10" fillId="0" borderId="51" xfId="199" applyFont="1" applyBorder="1">
      <alignment/>
      <protection/>
    </xf>
    <xf numFmtId="0" fontId="7" fillId="0" borderId="99" xfId="199" applyFont="1" applyBorder="1">
      <alignment/>
      <protection/>
    </xf>
    <xf numFmtId="0" fontId="10" fillId="0" borderId="41" xfId="199" applyFont="1" applyBorder="1">
      <alignment/>
      <protection/>
    </xf>
    <xf numFmtId="0" fontId="10" fillId="0" borderId="18" xfId="199" applyFont="1" applyBorder="1">
      <alignment/>
      <protection/>
    </xf>
    <xf numFmtId="0" fontId="10" fillId="0" borderId="19" xfId="199" applyFont="1" applyBorder="1">
      <alignment/>
      <protection/>
    </xf>
    <xf numFmtId="0" fontId="30" fillId="0" borderId="99" xfId="199" applyFont="1" applyBorder="1">
      <alignment/>
      <protection/>
    </xf>
    <xf numFmtId="167" fontId="3" fillId="34" borderId="18" xfId="198" applyFont="1" applyFill="1" applyBorder="1" applyAlignment="1">
      <alignment horizontal="right"/>
      <protection/>
    </xf>
    <xf numFmtId="167" fontId="3" fillId="0" borderId="18" xfId="198" applyFont="1" applyFill="1" applyBorder="1" applyAlignment="1">
      <alignment horizontal="right"/>
      <protection/>
    </xf>
    <xf numFmtId="167" fontId="3" fillId="0" borderId="19" xfId="198" applyFont="1" applyFill="1" applyBorder="1" applyAlignment="1">
      <alignment horizontal="right"/>
      <protection/>
    </xf>
    <xf numFmtId="167" fontId="7" fillId="34" borderId="18" xfId="198" applyFont="1" applyFill="1" applyBorder="1" applyAlignment="1">
      <alignment horizontal="right"/>
      <protection/>
    </xf>
    <xf numFmtId="167" fontId="7" fillId="0" borderId="18" xfId="198" applyFont="1" applyFill="1" applyBorder="1" applyAlignment="1">
      <alignment horizontal="right"/>
      <protection/>
    </xf>
    <xf numFmtId="167" fontId="7" fillId="0" borderId="19" xfId="198" applyFont="1" applyFill="1" applyBorder="1" applyAlignment="1">
      <alignment horizontal="right"/>
      <protection/>
    </xf>
    <xf numFmtId="0" fontId="7" fillId="0" borderId="99" xfId="199" applyFont="1" applyBorder="1" applyAlignment="1" quotePrefix="1">
      <alignment horizontal="left"/>
      <protection/>
    </xf>
    <xf numFmtId="0" fontId="10" fillId="0" borderId="78" xfId="199" applyFont="1" applyBorder="1">
      <alignment/>
      <protection/>
    </xf>
    <xf numFmtId="0" fontId="7" fillId="0" borderId="100" xfId="199" applyFont="1" applyBorder="1">
      <alignment/>
      <protection/>
    </xf>
    <xf numFmtId="167" fontId="7" fillId="34" borderId="21" xfId="198" applyFont="1" applyFill="1" applyBorder="1" applyAlignment="1">
      <alignment horizontal="right"/>
      <protection/>
    </xf>
    <xf numFmtId="167" fontId="7" fillId="0" borderId="21" xfId="198" applyFont="1" applyFill="1" applyBorder="1" applyAlignment="1">
      <alignment horizontal="right"/>
      <protection/>
    </xf>
    <xf numFmtId="167" fontId="7" fillId="0" borderId="13" xfId="198" applyFont="1" applyFill="1" applyBorder="1" applyAlignment="1">
      <alignment horizontal="right"/>
      <protection/>
    </xf>
    <xf numFmtId="0" fontId="3" fillId="0" borderId="94" xfId="199" applyFont="1" applyBorder="1">
      <alignment/>
      <protection/>
    </xf>
    <xf numFmtId="0" fontId="7" fillId="0" borderId="101" xfId="199" applyFont="1" applyBorder="1">
      <alignment/>
      <protection/>
    </xf>
    <xf numFmtId="167" fontId="10" fillId="34" borderId="18" xfId="198" applyFont="1" applyFill="1" applyBorder="1">
      <alignment/>
      <protection/>
    </xf>
    <xf numFmtId="167" fontId="10" fillId="0" borderId="18" xfId="198" applyFont="1" applyFill="1" applyBorder="1">
      <alignment/>
      <protection/>
    </xf>
    <xf numFmtId="167" fontId="10" fillId="0" borderId="19" xfId="198" applyFont="1" applyFill="1" applyBorder="1">
      <alignment/>
      <protection/>
    </xf>
    <xf numFmtId="0" fontId="30" fillId="0" borderId="101" xfId="199" applyFont="1" applyBorder="1">
      <alignment/>
      <protection/>
    </xf>
    <xf numFmtId="164" fontId="7" fillId="34" borderId="18" xfId="198" applyNumberFormat="1" applyFont="1" applyFill="1" applyBorder="1" applyAlignment="1">
      <alignment horizontal="right"/>
      <protection/>
    </xf>
    <xf numFmtId="164" fontId="7" fillId="0" borderId="18" xfId="198" applyNumberFormat="1" applyFont="1" applyFill="1" applyBorder="1" applyAlignment="1">
      <alignment horizontal="right"/>
      <protection/>
    </xf>
    <xf numFmtId="164" fontId="7" fillId="0" borderId="19" xfId="198" applyNumberFormat="1" applyFont="1" applyFill="1" applyBorder="1" applyAlignment="1">
      <alignment horizontal="right"/>
      <protection/>
    </xf>
    <xf numFmtId="0" fontId="7" fillId="0" borderId="99" xfId="199" applyFont="1" applyFill="1" applyBorder="1">
      <alignment/>
      <protection/>
    </xf>
    <xf numFmtId="0" fontId="7" fillId="0" borderId="100" xfId="199" applyFont="1" applyFill="1" applyBorder="1">
      <alignment/>
      <protection/>
    </xf>
    <xf numFmtId="0" fontId="10" fillId="0" borderId="101" xfId="199" applyFont="1" applyFill="1" applyBorder="1">
      <alignment/>
      <protection/>
    </xf>
    <xf numFmtId="0" fontId="10" fillId="0" borderId="51" xfId="199" applyFont="1" applyFill="1" applyBorder="1">
      <alignment/>
      <protection/>
    </xf>
    <xf numFmtId="0" fontId="10" fillId="0" borderId="78" xfId="199" applyFont="1" applyFill="1" applyBorder="1">
      <alignment/>
      <protection/>
    </xf>
    <xf numFmtId="167" fontId="7" fillId="34" borderId="15" xfId="198" applyFont="1" applyFill="1" applyBorder="1" applyAlignment="1">
      <alignment horizontal="right"/>
      <protection/>
    </xf>
    <xf numFmtId="167" fontId="7" fillId="34" borderId="36" xfId="198" applyFont="1" applyFill="1" applyBorder="1" applyAlignment="1">
      <alignment horizontal="right"/>
      <protection/>
    </xf>
    <xf numFmtId="167" fontId="7" fillId="0" borderId="35" xfId="198" applyFont="1" applyFill="1" applyBorder="1" applyAlignment="1">
      <alignment horizontal="right"/>
      <protection/>
    </xf>
    <xf numFmtId="167" fontId="7" fillId="0" borderId="15" xfId="198" applyFont="1" applyFill="1" applyBorder="1" applyAlignment="1">
      <alignment horizontal="right"/>
      <protection/>
    </xf>
    <xf numFmtId="167" fontId="7" fillId="0" borderId="53" xfId="198" applyFont="1" applyFill="1" applyBorder="1" applyAlignment="1">
      <alignment horizontal="right"/>
      <protection/>
    </xf>
    <xf numFmtId="167" fontId="7" fillId="34" borderId="41" xfId="198" applyFont="1" applyFill="1" applyBorder="1" applyAlignment="1">
      <alignment horizontal="right"/>
      <protection/>
    </xf>
    <xf numFmtId="167" fontId="7" fillId="0" borderId="0" xfId="198" applyFont="1" applyFill="1" applyBorder="1" applyAlignment="1">
      <alignment horizontal="right"/>
      <protection/>
    </xf>
    <xf numFmtId="167" fontId="7" fillId="0" borderId="42" xfId="198" applyFont="1" applyFill="1" applyBorder="1" applyAlignment="1">
      <alignment horizontal="right"/>
      <protection/>
    </xf>
    <xf numFmtId="0" fontId="10" fillId="0" borderId="99" xfId="199" applyFont="1" applyBorder="1">
      <alignment/>
      <protection/>
    </xf>
    <xf numFmtId="167" fontId="7" fillId="0" borderId="41" xfId="198" applyFont="1" applyFill="1" applyBorder="1" applyAlignment="1">
      <alignment horizontal="right"/>
      <protection/>
    </xf>
    <xf numFmtId="0" fontId="10" fillId="0" borderId="102" xfId="199" applyFont="1" applyBorder="1">
      <alignment/>
      <protection/>
    </xf>
    <xf numFmtId="167" fontId="3" fillId="34" borderId="25" xfId="198" applyFont="1" applyFill="1" applyBorder="1" applyAlignment="1">
      <alignment horizontal="right"/>
      <protection/>
    </xf>
    <xf numFmtId="167" fontId="3" fillId="34" borderId="58" xfId="198" applyFont="1" applyFill="1" applyBorder="1" applyAlignment="1">
      <alignment horizontal="right"/>
      <protection/>
    </xf>
    <xf numFmtId="167" fontId="3" fillId="0" borderId="25" xfId="198" applyFont="1" applyFill="1" applyBorder="1" applyAlignment="1">
      <alignment horizontal="right"/>
      <protection/>
    </xf>
    <xf numFmtId="167" fontId="3" fillId="0" borderId="58" xfId="198" applyFont="1" applyFill="1" applyBorder="1" applyAlignment="1">
      <alignment horizontal="right"/>
      <protection/>
    </xf>
    <xf numFmtId="167" fontId="3" fillId="0" borderId="26" xfId="198" applyFont="1" applyFill="1" applyBorder="1" applyAlignment="1">
      <alignment horizontal="right"/>
      <protection/>
    </xf>
    <xf numFmtId="167" fontId="7" fillId="0" borderId="0" xfId="199" applyNumberFormat="1" applyFont="1" applyFill="1" applyAlignment="1" quotePrefix="1">
      <alignment/>
      <protection/>
    </xf>
    <xf numFmtId="167" fontId="7" fillId="0" borderId="0" xfId="199" applyNumberFormat="1" applyFont="1" applyFill="1" applyAlignment="1">
      <alignment horizontal="left"/>
      <protection/>
    </xf>
    <xf numFmtId="167" fontId="10" fillId="34" borderId="0" xfId="199" applyNumberFormat="1" applyFont="1" applyFill="1">
      <alignment/>
      <protection/>
    </xf>
    <xf numFmtId="167" fontId="10" fillId="0" borderId="0" xfId="199" applyNumberFormat="1" applyFont="1" applyFill="1">
      <alignment/>
      <protection/>
    </xf>
    <xf numFmtId="167" fontId="10" fillId="0" borderId="0" xfId="131" applyNumberFormat="1" applyFont="1" applyFill="1">
      <alignment/>
      <protection/>
    </xf>
    <xf numFmtId="167" fontId="7" fillId="0" borderId="0" xfId="199" applyNumberFormat="1" applyFont="1" applyFill="1" applyBorder="1" applyAlignment="1" quotePrefix="1">
      <alignment/>
      <protection/>
    </xf>
    <xf numFmtId="167" fontId="2" fillId="34" borderId="0" xfId="199" applyNumberFormat="1" applyFill="1">
      <alignment/>
      <protection/>
    </xf>
    <xf numFmtId="167" fontId="2" fillId="0" borderId="0" xfId="199" applyNumberFormat="1" applyFill="1">
      <alignment/>
      <protection/>
    </xf>
    <xf numFmtId="2" fontId="7" fillId="0" borderId="0" xfId="199" applyNumberFormat="1" applyFont="1" applyFill="1">
      <alignment/>
      <protection/>
    </xf>
    <xf numFmtId="167" fontId="14" fillId="0" borderId="0" xfId="131" applyNumberFormat="1" applyFont="1" applyFill="1">
      <alignment/>
      <protection/>
    </xf>
    <xf numFmtId="0" fontId="3" fillId="36" borderId="30" xfId="199" applyFont="1" applyFill="1" applyBorder="1" applyAlignment="1">
      <alignment horizontal="center" vertical="center"/>
      <protection/>
    </xf>
    <xf numFmtId="0" fontId="3" fillId="36" borderId="103" xfId="199" applyFont="1" applyFill="1" applyBorder="1" applyAlignment="1">
      <alignment horizontal="center" vertical="center"/>
      <protection/>
    </xf>
    <xf numFmtId="0" fontId="3" fillId="36" borderId="104" xfId="199" applyFont="1" applyFill="1" applyBorder="1" applyAlignment="1">
      <alignment horizontal="center" vertical="center"/>
      <protection/>
    </xf>
    <xf numFmtId="167" fontId="7" fillId="34" borderId="18" xfId="157" applyNumberFormat="1" applyFont="1" applyFill="1" applyBorder="1" applyAlignment="1" applyProtection="1">
      <alignment horizontal="left" indent="2"/>
      <protection/>
    </xf>
    <xf numFmtId="2" fontId="7" fillId="34" borderId="18" xfId="157" applyNumberFormat="1" applyFont="1" applyFill="1" applyBorder="1">
      <alignment/>
      <protection/>
    </xf>
    <xf numFmtId="2" fontId="7" fillId="34" borderId="19" xfId="157" applyNumberFormat="1" applyFont="1" applyFill="1" applyBorder="1">
      <alignment/>
      <protection/>
    </xf>
    <xf numFmtId="2" fontId="7" fillId="34" borderId="0" xfId="157" applyNumberFormat="1" applyFont="1" applyFill="1" applyBorder="1">
      <alignment/>
      <protection/>
    </xf>
    <xf numFmtId="167" fontId="7" fillId="34" borderId="21" xfId="157" applyNumberFormat="1" applyFont="1" applyFill="1" applyBorder="1" applyAlignment="1" applyProtection="1">
      <alignment horizontal="left" indent="2"/>
      <protection/>
    </xf>
    <xf numFmtId="2" fontId="7" fillId="34" borderId="21" xfId="157" applyNumberFormat="1" applyFont="1" applyFill="1" applyBorder="1">
      <alignment/>
      <protection/>
    </xf>
    <xf numFmtId="2" fontId="7" fillId="34" borderId="13" xfId="157" applyNumberFormat="1" applyFont="1" applyFill="1" applyBorder="1">
      <alignment/>
      <protection/>
    </xf>
    <xf numFmtId="0" fontId="3" fillId="0" borderId="47" xfId="199" applyFont="1" applyBorder="1">
      <alignment/>
      <protection/>
    </xf>
    <xf numFmtId="167" fontId="3" fillId="34" borderId="11" xfId="157" applyNumberFormat="1" applyFont="1" applyFill="1" applyBorder="1" applyAlignment="1">
      <alignment horizontal="left"/>
      <protection/>
    </xf>
    <xf numFmtId="2" fontId="3" fillId="34" borderId="11" xfId="157" applyNumberFormat="1" applyFont="1" applyFill="1" applyBorder="1">
      <alignment/>
      <protection/>
    </xf>
    <xf numFmtId="2" fontId="3" fillId="34" borderId="23" xfId="157" applyNumberFormat="1" applyFont="1" applyFill="1" applyBorder="1">
      <alignment/>
      <protection/>
    </xf>
    <xf numFmtId="2" fontId="7" fillId="0" borderId="18" xfId="199" applyNumberFormat="1" applyFont="1" applyBorder="1">
      <alignment/>
      <protection/>
    </xf>
    <xf numFmtId="2" fontId="7" fillId="0" borderId="41" xfId="199" applyNumberFormat="1" applyFont="1" applyBorder="1">
      <alignment/>
      <protection/>
    </xf>
    <xf numFmtId="2" fontId="7" fillId="0" borderId="19" xfId="199" applyNumberFormat="1" applyFont="1" applyBorder="1">
      <alignment/>
      <protection/>
    </xf>
    <xf numFmtId="0" fontId="7" fillId="0" borderId="47" xfId="199" applyFont="1" applyBorder="1">
      <alignment/>
      <protection/>
    </xf>
    <xf numFmtId="167" fontId="3" fillId="0" borderId="11" xfId="199" applyNumberFormat="1" applyFont="1" applyBorder="1" applyAlignment="1">
      <alignment horizontal="left"/>
      <protection/>
    </xf>
    <xf numFmtId="2" fontId="3" fillId="0" borderId="11" xfId="199" applyNumberFormat="1" applyFont="1" applyBorder="1">
      <alignment/>
      <protection/>
    </xf>
    <xf numFmtId="2" fontId="3" fillId="0" borderId="12" xfId="199" applyNumberFormat="1" applyFont="1" applyBorder="1">
      <alignment/>
      <protection/>
    </xf>
    <xf numFmtId="2" fontId="3" fillId="0" borderId="23" xfId="199" applyNumberFormat="1" applyFont="1" applyBorder="1">
      <alignment/>
      <protection/>
    </xf>
    <xf numFmtId="0" fontId="7" fillId="0" borderId="14" xfId="199" applyFont="1" applyBorder="1">
      <alignment/>
      <protection/>
    </xf>
    <xf numFmtId="2" fontId="7" fillId="0" borderId="15" xfId="199" applyNumberFormat="1" applyFont="1" applyBorder="1">
      <alignment/>
      <protection/>
    </xf>
    <xf numFmtId="2" fontId="7" fillId="0" borderId="16" xfId="199" applyNumberFormat="1" applyFont="1" applyBorder="1">
      <alignment/>
      <protection/>
    </xf>
    <xf numFmtId="0" fontId="7" fillId="0" borderId="17" xfId="199" applyFont="1" applyBorder="1">
      <alignment/>
      <protection/>
    </xf>
    <xf numFmtId="0" fontId="7" fillId="0" borderId="17" xfId="199" applyFont="1" applyFill="1" applyBorder="1">
      <alignment/>
      <protection/>
    </xf>
    <xf numFmtId="167" fontId="7" fillId="0" borderId="18" xfId="157" applyNumberFormat="1" applyFont="1" applyFill="1" applyBorder="1" applyAlignment="1" applyProtection="1">
      <alignment horizontal="left" indent="2"/>
      <protection/>
    </xf>
    <xf numFmtId="2" fontId="7" fillId="0" borderId="18" xfId="199" applyNumberFormat="1" applyFont="1" applyFill="1" applyBorder="1">
      <alignment/>
      <protection/>
    </xf>
    <xf numFmtId="2" fontId="7" fillId="0" borderId="19" xfId="199" applyNumberFormat="1" applyFont="1" applyFill="1" applyBorder="1">
      <alignment/>
      <protection/>
    </xf>
    <xf numFmtId="0" fontId="7" fillId="0" borderId="20" xfId="199" applyFont="1" applyBorder="1">
      <alignment/>
      <protection/>
    </xf>
    <xf numFmtId="2" fontId="7" fillId="0" borderId="21" xfId="199" applyNumberFormat="1" applyFont="1" applyBorder="1">
      <alignment/>
      <protection/>
    </xf>
    <xf numFmtId="2" fontId="7" fillId="0" borderId="13" xfId="199" applyNumberFormat="1" applyFont="1" applyBorder="1">
      <alignment/>
      <protection/>
    </xf>
    <xf numFmtId="2" fontId="3" fillId="0" borderId="15" xfId="199" applyNumberFormat="1" applyFont="1" applyBorder="1">
      <alignment/>
      <protection/>
    </xf>
    <xf numFmtId="2" fontId="3" fillId="0" borderId="16" xfId="199" applyNumberFormat="1" applyFont="1" applyBorder="1">
      <alignment/>
      <protection/>
    </xf>
    <xf numFmtId="2" fontId="7" fillId="0" borderId="36" xfId="199" applyNumberFormat="1" applyFont="1" applyBorder="1">
      <alignment/>
      <protection/>
    </xf>
    <xf numFmtId="2" fontId="7" fillId="0" borderId="53" xfId="199" applyNumberFormat="1" applyFont="1" applyBorder="1">
      <alignment/>
      <protection/>
    </xf>
    <xf numFmtId="2" fontId="7" fillId="0" borderId="42" xfId="199" applyNumberFormat="1" applyFont="1" applyBorder="1">
      <alignment/>
      <protection/>
    </xf>
    <xf numFmtId="0" fontId="7" fillId="0" borderId="57" xfId="199" applyFont="1" applyBorder="1">
      <alignment/>
      <protection/>
    </xf>
    <xf numFmtId="167" fontId="7" fillId="34" borderId="25" xfId="157" applyNumberFormat="1" applyFont="1" applyFill="1" applyBorder="1" applyAlignment="1" applyProtection="1">
      <alignment horizontal="left" indent="2"/>
      <protection/>
    </xf>
    <xf numFmtId="2" fontId="7" fillId="0" borderId="58" xfId="199" applyNumberFormat="1" applyFont="1" applyBorder="1">
      <alignment/>
      <protection/>
    </xf>
    <xf numFmtId="2" fontId="7" fillId="0" borderId="59" xfId="199" applyNumberFormat="1" applyFont="1" applyBorder="1">
      <alignment/>
      <protection/>
    </xf>
    <xf numFmtId="0" fontId="31" fillId="34" borderId="0" xfId="199" applyFont="1" applyFill="1" applyAlignment="1">
      <alignment horizontal="center"/>
      <protection/>
    </xf>
    <xf numFmtId="0" fontId="5" fillId="0" borderId="0" xfId="199" applyFont="1" applyAlignment="1">
      <alignment horizontal="center"/>
      <protection/>
    </xf>
    <xf numFmtId="0" fontId="7" fillId="35" borderId="22" xfId="199" applyFont="1" applyFill="1" applyBorder="1">
      <alignment/>
      <protection/>
    </xf>
    <xf numFmtId="1" fontId="3" fillId="35" borderId="12" xfId="131" applyNumberFormat="1" applyFont="1" applyFill="1" applyBorder="1" applyAlignment="1" applyProtection="1">
      <alignment horizontal="right"/>
      <protection/>
    </xf>
    <xf numFmtId="1" fontId="3" fillId="35" borderId="11" xfId="131" applyNumberFormat="1" applyFont="1" applyFill="1" applyBorder="1" applyAlignment="1" applyProtection="1" quotePrefix="1">
      <alignment horizontal="right"/>
      <protection/>
    </xf>
    <xf numFmtId="1" fontId="3" fillId="35" borderId="11" xfId="131" applyNumberFormat="1" applyFont="1" applyFill="1" applyBorder="1" applyAlignment="1" applyProtection="1">
      <alignment horizontal="right"/>
      <protection/>
    </xf>
    <xf numFmtId="1" fontId="3" fillId="35" borderId="23" xfId="131" applyNumberFormat="1" applyFont="1" applyFill="1" applyBorder="1" applyAlignment="1" applyProtection="1">
      <alignment horizontal="right"/>
      <protection/>
    </xf>
    <xf numFmtId="0" fontId="3" fillId="0" borderId="22" xfId="199" applyFont="1" applyBorder="1" applyAlignment="1">
      <alignment horizontal="left"/>
      <protection/>
    </xf>
    <xf numFmtId="2" fontId="7" fillId="0" borderId="11" xfId="131" applyNumberFormat="1" applyFont="1" applyFill="1" applyBorder="1">
      <alignment/>
      <protection/>
    </xf>
    <xf numFmtId="2" fontId="7" fillId="0" borderId="11" xfId="200" applyNumberFormat="1" applyFont="1" applyFill="1" applyBorder="1">
      <alignment/>
      <protection/>
    </xf>
    <xf numFmtId="164" fontId="7" fillId="0" borderId="11" xfId="200" applyNumberFormat="1" applyFont="1" applyFill="1" applyBorder="1">
      <alignment/>
      <protection/>
    </xf>
    <xf numFmtId="0" fontId="3" fillId="0" borderId="43" xfId="199" applyFont="1" applyBorder="1" applyAlignment="1">
      <alignment horizontal="left"/>
      <protection/>
    </xf>
    <xf numFmtId="2" fontId="7" fillId="0" borderId="44" xfId="131" applyNumberFormat="1" applyFont="1" applyFill="1" applyBorder="1">
      <alignment/>
      <protection/>
    </xf>
    <xf numFmtId="0" fontId="32" fillId="0" borderId="0" xfId="199" applyFont="1">
      <alignment/>
      <protection/>
    </xf>
    <xf numFmtId="0" fontId="79" fillId="0" borderId="105" xfId="199" applyFont="1" applyBorder="1" applyAlignment="1">
      <alignment horizontal="right" wrapText="1"/>
      <protection/>
    </xf>
    <xf numFmtId="0" fontId="79" fillId="0" borderId="106" xfId="199" applyFont="1" applyBorder="1" applyAlignment="1">
      <alignment horizontal="right" wrapText="1"/>
      <protection/>
    </xf>
    <xf numFmtId="0" fontId="79" fillId="0" borderId="107" xfId="199" applyFont="1" applyBorder="1" applyAlignment="1">
      <alignment horizontal="right" wrapText="1"/>
      <protection/>
    </xf>
    <xf numFmtId="0" fontId="7" fillId="0" borderId="108" xfId="199" applyFont="1" applyBorder="1" applyAlignment="1">
      <alignment wrapText="1"/>
      <protection/>
    </xf>
    <xf numFmtId="0" fontId="7" fillId="0" borderId="109" xfId="199" applyFont="1" applyBorder="1" applyAlignment="1">
      <alignment wrapText="1"/>
      <protection/>
    </xf>
    <xf numFmtId="0" fontId="7" fillId="0" borderId="110" xfId="199" applyFont="1" applyBorder="1" applyAlignment="1">
      <alignment wrapText="1"/>
      <protection/>
    </xf>
    <xf numFmtId="0" fontId="79" fillId="0" borderId="108" xfId="199" applyFont="1" applyBorder="1" applyAlignment="1">
      <alignment horizontal="right" wrapText="1"/>
      <protection/>
    </xf>
    <xf numFmtId="0" fontId="79" fillId="0" borderId="109" xfId="199" applyFont="1" applyBorder="1" applyAlignment="1">
      <alignment horizontal="right" wrapText="1"/>
      <protection/>
    </xf>
    <xf numFmtId="0" fontId="79" fillId="0" borderId="110" xfId="199" applyFont="1" applyBorder="1" applyAlignment="1">
      <alignment horizontal="right" wrapText="1"/>
      <protection/>
    </xf>
    <xf numFmtId="0" fontId="7" fillId="0" borderId="108" xfId="199" applyFont="1" applyBorder="1" applyAlignment="1">
      <alignment horizontal="right" wrapText="1"/>
      <protection/>
    </xf>
    <xf numFmtId="0" fontId="7" fillId="0" borderId="109" xfId="199" applyFont="1" applyBorder="1" applyAlignment="1">
      <alignment horizontal="right" wrapText="1"/>
      <protection/>
    </xf>
    <xf numFmtId="0" fontId="7" fillId="0" borderId="110" xfId="199" applyFont="1" applyBorder="1" applyAlignment="1">
      <alignment horizontal="right" wrapText="1"/>
      <protection/>
    </xf>
    <xf numFmtId="0" fontId="7" fillId="0" borderId="111" xfId="199" applyFont="1" applyBorder="1" applyAlignment="1">
      <alignment horizontal="right" wrapText="1"/>
      <protection/>
    </xf>
    <xf numFmtId="0" fontId="7" fillId="0" borderId="112" xfId="199" applyFont="1" applyBorder="1" applyAlignment="1">
      <alignment horizontal="right" wrapText="1"/>
      <protection/>
    </xf>
    <xf numFmtId="0" fontId="7" fillId="0" borderId="113" xfId="199" applyFont="1" applyBorder="1" applyAlignment="1">
      <alignment horizontal="right" wrapText="1"/>
      <protection/>
    </xf>
    <xf numFmtId="174" fontId="7" fillId="0" borderId="22" xfId="199" applyNumberFormat="1" applyFont="1" applyBorder="1" applyAlignment="1" applyProtection="1">
      <alignment horizontal="left"/>
      <protection/>
    </xf>
    <xf numFmtId="167" fontId="7" fillId="0" borderId="52" xfId="199" applyNumberFormat="1" applyFont="1" applyBorder="1" applyProtection="1">
      <alignment/>
      <protection/>
    </xf>
    <xf numFmtId="167" fontId="7" fillId="0" borderId="52" xfId="199" applyNumberFormat="1" applyFont="1" applyFill="1" applyBorder="1" applyProtection="1">
      <alignment/>
      <protection/>
    </xf>
    <xf numFmtId="167" fontId="7" fillId="0" borderId="12" xfId="199" applyNumberFormat="1" applyFont="1" applyFill="1" applyBorder="1" applyProtection="1">
      <alignment/>
      <protection/>
    </xf>
    <xf numFmtId="167" fontId="7" fillId="0" borderId="48" xfId="199" applyNumberFormat="1" applyFont="1" applyBorder="1" applyProtection="1">
      <alignment/>
      <protection/>
    </xf>
    <xf numFmtId="173" fontId="34" fillId="0" borderId="12" xfId="199" applyNumberFormat="1" applyFont="1" applyFill="1" applyBorder="1" applyAlignment="1" applyProtection="1">
      <alignment horizontal="left"/>
      <protection/>
    </xf>
    <xf numFmtId="167" fontId="7" fillId="0" borderId="12" xfId="199" applyNumberFormat="1" applyFont="1" applyBorder="1" applyProtection="1">
      <alignment/>
      <protection/>
    </xf>
    <xf numFmtId="173" fontId="34" fillId="0" borderId="12" xfId="199" applyNumberFormat="1" applyFont="1" applyFill="1" applyBorder="1" applyAlignment="1" applyProtection="1" quotePrefix="1">
      <alignment/>
      <protection/>
    </xf>
    <xf numFmtId="167" fontId="7" fillId="0" borderId="54" xfId="199" applyNumberFormat="1" applyFont="1" applyFill="1" applyBorder="1" applyProtection="1">
      <alignment/>
      <protection/>
    </xf>
    <xf numFmtId="174" fontId="7" fillId="0" borderId="17" xfId="199" applyNumberFormat="1" applyFont="1" applyBorder="1" applyAlignment="1" applyProtection="1" quotePrefix="1">
      <alignment horizontal="left"/>
      <protection/>
    </xf>
    <xf numFmtId="167" fontId="7" fillId="0" borderId="0" xfId="199" applyNumberFormat="1" applyFont="1" applyBorder="1" applyProtection="1">
      <alignment/>
      <protection/>
    </xf>
    <xf numFmtId="167" fontId="7" fillId="0" borderId="0" xfId="199" applyNumberFormat="1" applyFont="1" applyFill="1" applyBorder="1" applyProtection="1">
      <alignment/>
      <protection/>
    </xf>
    <xf numFmtId="167" fontId="7" fillId="0" borderId="41" xfId="199" applyNumberFormat="1" applyFont="1" applyFill="1" applyBorder="1" applyProtection="1">
      <alignment/>
      <protection/>
    </xf>
    <xf numFmtId="167" fontId="7" fillId="0" borderId="33" xfId="199" applyNumberFormat="1" applyFont="1" applyBorder="1" applyProtection="1">
      <alignment/>
      <protection/>
    </xf>
    <xf numFmtId="173" fontId="7" fillId="0" borderId="41" xfId="199" applyNumberFormat="1" applyFont="1" applyFill="1" applyBorder="1" applyProtection="1">
      <alignment/>
      <protection/>
    </xf>
    <xf numFmtId="167" fontId="7" fillId="0" borderId="41" xfId="199" applyNumberFormat="1" applyFont="1" applyBorder="1" applyProtection="1">
      <alignment/>
      <protection/>
    </xf>
    <xf numFmtId="167" fontId="7" fillId="0" borderId="42" xfId="199" applyNumberFormat="1" applyFont="1" applyFill="1" applyBorder="1" applyProtection="1">
      <alignment/>
      <protection/>
    </xf>
    <xf numFmtId="174" fontId="7" fillId="0" borderId="17" xfId="199" applyNumberFormat="1" applyFont="1" applyBorder="1" applyAlignment="1" applyProtection="1">
      <alignment horizontal="left"/>
      <protection/>
    </xf>
    <xf numFmtId="173" fontId="34" fillId="0" borderId="12" xfId="199" applyNumberFormat="1" applyFont="1" applyFill="1" applyBorder="1" applyAlignment="1" applyProtection="1" quotePrefix="1">
      <alignment horizontal="left"/>
      <protection/>
    </xf>
    <xf numFmtId="167" fontId="20" fillId="0" borderId="0" xfId="199" applyNumberFormat="1" applyFont="1" applyFill="1" applyBorder="1" applyProtection="1">
      <alignment/>
      <protection/>
    </xf>
    <xf numFmtId="167" fontId="20" fillId="0" borderId="41" xfId="199" applyNumberFormat="1" applyFont="1" applyFill="1" applyBorder="1" applyProtection="1">
      <alignment/>
      <protection/>
    </xf>
    <xf numFmtId="167" fontId="20" fillId="0" borderId="42" xfId="199" applyNumberFormat="1" applyFont="1" applyFill="1" applyBorder="1" applyProtection="1">
      <alignment/>
      <protection/>
    </xf>
    <xf numFmtId="173" fontId="35" fillId="0" borderId="41" xfId="199" applyNumberFormat="1" applyFont="1" applyFill="1" applyBorder="1" applyAlignment="1" applyProtection="1" quotePrefix="1">
      <alignment horizontal="left"/>
      <protection/>
    </xf>
    <xf numFmtId="173" fontId="34" fillId="0" borderId="41" xfId="199" applyNumberFormat="1" applyFont="1" applyFill="1" applyBorder="1" applyAlignment="1" applyProtection="1">
      <alignment horizontal="left"/>
      <protection/>
    </xf>
    <xf numFmtId="173" fontId="34" fillId="0" borderId="41" xfId="199" applyNumberFormat="1" applyFont="1" applyFill="1" applyBorder="1" applyAlignment="1" applyProtection="1" quotePrefix="1">
      <alignment horizontal="left"/>
      <protection/>
    </xf>
    <xf numFmtId="173" fontId="7" fillId="0" borderId="12" xfId="199" applyNumberFormat="1" applyFont="1" applyFill="1" applyBorder="1" applyProtection="1">
      <alignment/>
      <protection/>
    </xf>
    <xf numFmtId="164" fontId="7" fillId="0" borderId="42" xfId="199" applyNumberFormat="1" applyFont="1" applyFill="1" applyBorder="1" applyProtection="1">
      <alignment/>
      <protection/>
    </xf>
    <xf numFmtId="174" fontId="7" fillId="0" borderId="20" xfId="199" applyNumberFormat="1" applyFont="1" applyBorder="1" applyAlignment="1" applyProtection="1" quotePrefix="1">
      <alignment horizontal="left"/>
      <protection/>
    </xf>
    <xf numFmtId="167" fontId="7" fillId="0" borderId="50" xfId="199" applyNumberFormat="1" applyFont="1" applyFill="1" applyBorder="1" applyProtection="1">
      <alignment/>
      <protection/>
    </xf>
    <xf numFmtId="167" fontId="7" fillId="0" borderId="55" xfId="199" applyNumberFormat="1" applyFont="1" applyFill="1" applyBorder="1" applyProtection="1">
      <alignment/>
      <protection/>
    </xf>
    <xf numFmtId="167" fontId="7" fillId="0" borderId="49" xfId="199" applyNumberFormat="1" applyFont="1" applyBorder="1" applyProtection="1">
      <alignment/>
      <protection/>
    </xf>
    <xf numFmtId="167" fontId="7" fillId="0" borderId="55" xfId="199" applyNumberFormat="1" applyFont="1" applyBorder="1" applyProtection="1">
      <alignment/>
      <protection/>
    </xf>
    <xf numFmtId="167" fontId="7" fillId="0" borderId="56" xfId="199" applyNumberFormat="1" applyFont="1" applyFill="1" applyBorder="1" applyProtection="1">
      <alignment/>
      <protection/>
    </xf>
    <xf numFmtId="174" fontId="7" fillId="0" borderId="24" xfId="199" applyNumberFormat="1" applyFont="1" applyBorder="1" applyAlignment="1" applyProtection="1">
      <alignment horizontal="left"/>
      <protection/>
    </xf>
    <xf numFmtId="167" fontId="7" fillId="0" borderId="10" xfId="199" applyNumberFormat="1" applyFont="1" applyBorder="1" applyProtection="1">
      <alignment/>
      <protection/>
    </xf>
    <xf numFmtId="167" fontId="7" fillId="0" borderId="10" xfId="199" applyNumberFormat="1" applyFont="1" applyFill="1" applyBorder="1" applyProtection="1">
      <alignment/>
      <protection/>
    </xf>
    <xf numFmtId="167" fontId="7" fillId="0" borderId="58" xfId="199" applyNumberFormat="1" applyFont="1" applyFill="1" applyBorder="1" applyProtection="1">
      <alignment/>
      <protection/>
    </xf>
    <xf numFmtId="167" fontId="7" fillId="0" borderId="34" xfId="199" applyNumberFormat="1" applyFont="1" applyBorder="1" applyProtection="1">
      <alignment/>
      <protection/>
    </xf>
    <xf numFmtId="167" fontId="7" fillId="0" borderId="58" xfId="199" applyNumberFormat="1" applyFont="1" applyBorder="1" applyProtection="1">
      <alignment/>
      <protection/>
    </xf>
    <xf numFmtId="167" fontId="7" fillId="0" borderId="59" xfId="199" applyNumberFormat="1" applyFont="1" applyFill="1" applyBorder="1" applyProtection="1">
      <alignment/>
      <protection/>
    </xf>
    <xf numFmtId="0" fontId="7" fillId="0" borderId="0" xfId="199" applyFont="1" applyFill="1" applyBorder="1" applyAlignment="1" quotePrefix="1">
      <alignment horizontal="left"/>
      <protection/>
    </xf>
    <xf numFmtId="167" fontId="7" fillId="0" borderId="0" xfId="199" applyNumberFormat="1" applyFont="1" applyFill="1" applyBorder="1" applyAlignment="1">
      <alignment horizontal="right"/>
      <protection/>
    </xf>
    <xf numFmtId="167" fontId="36" fillId="0" borderId="0" xfId="199" applyNumberFormat="1" applyFont="1" applyFill="1" applyBorder="1" applyProtection="1">
      <alignment/>
      <protection/>
    </xf>
    <xf numFmtId="173" fontId="36" fillId="0" borderId="0" xfId="199" applyNumberFormat="1" applyFont="1" applyFill="1" applyBorder="1" applyAlignment="1" applyProtection="1">
      <alignment horizontal="left"/>
      <protection/>
    </xf>
    <xf numFmtId="0" fontId="36" fillId="0" borderId="0" xfId="199" applyFont="1" applyBorder="1" applyAlignment="1" applyProtection="1">
      <alignment horizontal="left"/>
      <protection/>
    </xf>
    <xf numFmtId="0" fontId="31" fillId="0" borderId="0" xfId="199" applyFont="1" applyFill="1" applyBorder="1" applyAlignment="1" applyProtection="1">
      <alignment horizontal="left"/>
      <protection/>
    </xf>
    <xf numFmtId="0" fontId="37" fillId="0" borderId="0" xfId="199" applyFont="1" applyFill="1" applyBorder="1" applyAlignment="1" quotePrefix="1">
      <alignment horizontal="left"/>
      <protection/>
    </xf>
    <xf numFmtId="167" fontId="7" fillId="0" borderId="0" xfId="199" applyNumberFormat="1" applyFont="1" applyBorder="1" applyAlignment="1">
      <alignment horizontal="right"/>
      <protection/>
    </xf>
    <xf numFmtId="174" fontId="7" fillId="0" borderId="0" xfId="199" applyNumberFormat="1" applyFont="1" applyBorder="1" applyAlignment="1" applyProtection="1">
      <alignment horizontal="left"/>
      <protection/>
    </xf>
    <xf numFmtId="174" fontId="11" fillId="0" borderId="0" xfId="199" applyNumberFormat="1" applyFont="1" applyBorder="1" applyAlignment="1" applyProtection="1" quotePrefix="1">
      <alignment horizontal="left"/>
      <protection/>
    </xf>
    <xf numFmtId="0" fontId="6" fillId="0" borderId="0" xfId="199" applyFont="1" applyBorder="1">
      <alignment/>
      <protection/>
    </xf>
    <xf numFmtId="175" fontId="6" fillId="0" borderId="0" xfId="199" applyNumberFormat="1" applyFont="1" applyFill="1" applyBorder="1" applyAlignment="1" applyProtection="1">
      <alignment horizontal="right"/>
      <protection/>
    </xf>
    <xf numFmtId="175" fontId="6" fillId="0" borderId="0" xfId="199" applyNumberFormat="1" applyFont="1" applyFill="1" applyBorder="1" applyProtection="1">
      <alignment/>
      <protection/>
    </xf>
    <xf numFmtId="167" fontId="6" fillId="0" borderId="0" xfId="199" applyNumberFormat="1" applyFont="1" applyBorder="1" applyProtection="1">
      <alignment/>
      <protection/>
    </xf>
    <xf numFmtId="173" fontId="6" fillId="0" borderId="0" xfId="199" applyNumberFormat="1" applyFont="1" applyFill="1" applyBorder="1" applyProtection="1">
      <alignment/>
      <protection/>
    </xf>
    <xf numFmtId="167" fontId="6" fillId="0" borderId="0" xfId="199" applyNumberFormat="1" applyFont="1" applyFill="1" applyBorder="1" applyProtection="1">
      <alignment/>
      <protection/>
    </xf>
    <xf numFmtId="175" fontId="6" fillId="0" borderId="0" xfId="199" applyNumberFormat="1" applyFont="1" applyBorder="1" applyAlignment="1">
      <alignment horizontal="right"/>
      <protection/>
    </xf>
    <xf numFmtId="175" fontId="6" fillId="0" borderId="0" xfId="199" applyNumberFormat="1" applyFont="1" applyBorder="1">
      <alignment/>
      <protection/>
    </xf>
    <xf numFmtId="174" fontId="6" fillId="0" borderId="0" xfId="199" applyNumberFormat="1" applyFont="1" applyBorder="1" applyAlignment="1" applyProtection="1">
      <alignment horizontal="left"/>
      <protection/>
    </xf>
    <xf numFmtId="173" fontId="35" fillId="0" borderId="12" xfId="199" applyNumberFormat="1" applyFont="1" applyFill="1" applyBorder="1" applyProtection="1">
      <alignment/>
      <protection/>
    </xf>
    <xf numFmtId="173" fontId="35" fillId="0" borderId="12" xfId="199" applyNumberFormat="1" applyFont="1" applyFill="1" applyBorder="1" applyAlignment="1" applyProtection="1" quotePrefix="1">
      <alignment horizontal="left"/>
      <protection/>
    </xf>
    <xf numFmtId="173" fontId="35" fillId="0" borderId="41" xfId="199" applyNumberFormat="1" applyFont="1" applyFill="1" applyBorder="1" applyProtection="1">
      <alignment/>
      <protection/>
    </xf>
    <xf numFmtId="174" fontId="7" fillId="0" borderId="22" xfId="199" applyNumberFormat="1" applyFont="1" applyBorder="1" applyAlignment="1" applyProtection="1" quotePrefix="1">
      <alignment horizontal="left"/>
      <protection/>
    </xf>
    <xf numFmtId="174" fontId="3" fillId="0" borderId="17" xfId="199" applyNumberFormat="1" applyFont="1" applyBorder="1" applyAlignment="1" applyProtection="1">
      <alignment horizontal="left"/>
      <protection/>
    </xf>
    <xf numFmtId="167" fontId="3" fillId="0" borderId="0" xfId="199" applyNumberFormat="1" applyFont="1" applyBorder="1" applyProtection="1">
      <alignment/>
      <protection/>
    </xf>
    <xf numFmtId="167" fontId="3" fillId="0" borderId="41" xfId="199" applyNumberFormat="1" applyFont="1" applyBorder="1" applyProtection="1">
      <alignment/>
      <protection/>
    </xf>
    <xf numFmtId="167" fontId="3" fillId="0" borderId="33" xfId="199" applyNumberFormat="1" applyFont="1" applyBorder="1" applyProtection="1">
      <alignment/>
      <protection/>
    </xf>
    <xf numFmtId="173" fontId="8" fillId="0" borderId="41" xfId="199" applyNumberFormat="1" applyFont="1" applyFill="1" applyBorder="1" applyProtection="1">
      <alignment/>
      <protection/>
    </xf>
    <xf numFmtId="167" fontId="3" fillId="0" borderId="0" xfId="199" applyNumberFormat="1" applyFont="1" applyFill="1" applyBorder="1" applyProtection="1">
      <alignment/>
      <protection/>
    </xf>
    <xf numFmtId="167" fontId="3" fillId="0" borderId="41" xfId="199" applyNumberFormat="1" applyFont="1" applyFill="1" applyBorder="1" applyProtection="1">
      <alignment/>
      <protection/>
    </xf>
    <xf numFmtId="167" fontId="3" fillId="0" borderId="42" xfId="199" applyNumberFormat="1" applyFont="1" applyFill="1" applyBorder="1" applyProtection="1">
      <alignment/>
      <protection/>
    </xf>
    <xf numFmtId="0" fontId="7" fillId="0" borderId="12" xfId="199" applyFont="1" applyFill="1" applyBorder="1">
      <alignment/>
      <protection/>
    </xf>
    <xf numFmtId="173" fontId="35" fillId="0" borderId="58" xfId="199" applyNumberFormat="1" applyFont="1" applyFill="1" applyBorder="1" applyProtection="1">
      <alignment/>
      <protection/>
    </xf>
    <xf numFmtId="0" fontId="7" fillId="0" borderId="58" xfId="199" applyFont="1" applyFill="1" applyBorder="1">
      <alignment/>
      <protection/>
    </xf>
    <xf numFmtId="167" fontId="36" fillId="0" borderId="0" xfId="199" applyNumberFormat="1" applyFont="1" applyBorder="1" applyProtection="1">
      <alignment/>
      <protection/>
    </xf>
    <xf numFmtId="174" fontId="11" fillId="0" borderId="0" xfId="199" applyNumberFormat="1" applyFont="1" applyBorder="1" applyAlignment="1" applyProtection="1">
      <alignment horizontal="left"/>
      <protection/>
    </xf>
    <xf numFmtId="167" fontId="38" fillId="0" borderId="0" xfId="199" applyNumberFormat="1" applyFont="1" applyFill="1" applyBorder="1" applyProtection="1">
      <alignment/>
      <protection/>
    </xf>
    <xf numFmtId="0" fontId="6" fillId="0" borderId="0" xfId="120" applyFont="1" applyBorder="1">
      <alignment/>
      <protection/>
    </xf>
    <xf numFmtId="164" fontId="6" fillId="0" borderId="0" xfId="120" applyNumberFormat="1" applyFont="1" applyBorder="1" applyAlignment="1" applyProtection="1">
      <alignment horizontal="right"/>
      <protection/>
    </xf>
    <xf numFmtId="164" fontId="6" fillId="0" borderId="0" xfId="120" applyNumberFormat="1" applyFont="1" applyFill="1" applyBorder="1" applyAlignment="1" applyProtection="1">
      <alignment horizontal="right"/>
      <protection/>
    </xf>
    <xf numFmtId="164" fontId="38" fillId="0" borderId="0" xfId="120" applyNumberFormat="1" applyFont="1" applyFill="1" applyBorder="1" applyAlignment="1" applyProtection="1">
      <alignment horizontal="right"/>
      <protection/>
    </xf>
    <xf numFmtId="0" fontId="11" fillId="0" borderId="0" xfId="199" applyFont="1" applyFill="1" applyBorder="1" applyAlignment="1" quotePrefix="1">
      <alignment/>
      <protection/>
    </xf>
    <xf numFmtId="167" fontId="6" fillId="0" borderId="0" xfId="199" applyNumberFormat="1" applyFont="1" applyBorder="1" applyAlignment="1">
      <alignment horizontal="right"/>
      <protection/>
    </xf>
    <xf numFmtId="167" fontId="6" fillId="0" borderId="0" xfId="199" applyNumberFormat="1" applyFont="1" applyBorder="1">
      <alignment/>
      <protection/>
    </xf>
    <xf numFmtId="0" fontId="6" fillId="0" borderId="0" xfId="199" applyFont="1" applyBorder="1" applyAlignment="1" quotePrefix="1">
      <alignment horizontal="left"/>
      <protection/>
    </xf>
    <xf numFmtId="167" fontId="7" fillId="0" borderId="22" xfId="199" applyNumberFormat="1" applyFont="1" applyBorder="1" applyAlignment="1" applyProtection="1" quotePrefix="1">
      <alignment horizontal="left"/>
      <protection/>
    </xf>
    <xf numFmtId="167" fontId="7" fillId="0" borderId="17" xfId="199" applyNumberFormat="1" applyFont="1" applyBorder="1" applyAlignment="1" applyProtection="1">
      <alignment horizontal="left"/>
      <protection/>
    </xf>
    <xf numFmtId="167" fontId="3" fillId="0" borderId="22" xfId="199" applyNumberFormat="1" applyFont="1" applyBorder="1" applyAlignment="1" applyProtection="1" quotePrefix="1">
      <alignment horizontal="left"/>
      <protection/>
    </xf>
    <xf numFmtId="167" fontId="3" fillId="0" borderId="52" xfId="199" applyNumberFormat="1" applyFont="1" applyBorder="1" applyProtection="1">
      <alignment/>
      <protection/>
    </xf>
    <xf numFmtId="167" fontId="3" fillId="0" borderId="12" xfId="199" applyNumberFormat="1" applyFont="1" applyBorder="1" applyProtection="1">
      <alignment/>
      <protection/>
    </xf>
    <xf numFmtId="167" fontId="3" fillId="0" borderId="48" xfId="199" applyNumberFormat="1" applyFont="1" applyBorder="1" applyProtection="1">
      <alignment/>
      <protection/>
    </xf>
    <xf numFmtId="173" fontId="8" fillId="0" borderId="12" xfId="199" applyNumberFormat="1" applyFont="1" applyFill="1" applyBorder="1" applyProtection="1">
      <alignment/>
      <protection/>
    </xf>
    <xf numFmtId="167" fontId="3" fillId="0" borderId="52" xfId="199" applyNumberFormat="1" applyFont="1" applyFill="1" applyBorder="1" applyProtection="1">
      <alignment/>
      <protection/>
    </xf>
    <xf numFmtId="167" fontId="3" fillId="0" borderId="12" xfId="199" applyNumberFormat="1" applyFont="1" applyFill="1" applyBorder="1" applyProtection="1">
      <alignment/>
      <protection/>
    </xf>
    <xf numFmtId="167" fontId="3" fillId="0" borderId="54" xfId="199" applyNumberFormat="1" applyFont="1" applyFill="1" applyBorder="1" applyProtection="1">
      <alignment/>
      <protection/>
    </xf>
    <xf numFmtId="174" fontId="7" fillId="0" borderId="17" xfId="199" applyNumberFormat="1" applyFont="1" applyBorder="1" applyAlignment="1" applyProtection="1">
      <alignment horizontal="left" indent="3"/>
      <protection/>
    </xf>
    <xf numFmtId="167" fontId="7" fillId="34" borderId="41" xfId="199" applyNumberFormat="1" applyFont="1" applyFill="1" applyBorder="1" applyProtection="1">
      <alignment/>
      <protection/>
    </xf>
    <xf numFmtId="167" fontId="7" fillId="0" borderId="50" xfId="199" applyNumberFormat="1" applyFont="1" applyBorder="1" applyProtection="1">
      <alignment/>
      <protection/>
    </xf>
    <xf numFmtId="173" fontId="35" fillId="0" borderId="55" xfId="199" applyNumberFormat="1" applyFont="1" applyFill="1" applyBorder="1" applyProtection="1">
      <alignment/>
      <protection/>
    </xf>
    <xf numFmtId="167" fontId="7" fillId="0" borderId="24" xfId="199" applyNumberFormat="1" applyFont="1" applyBorder="1" applyAlignment="1" applyProtection="1">
      <alignment horizontal="left"/>
      <protection/>
    </xf>
    <xf numFmtId="167" fontId="7" fillId="0" borderId="0" xfId="199" applyNumberFormat="1" applyFont="1" applyBorder="1" applyAlignment="1">
      <alignment horizontal="center"/>
      <protection/>
    </xf>
    <xf numFmtId="164" fontId="3" fillId="0" borderId="0" xfId="199" applyNumberFormat="1" applyFont="1" applyFill="1" applyAlignment="1">
      <alignment horizontal="center"/>
      <protection/>
    </xf>
    <xf numFmtId="164" fontId="7" fillId="0" borderId="0" xfId="199" applyNumberFormat="1" applyFont="1" applyFill="1">
      <alignment/>
      <protection/>
    </xf>
    <xf numFmtId="164" fontId="3" fillId="0" borderId="0" xfId="199" applyNumberFormat="1" applyFont="1" applyFill="1" applyBorder="1" applyAlignment="1">
      <alignment horizontal="center"/>
      <protection/>
    </xf>
    <xf numFmtId="164" fontId="7" fillId="0" borderId="22" xfId="199" applyNumberFormat="1" applyFont="1" applyFill="1" applyBorder="1" applyAlignment="1" applyProtection="1">
      <alignment horizontal="left"/>
      <protection/>
    </xf>
    <xf numFmtId="164" fontId="7" fillId="0" borderId="21" xfId="44" applyNumberFormat="1" applyFont="1" applyFill="1" applyBorder="1" applyAlignment="1">
      <alignment/>
    </xf>
    <xf numFmtId="164" fontId="7" fillId="0" borderId="13" xfId="44" applyNumberFormat="1" applyFont="1" applyFill="1" applyBorder="1" applyAlignment="1">
      <alignment/>
    </xf>
    <xf numFmtId="164" fontId="7" fillId="0" borderId="0" xfId="199" applyNumberFormat="1" applyFont="1" applyFill="1" applyBorder="1" applyAlignment="1" applyProtection="1">
      <alignment horizontal="left" vertical="center"/>
      <protection/>
    </xf>
    <xf numFmtId="164" fontId="7" fillId="0" borderId="0" xfId="199" applyNumberFormat="1" applyFont="1" applyFill="1" applyBorder="1">
      <alignment/>
      <protection/>
    </xf>
    <xf numFmtId="164" fontId="7" fillId="0" borderId="20" xfId="199" applyNumberFormat="1" applyFont="1" applyFill="1" applyBorder="1" applyAlignment="1" applyProtection="1">
      <alignment horizontal="left"/>
      <protection/>
    </xf>
    <xf numFmtId="164" fontId="7" fillId="0" borderId="11" xfId="44" applyNumberFormat="1" applyFont="1" applyFill="1" applyBorder="1" applyAlignment="1">
      <alignment/>
    </xf>
    <xf numFmtId="164" fontId="7" fillId="0" borderId="23" xfId="44" applyNumberFormat="1" applyFont="1" applyFill="1" applyBorder="1" applyAlignment="1">
      <alignment/>
    </xf>
    <xf numFmtId="164" fontId="7" fillId="0" borderId="17" xfId="199" applyNumberFormat="1" applyFont="1" applyFill="1" applyBorder="1" applyAlignment="1" applyProtection="1">
      <alignment horizontal="left"/>
      <protection/>
    </xf>
    <xf numFmtId="164" fontId="7" fillId="0" borderId="18" xfId="44" applyNumberFormat="1" applyFont="1" applyFill="1" applyBorder="1" applyAlignment="1">
      <alignment/>
    </xf>
    <xf numFmtId="164" fontId="7" fillId="0" borderId="19" xfId="44" applyNumberFormat="1" applyFont="1" applyFill="1" applyBorder="1" applyAlignment="1">
      <alignment/>
    </xf>
    <xf numFmtId="164" fontId="3" fillId="0" borderId="43" xfId="199" applyNumberFormat="1" applyFont="1" applyFill="1" applyBorder="1" applyAlignment="1" applyProtection="1">
      <alignment horizontal="left"/>
      <protection/>
    </xf>
    <xf numFmtId="164" fontId="3" fillId="0" borderId="44" xfId="44" applyNumberFormat="1" applyFont="1" applyFill="1" applyBorder="1" applyAlignment="1">
      <alignment/>
    </xf>
    <xf numFmtId="164" fontId="3" fillId="0" borderId="45" xfId="44" applyNumberFormat="1" applyFont="1" applyFill="1" applyBorder="1" applyAlignment="1">
      <alignment/>
    </xf>
    <xf numFmtId="164" fontId="3" fillId="0" borderId="0" xfId="199" applyNumberFormat="1" applyFont="1" applyFill="1" applyBorder="1" applyAlignment="1" applyProtection="1">
      <alignment horizontal="left" vertical="center"/>
      <protection/>
    </xf>
    <xf numFmtId="164" fontId="7" fillId="0" borderId="0" xfId="199" applyNumberFormat="1" applyFont="1" applyFill="1" applyBorder="1" applyAlignment="1" applyProtection="1">
      <alignment horizontal="left"/>
      <protection/>
    </xf>
    <xf numFmtId="164" fontId="3" fillId="0" borderId="0" xfId="94" applyNumberFormat="1" applyFont="1" applyFill="1" applyBorder="1" applyAlignment="1">
      <alignment/>
    </xf>
    <xf numFmtId="2" fontId="3" fillId="0" borderId="0" xfId="94" applyNumberFormat="1" applyFont="1" applyFill="1" applyBorder="1" applyAlignment="1">
      <alignment/>
    </xf>
    <xf numFmtId="2" fontId="7" fillId="0" borderId="0" xfId="94" applyNumberFormat="1" applyFont="1" applyFill="1" applyBorder="1" applyAlignment="1">
      <alignment/>
    </xf>
    <xf numFmtId="164" fontId="3" fillId="0" borderId="0" xfId="199" applyNumberFormat="1" applyFont="1" applyFill="1" applyBorder="1" applyAlignment="1" applyProtection="1">
      <alignment horizontal="left"/>
      <protection/>
    </xf>
    <xf numFmtId="164" fontId="3" fillId="0" borderId="0" xfId="199" applyNumberFormat="1" applyFont="1" applyFill="1">
      <alignment/>
      <protection/>
    </xf>
    <xf numFmtId="0" fontId="7" fillId="0" borderId="0" xfId="199" applyFont="1" applyFill="1" applyBorder="1" applyAlignment="1">
      <alignment horizontal="left"/>
      <protection/>
    </xf>
    <xf numFmtId="164" fontId="6" fillId="0" borderId="0" xfId="199" applyNumberFormat="1" applyFont="1" applyFill="1">
      <alignment/>
      <protection/>
    </xf>
    <xf numFmtId="2" fontId="6" fillId="0" borderId="0" xfId="199" applyNumberFormat="1" applyFont="1" applyFill="1">
      <alignment/>
      <protection/>
    </xf>
    <xf numFmtId="2" fontId="6" fillId="0" borderId="0" xfId="94" applyNumberFormat="1" applyFont="1" applyFill="1" applyBorder="1" applyAlignment="1">
      <alignment/>
    </xf>
    <xf numFmtId="164" fontId="6" fillId="0" borderId="0" xfId="199" applyNumberFormat="1" applyFont="1" applyFill="1" applyBorder="1">
      <alignment/>
      <protection/>
    </xf>
    <xf numFmtId="0" fontId="3" fillId="0" borderId="0" xfId="199" applyFont="1" applyFill="1">
      <alignment/>
      <protection/>
    </xf>
    <xf numFmtId="0" fontId="3" fillId="0" borderId="22" xfId="199" applyFont="1" applyFill="1" applyBorder="1">
      <alignment/>
      <protection/>
    </xf>
    <xf numFmtId="164" fontId="3" fillId="0" borderId="12" xfId="139" applyNumberFormat="1" applyFont="1" applyFill="1" applyBorder="1">
      <alignment/>
      <protection/>
    </xf>
    <xf numFmtId="164" fontId="3" fillId="0" borderId="11" xfId="139" applyNumberFormat="1" applyFont="1" applyFill="1" applyBorder="1">
      <alignment/>
      <protection/>
    </xf>
    <xf numFmtId="164" fontId="3" fillId="0" borderId="23" xfId="139" applyNumberFormat="1" applyFont="1" applyFill="1" applyBorder="1" applyAlignment="1">
      <alignment vertical="center"/>
      <protection/>
    </xf>
    <xf numFmtId="164" fontId="3" fillId="0" borderId="12" xfId="141" applyNumberFormat="1" applyFont="1" applyFill="1" applyBorder="1">
      <alignment/>
      <protection/>
    </xf>
    <xf numFmtId="164" fontId="3" fillId="0" borderId="11" xfId="141" applyNumberFormat="1" applyFont="1" applyFill="1" applyBorder="1">
      <alignment/>
      <protection/>
    </xf>
    <xf numFmtId="164" fontId="15" fillId="0" borderId="23" xfId="141" applyNumberFormat="1" applyFont="1" applyFill="1" applyBorder="1" applyAlignment="1">
      <alignment vertical="center"/>
      <protection/>
    </xf>
    <xf numFmtId="164" fontId="7" fillId="0" borderId="36" xfId="139" applyNumberFormat="1" applyFont="1" applyFill="1" applyBorder="1">
      <alignment/>
      <protection/>
    </xf>
    <xf numFmtId="164" fontId="7" fillId="0" borderId="15" xfId="139" applyNumberFormat="1" applyFont="1" applyFill="1" applyBorder="1">
      <alignment/>
      <protection/>
    </xf>
    <xf numFmtId="164" fontId="7" fillId="0" borderId="18" xfId="139" applyNumberFormat="1" applyFont="1" applyFill="1" applyBorder="1">
      <alignment/>
      <protection/>
    </xf>
    <xf numFmtId="164" fontId="16" fillId="0" borderId="19" xfId="139" applyNumberFormat="1" applyFont="1" applyFill="1" applyBorder="1" applyAlignment="1">
      <alignment vertical="center"/>
      <protection/>
    </xf>
    <xf numFmtId="164" fontId="7" fillId="0" borderId="36" xfId="141" applyNumberFormat="1" applyFont="1" applyFill="1" applyBorder="1">
      <alignment/>
      <protection/>
    </xf>
    <xf numFmtId="164" fontId="7" fillId="0" borderId="15" xfId="141" applyNumberFormat="1" applyFont="1" applyFill="1" applyBorder="1">
      <alignment/>
      <protection/>
    </xf>
    <xf numFmtId="164" fontId="7" fillId="0" borderId="18" xfId="141" applyNumberFormat="1" applyFont="1" applyFill="1" applyBorder="1">
      <alignment/>
      <protection/>
    </xf>
    <xf numFmtId="164" fontId="16" fillId="0" borderId="19" xfId="141" applyNumberFormat="1" applyFont="1" applyFill="1" applyBorder="1" applyAlignment="1">
      <alignment vertical="center"/>
      <protection/>
    </xf>
    <xf numFmtId="164" fontId="7" fillId="0" borderId="41" xfId="139" applyNumberFormat="1" applyFont="1" applyFill="1" applyBorder="1">
      <alignment/>
      <protection/>
    </xf>
    <xf numFmtId="164" fontId="7" fillId="0" borderId="41" xfId="141" applyNumberFormat="1" applyFont="1" applyFill="1" applyBorder="1">
      <alignment/>
      <protection/>
    </xf>
    <xf numFmtId="164" fontId="7" fillId="0" borderId="55" xfId="141" applyNumberFormat="1" applyFont="1" applyFill="1" applyBorder="1">
      <alignment/>
      <protection/>
    </xf>
    <xf numFmtId="164" fontId="7" fillId="0" borderId="21" xfId="141" applyNumberFormat="1" applyFont="1" applyFill="1" applyBorder="1">
      <alignment/>
      <protection/>
    </xf>
    <xf numFmtId="164" fontId="7" fillId="0" borderId="55" xfId="139" applyNumberFormat="1" applyFont="1" applyFill="1" applyBorder="1">
      <alignment/>
      <protection/>
    </xf>
    <xf numFmtId="164" fontId="7" fillId="0" borderId="21" xfId="139" applyNumberFormat="1" applyFont="1" applyFill="1" applyBorder="1">
      <alignment/>
      <protection/>
    </xf>
    <xf numFmtId="164" fontId="7" fillId="0" borderId="41" xfId="141" applyNumberFormat="1" applyFont="1" applyFill="1" applyBorder="1" applyAlignment="1" quotePrefix="1">
      <alignment horizontal="right"/>
      <protection/>
    </xf>
    <xf numFmtId="164" fontId="7" fillId="0" borderId="18" xfId="141" applyNumberFormat="1" applyFont="1" applyFill="1" applyBorder="1" applyAlignment="1" quotePrefix="1">
      <alignment horizontal="right"/>
      <protection/>
    </xf>
    <xf numFmtId="164" fontId="16" fillId="0" borderId="19" xfId="141" applyNumberFormat="1" applyFont="1" applyFill="1" applyBorder="1" applyAlignment="1" quotePrefix="1">
      <alignment horizontal="right" vertical="center"/>
      <protection/>
    </xf>
    <xf numFmtId="164" fontId="7" fillId="0" borderId="18" xfId="141" applyNumberFormat="1" applyFont="1" applyFill="1" applyBorder="1" applyAlignment="1">
      <alignment horizontal="right"/>
      <protection/>
    </xf>
    <xf numFmtId="164" fontId="16" fillId="0" borderId="19" xfId="141" applyNumberFormat="1" applyFont="1" applyFill="1" applyBorder="1" applyAlignment="1">
      <alignment horizontal="right" vertical="center"/>
      <protection/>
    </xf>
    <xf numFmtId="164" fontId="3" fillId="0" borderId="11" xfId="141" applyNumberFormat="1" applyFont="1" applyFill="1" applyBorder="1" applyAlignment="1">
      <alignment horizontal="right"/>
      <protection/>
    </xf>
    <xf numFmtId="164" fontId="15" fillId="0" borderId="23" xfId="141" applyNumberFormat="1" applyFont="1" applyFill="1" applyBorder="1" applyAlignment="1">
      <alignment horizontal="right" vertical="center"/>
      <protection/>
    </xf>
    <xf numFmtId="164" fontId="7" fillId="0" borderId="19" xfId="139" applyNumberFormat="1" applyFont="1" applyFill="1" applyBorder="1" applyAlignment="1">
      <alignment vertical="center"/>
      <protection/>
    </xf>
    <xf numFmtId="164" fontId="7" fillId="0" borderId="41" xfId="139" applyNumberFormat="1" applyFont="1" applyFill="1" applyBorder="1" applyAlignment="1" quotePrefix="1">
      <alignment horizontal="right"/>
      <protection/>
    </xf>
    <xf numFmtId="164" fontId="7" fillId="0" borderId="18" xfId="139" applyNumberFormat="1" applyFont="1" applyFill="1" applyBorder="1" applyAlignment="1" quotePrefix="1">
      <alignment horizontal="right"/>
      <protection/>
    </xf>
    <xf numFmtId="164" fontId="7" fillId="0" borderId="19" xfId="139" applyNumberFormat="1" applyFont="1" applyFill="1" applyBorder="1" applyAlignment="1" quotePrefix="1">
      <alignment horizontal="right"/>
      <protection/>
    </xf>
    <xf numFmtId="164" fontId="7" fillId="0" borderId="17" xfId="199" applyNumberFormat="1" applyFont="1" applyFill="1" applyBorder="1">
      <alignment/>
      <protection/>
    </xf>
    <xf numFmtId="164" fontId="7" fillId="0" borderId="18" xfId="139" applyNumberFormat="1" applyFont="1" applyFill="1" applyBorder="1" applyAlignment="1">
      <alignment horizontal="right"/>
      <protection/>
    </xf>
    <xf numFmtId="164" fontId="7" fillId="0" borderId="19" xfId="139" applyNumberFormat="1" applyFont="1" applyFill="1" applyBorder="1" applyAlignment="1">
      <alignment horizontal="right"/>
      <protection/>
    </xf>
    <xf numFmtId="0" fontId="3" fillId="0" borderId="24" xfId="199" applyFont="1" applyFill="1" applyBorder="1">
      <alignment/>
      <protection/>
    </xf>
    <xf numFmtId="164" fontId="3" fillId="0" borderId="25" xfId="82" applyNumberFormat="1" applyFont="1" applyFill="1" applyBorder="1" applyAlignment="1">
      <alignment/>
    </xf>
    <xf numFmtId="164" fontId="3" fillId="0" borderId="25" xfId="82" applyNumberFormat="1" applyFont="1" applyFill="1" applyBorder="1" applyAlignment="1">
      <alignment horizontal="right"/>
    </xf>
    <xf numFmtId="164" fontId="3" fillId="0" borderId="26" xfId="82" applyNumberFormat="1" applyFont="1" applyFill="1" applyBorder="1" applyAlignment="1">
      <alignment horizontal="right"/>
    </xf>
    <xf numFmtId="174" fontId="7" fillId="0" borderId="0" xfId="199" applyNumberFormat="1" applyFont="1" applyFill="1" applyAlignment="1" applyProtection="1" quotePrefix="1">
      <alignment horizontal="left"/>
      <protection/>
    </xf>
    <xf numFmtId="0" fontId="7" fillId="0" borderId="24" xfId="199" applyFont="1" applyFill="1" applyBorder="1">
      <alignment/>
      <protection/>
    </xf>
    <xf numFmtId="164" fontId="7" fillId="0" borderId="25" xfId="139" applyNumberFormat="1" applyFont="1" applyFill="1" applyBorder="1">
      <alignment/>
      <protection/>
    </xf>
    <xf numFmtId="164" fontId="16" fillId="0" borderId="26" xfId="139" applyNumberFormat="1" applyFont="1" applyFill="1" applyBorder="1" applyAlignment="1" quotePrefix="1">
      <alignment horizontal="right" vertical="center"/>
      <protection/>
    </xf>
    <xf numFmtId="164" fontId="3" fillId="0" borderId="11" xfId="143" applyNumberFormat="1" applyFont="1" applyFill="1" applyBorder="1">
      <alignment/>
      <protection/>
    </xf>
    <xf numFmtId="164" fontId="3" fillId="0" borderId="23" xfId="143" applyNumberFormat="1" applyFont="1" applyFill="1" applyBorder="1">
      <alignment/>
      <protection/>
    </xf>
    <xf numFmtId="164" fontId="7" fillId="0" borderId="18" xfId="143" applyNumberFormat="1" applyFont="1" applyFill="1" applyBorder="1">
      <alignment/>
      <protection/>
    </xf>
    <xf numFmtId="164" fontId="7" fillId="0" borderId="19" xfId="143" applyNumberFormat="1" applyFont="1" applyFill="1" applyBorder="1">
      <alignment/>
      <protection/>
    </xf>
    <xf numFmtId="164" fontId="3" fillId="0" borderId="11" xfId="143" applyNumberFormat="1" applyFont="1" applyFill="1" applyBorder="1" applyAlignment="1">
      <alignment vertical="center"/>
      <protection/>
    </xf>
    <xf numFmtId="164" fontId="3" fillId="0" borderId="23" xfId="143" applyNumberFormat="1" applyFont="1" applyFill="1" applyBorder="1" applyAlignment="1">
      <alignment vertical="center"/>
      <protection/>
    </xf>
    <xf numFmtId="164" fontId="3" fillId="0" borderId="11" xfId="143" applyNumberFormat="1" applyFont="1" applyFill="1" applyBorder="1" applyAlignment="1" quotePrefix="1">
      <alignment horizontal="right"/>
      <protection/>
    </xf>
    <xf numFmtId="164" fontId="3" fillId="0" borderId="23" xfId="143" applyNumberFormat="1" applyFont="1" applyFill="1" applyBorder="1" applyAlignment="1" quotePrefix="1">
      <alignment horizontal="right"/>
      <protection/>
    </xf>
    <xf numFmtId="0" fontId="3" fillId="0" borderId="24" xfId="199" applyFont="1" applyFill="1" applyBorder="1" applyAlignment="1">
      <alignment horizontal="left"/>
      <protection/>
    </xf>
    <xf numFmtId="164" fontId="3" fillId="0" borderId="25" xfId="143" applyNumberFormat="1" applyFont="1" applyFill="1" applyBorder="1">
      <alignment/>
      <protection/>
    </xf>
    <xf numFmtId="164" fontId="3" fillId="0" borderId="26" xfId="143" applyNumberFormat="1" applyFont="1" applyFill="1" applyBorder="1">
      <alignment/>
      <protection/>
    </xf>
    <xf numFmtId="164" fontId="7" fillId="0" borderId="0" xfId="94" applyNumberFormat="1" applyFont="1" applyFill="1" applyBorder="1" applyAlignment="1">
      <alignment/>
    </xf>
    <xf numFmtId="164" fontId="3" fillId="0" borderId="0" xfId="199" applyNumberFormat="1" applyFont="1" applyFill="1" applyBorder="1">
      <alignment/>
      <protection/>
    </xf>
    <xf numFmtId="164" fontId="3" fillId="0" borderId="22" xfId="199" applyNumberFormat="1" applyFont="1" applyFill="1" applyBorder="1">
      <alignment/>
      <protection/>
    </xf>
    <xf numFmtId="164" fontId="3" fillId="0" borderId="11" xfId="145" applyNumberFormat="1" applyFont="1" applyFill="1" applyBorder="1">
      <alignment/>
      <protection/>
    </xf>
    <xf numFmtId="164" fontId="3" fillId="0" borderId="23" xfId="145" applyNumberFormat="1" applyFont="1" applyFill="1" applyBorder="1">
      <alignment/>
      <protection/>
    </xf>
    <xf numFmtId="164" fontId="7" fillId="0" borderId="18" xfId="145" applyNumberFormat="1" applyFont="1" applyFill="1" applyBorder="1">
      <alignment/>
      <protection/>
    </xf>
    <xf numFmtId="164" fontId="7" fillId="0" borderId="19" xfId="145" applyNumberFormat="1" applyFont="1" applyFill="1" applyBorder="1">
      <alignment/>
      <protection/>
    </xf>
    <xf numFmtId="164" fontId="7" fillId="0" borderId="24" xfId="199" applyNumberFormat="1" applyFont="1" applyFill="1" applyBorder="1">
      <alignment/>
      <protection/>
    </xf>
    <xf numFmtId="164" fontId="7" fillId="0" borderId="25" xfId="145" applyNumberFormat="1" applyFont="1" applyFill="1" applyBorder="1">
      <alignment/>
      <protection/>
    </xf>
    <xf numFmtId="164" fontId="7" fillId="0" borderId="26" xfId="145" applyNumberFormat="1" applyFont="1" applyFill="1" applyBorder="1">
      <alignment/>
      <protection/>
    </xf>
    <xf numFmtId="0" fontId="3" fillId="0" borderId="0" xfId="199" applyFont="1" applyFill="1" applyAlignment="1">
      <alignment horizontal="center"/>
      <protection/>
    </xf>
    <xf numFmtId="0" fontId="3" fillId="0" borderId="0" xfId="199" applyFont="1" applyFill="1" applyAlignment="1">
      <alignment horizontal="center" vertical="center"/>
      <protection/>
    </xf>
    <xf numFmtId="0" fontId="6" fillId="0" borderId="0" xfId="199" applyFont="1" applyAlignment="1">
      <alignment horizontal="right"/>
      <protection/>
    </xf>
    <xf numFmtId="0" fontId="2" fillId="0" borderId="0" xfId="199" applyFont="1">
      <alignment/>
      <protection/>
    </xf>
    <xf numFmtId="0" fontId="3" fillId="33" borderId="50" xfId="199" applyFont="1" applyFill="1" applyBorder="1" applyAlignment="1">
      <alignment horizontal="center"/>
      <protection/>
    </xf>
    <xf numFmtId="176" fontId="7" fillId="0" borderId="36" xfId="146" applyNumberFormat="1" applyFont="1" applyFill="1" applyBorder="1">
      <alignment/>
      <protection/>
    </xf>
    <xf numFmtId="177" fontId="7" fillId="0" borderId="0" xfId="146" applyNumberFormat="1" applyFont="1" applyFill="1" applyBorder="1">
      <alignment/>
      <protection/>
    </xf>
    <xf numFmtId="176" fontId="7" fillId="0" borderId="18" xfId="146" applyNumberFormat="1" applyFont="1" applyFill="1" applyBorder="1">
      <alignment/>
      <protection/>
    </xf>
    <xf numFmtId="177" fontId="7" fillId="0" borderId="41" xfId="146" applyNumberFormat="1" applyFont="1" applyFill="1" applyBorder="1">
      <alignment/>
      <protection/>
    </xf>
    <xf numFmtId="176" fontId="7" fillId="0" borderId="33" xfId="146" applyNumberFormat="1" applyFont="1" applyFill="1" applyBorder="1">
      <alignment/>
      <protection/>
    </xf>
    <xf numFmtId="177" fontId="7" fillId="0" borderId="33" xfId="146" applyNumberFormat="1" applyFont="1" applyFill="1" applyBorder="1">
      <alignment/>
      <protection/>
    </xf>
    <xf numFmtId="177" fontId="7" fillId="0" borderId="18" xfId="146" applyNumberFormat="1" applyFont="1" applyFill="1" applyBorder="1">
      <alignment/>
      <protection/>
    </xf>
    <xf numFmtId="177" fontId="7" fillId="0" borderId="19" xfId="146" applyNumberFormat="1" applyFont="1" applyFill="1" applyBorder="1">
      <alignment/>
      <protection/>
    </xf>
    <xf numFmtId="177" fontId="15" fillId="0" borderId="16" xfId="146" applyNumberFormat="1" applyFont="1" applyFill="1" applyBorder="1" applyAlignment="1">
      <alignment vertical="center"/>
      <protection/>
    </xf>
    <xf numFmtId="177" fontId="15" fillId="0" borderId="19" xfId="146" applyNumberFormat="1" applyFont="1" applyFill="1" applyBorder="1" applyAlignment="1">
      <alignment vertical="center"/>
      <protection/>
    </xf>
    <xf numFmtId="176" fontId="7" fillId="0" borderId="41" xfId="146" applyNumberFormat="1" applyFont="1" applyFill="1" applyBorder="1">
      <alignment/>
      <protection/>
    </xf>
    <xf numFmtId="177" fontId="7" fillId="0" borderId="33" xfId="146" applyNumberFormat="1" applyFont="1" applyFill="1" applyBorder="1" applyAlignment="1">
      <alignment horizontal="center"/>
      <protection/>
    </xf>
    <xf numFmtId="178" fontId="7" fillId="0" borderId="19" xfId="146" applyNumberFormat="1" applyFont="1" applyFill="1" applyBorder="1">
      <alignment/>
      <protection/>
    </xf>
    <xf numFmtId="0" fontId="2" fillId="0" borderId="18" xfId="199" applyFont="1" applyBorder="1">
      <alignment/>
      <protection/>
    </xf>
    <xf numFmtId="0" fontId="2" fillId="0" borderId="19" xfId="199" applyFont="1" applyBorder="1">
      <alignment/>
      <protection/>
    </xf>
    <xf numFmtId="176" fontId="7" fillId="0" borderId="55" xfId="146" applyNumberFormat="1" applyFont="1" applyFill="1" applyBorder="1">
      <alignment/>
      <protection/>
    </xf>
    <xf numFmtId="177" fontId="7" fillId="0" borderId="50" xfId="146" applyNumberFormat="1" applyFont="1" applyFill="1" applyBorder="1">
      <alignment/>
      <protection/>
    </xf>
    <xf numFmtId="176" fontId="7" fillId="0" borderId="33" xfId="146" applyNumberFormat="1" applyFont="1" applyFill="1" applyBorder="1" applyAlignment="1">
      <alignment horizontal="center"/>
      <protection/>
    </xf>
    <xf numFmtId="176" fontId="7" fillId="0" borderId="33" xfId="146" applyNumberFormat="1" applyFont="1" applyFill="1" applyBorder="1" applyAlignment="1">
      <alignment/>
      <protection/>
    </xf>
    <xf numFmtId="0" fontId="3" fillId="0" borderId="43" xfId="199" applyFont="1" applyBorder="1" applyAlignment="1">
      <alignment horizontal="center" vertical="center"/>
      <protection/>
    </xf>
    <xf numFmtId="176" fontId="15" fillId="0" borderId="114" xfId="146" applyNumberFormat="1" applyFont="1" applyFill="1" applyBorder="1" applyAlignment="1">
      <alignment vertical="center"/>
      <protection/>
    </xf>
    <xf numFmtId="177" fontId="15" fillId="0" borderId="44" xfId="146" applyNumberFormat="1" applyFont="1" applyFill="1" applyBorder="1" applyAlignment="1">
      <alignment vertical="center"/>
      <protection/>
    </xf>
    <xf numFmtId="176" fontId="15" fillId="0" borderId="44" xfId="146" applyNumberFormat="1" applyFont="1" applyFill="1" applyBorder="1" applyAlignment="1">
      <alignment vertical="center"/>
      <protection/>
    </xf>
    <xf numFmtId="177" fontId="15" fillId="0" borderId="114" xfId="146" applyNumberFormat="1" applyFont="1" applyFill="1" applyBorder="1" applyAlignment="1">
      <alignment vertical="center"/>
      <protection/>
    </xf>
    <xf numFmtId="176" fontId="15" fillId="0" borderId="88" xfId="146" applyNumberFormat="1" applyFont="1" applyFill="1" applyBorder="1" applyAlignment="1">
      <alignment vertical="center"/>
      <protection/>
    </xf>
    <xf numFmtId="177" fontId="15" fillId="0" borderId="88" xfId="146" applyNumberFormat="1" applyFont="1" applyFill="1" applyBorder="1" applyAlignment="1">
      <alignment vertical="center"/>
      <protection/>
    </xf>
    <xf numFmtId="177" fontId="15" fillId="0" borderId="45" xfId="146" applyNumberFormat="1" applyFont="1" applyFill="1" applyBorder="1" applyAlignment="1">
      <alignment vertical="center"/>
      <protection/>
    </xf>
    <xf numFmtId="0" fontId="3" fillId="33" borderId="89" xfId="199" applyFont="1" applyFill="1" applyBorder="1" applyAlignment="1">
      <alignment horizontal="center"/>
      <protection/>
    </xf>
    <xf numFmtId="0" fontId="3" fillId="33" borderId="115" xfId="199" applyFont="1" applyFill="1" applyBorder="1" applyAlignment="1">
      <alignment horizontal="center"/>
      <protection/>
    </xf>
    <xf numFmtId="176" fontId="7" fillId="0" borderId="41" xfId="148" applyNumberFormat="1" applyFont="1" applyFill="1" applyBorder="1">
      <alignment/>
      <protection/>
    </xf>
    <xf numFmtId="177" fontId="7" fillId="0" borderId="0" xfId="148" applyNumberFormat="1" applyFont="1" applyFill="1" applyBorder="1">
      <alignment/>
      <protection/>
    </xf>
    <xf numFmtId="176" fontId="7" fillId="0" borderId="15" xfId="148" applyNumberFormat="1" applyFont="1" applyFill="1" applyBorder="1">
      <alignment/>
      <protection/>
    </xf>
    <xf numFmtId="177" fontId="7" fillId="0" borderId="41" xfId="148" applyNumberFormat="1" applyFont="1" applyFill="1" applyBorder="1">
      <alignment/>
      <protection/>
    </xf>
    <xf numFmtId="176" fontId="7" fillId="0" borderId="33" xfId="148" applyNumberFormat="1" applyFont="1" applyFill="1" applyBorder="1">
      <alignment/>
      <protection/>
    </xf>
    <xf numFmtId="177" fontId="7" fillId="0" borderId="33" xfId="148" applyNumberFormat="1" applyFont="1" applyFill="1" applyBorder="1">
      <alignment/>
      <protection/>
    </xf>
    <xf numFmtId="177" fontId="7" fillId="0" borderId="19" xfId="148" applyNumberFormat="1" applyFont="1" applyFill="1" applyBorder="1">
      <alignment/>
      <protection/>
    </xf>
    <xf numFmtId="176" fontId="7" fillId="0" borderId="18" xfId="199" applyNumberFormat="1" applyFont="1" applyFill="1" applyBorder="1">
      <alignment/>
      <protection/>
    </xf>
    <xf numFmtId="178" fontId="7" fillId="0" borderId="19" xfId="199" applyNumberFormat="1" applyFont="1" applyFill="1" applyBorder="1">
      <alignment/>
      <protection/>
    </xf>
    <xf numFmtId="176" fontId="7" fillId="0" borderId="18" xfId="148" applyNumberFormat="1" applyFont="1" applyFill="1" applyBorder="1">
      <alignment/>
      <protection/>
    </xf>
    <xf numFmtId="176" fontId="7" fillId="0" borderId="41" xfId="148" applyNumberFormat="1" applyFont="1" applyFill="1" applyBorder="1" applyAlignment="1">
      <alignment horizontal="right"/>
      <protection/>
    </xf>
    <xf numFmtId="176" fontId="7" fillId="0" borderId="41" xfId="148" applyNumberFormat="1" applyFont="1" applyBorder="1">
      <alignment/>
      <protection/>
    </xf>
    <xf numFmtId="176" fontId="7" fillId="0" borderId="18" xfId="148" applyNumberFormat="1" applyFont="1" applyBorder="1">
      <alignment/>
      <protection/>
    </xf>
    <xf numFmtId="176" fontId="7" fillId="0" borderId="18" xfId="148" applyNumberFormat="1" applyFont="1" applyFill="1" applyBorder="1" applyAlignment="1">
      <alignment horizontal="right"/>
      <protection/>
    </xf>
    <xf numFmtId="176" fontId="7" fillId="0" borderId="41" xfId="148" applyNumberFormat="1" applyFont="1" applyFill="1" applyBorder="1" applyAlignment="1">
      <alignment horizontal="center"/>
      <protection/>
    </xf>
    <xf numFmtId="176" fontId="7" fillId="0" borderId="18" xfId="148" applyNumberFormat="1" applyFont="1" applyFill="1" applyBorder="1" applyAlignment="1">
      <alignment horizontal="center"/>
      <protection/>
    </xf>
    <xf numFmtId="177" fontId="7" fillId="0" borderId="18" xfId="199" applyNumberFormat="1" applyFont="1" applyFill="1" applyBorder="1">
      <alignment/>
      <protection/>
    </xf>
    <xf numFmtId="177" fontId="7" fillId="0" borderId="19" xfId="199" applyNumberFormat="1" applyFont="1" applyFill="1" applyBorder="1">
      <alignment/>
      <protection/>
    </xf>
    <xf numFmtId="177" fontId="7" fillId="0" borderId="50" xfId="148" applyNumberFormat="1" applyFont="1" applyFill="1" applyBorder="1">
      <alignment/>
      <protection/>
    </xf>
    <xf numFmtId="176" fontId="7" fillId="0" borderId="33" xfId="148" applyNumberFormat="1" applyFont="1" applyFill="1" applyBorder="1" applyAlignment="1">
      <alignment/>
      <protection/>
    </xf>
    <xf numFmtId="177" fontId="7" fillId="0" borderId="33" xfId="148" applyNumberFormat="1" applyFont="1" applyFill="1" applyBorder="1" applyAlignment="1">
      <alignment horizontal="center"/>
      <protection/>
    </xf>
    <xf numFmtId="176" fontId="7" fillId="0" borderId="21" xfId="148" applyNumberFormat="1" applyFont="1" applyFill="1" applyBorder="1">
      <alignment/>
      <protection/>
    </xf>
    <xf numFmtId="177" fontId="7" fillId="0" borderId="33" xfId="148" applyNumberFormat="1" applyFont="1" applyFill="1" applyBorder="1" applyAlignment="1">
      <alignment/>
      <protection/>
    </xf>
    <xf numFmtId="177" fontId="7" fillId="0" borderId="21" xfId="199" applyNumberFormat="1" applyFont="1" applyFill="1" applyBorder="1">
      <alignment/>
      <protection/>
    </xf>
    <xf numFmtId="177" fontId="7" fillId="0" borderId="13" xfId="199" applyNumberFormat="1" applyFont="1" applyFill="1" applyBorder="1">
      <alignment/>
      <protection/>
    </xf>
    <xf numFmtId="176" fontId="3" fillId="0" borderId="114" xfId="148" applyNumberFormat="1" applyFont="1" applyFill="1" applyBorder="1" applyAlignment="1">
      <alignment horizontal="center" vertical="center"/>
      <protection/>
    </xf>
    <xf numFmtId="177" fontId="15" fillId="0" borderId="44" xfId="148" applyNumberFormat="1" applyFont="1" applyFill="1" applyBorder="1" applyAlignment="1">
      <alignment vertical="center"/>
      <protection/>
    </xf>
    <xf numFmtId="176" fontId="3" fillId="0" borderId="44" xfId="148" applyNumberFormat="1" applyFont="1" applyFill="1" applyBorder="1" applyAlignment="1">
      <alignment horizontal="center" vertical="center"/>
      <protection/>
    </xf>
    <xf numFmtId="177" fontId="15" fillId="0" borderId="114" xfId="148" applyNumberFormat="1" applyFont="1" applyFill="1" applyBorder="1" applyAlignment="1">
      <alignment vertical="center"/>
      <protection/>
    </xf>
    <xf numFmtId="176" fontId="15" fillId="0" borderId="88" xfId="148" applyNumberFormat="1" applyFont="1" applyFill="1" applyBorder="1" applyAlignment="1">
      <alignment/>
      <protection/>
    </xf>
    <xf numFmtId="177" fontId="15" fillId="0" borderId="88" xfId="148" applyNumberFormat="1" applyFont="1" applyFill="1" applyBorder="1" applyAlignment="1">
      <alignment/>
      <protection/>
    </xf>
    <xf numFmtId="177" fontId="15" fillId="0" borderId="88" xfId="148" applyNumberFormat="1" applyFont="1" applyFill="1" applyBorder="1" applyAlignment="1">
      <alignment vertical="center"/>
      <protection/>
    </xf>
    <xf numFmtId="177" fontId="15" fillId="0" borderId="45" xfId="148" applyNumberFormat="1" applyFont="1" applyFill="1" applyBorder="1" applyAlignment="1">
      <alignment vertical="center"/>
      <protection/>
    </xf>
    <xf numFmtId="176" fontId="15" fillId="0" borderId="88" xfId="148" applyNumberFormat="1" applyFont="1" applyFill="1" applyBorder="1" applyAlignment="1">
      <alignment vertical="center"/>
      <protection/>
    </xf>
    <xf numFmtId="176" fontId="15" fillId="0" borderId="25" xfId="199" applyNumberFormat="1" applyFont="1" applyFill="1" applyBorder="1" applyAlignment="1">
      <alignment vertical="center"/>
      <protection/>
    </xf>
    <xf numFmtId="177" fontId="15" fillId="0" borderId="26" xfId="199" applyNumberFormat="1" applyFont="1" applyFill="1" applyBorder="1" applyAlignment="1">
      <alignment vertical="center"/>
      <protection/>
    </xf>
    <xf numFmtId="0" fontId="2" fillId="0" borderId="0" xfId="199" applyFont="1" applyBorder="1">
      <alignment/>
      <protection/>
    </xf>
    <xf numFmtId="43" fontId="7" fillId="0" borderId="0" xfId="199" applyNumberFormat="1" applyFont="1">
      <alignment/>
      <protection/>
    </xf>
    <xf numFmtId="0" fontId="2" fillId="0" borderId="0" xfId="199" applyFont="1" applyFill="1">
      <alignment/>
      <protection/>
    </xf>
    <xf numFmtId="0" fontId="5" fillId="0" borderId="0" xfId="199" applyFont="1" applyFill="1" applyAlignment="1" applyProtection="1">
      <alignment horizontal="center" vertical="center"/>
      <protection/>
    </xf>
    <xf numFmtId="0" fontId="6" fillId="0" borderId="10" xfId="199" applyFont="1" applyFill="1" applyBorder="1" applyAlignment="1">
      <alignment horizontal="right"/>
      <protection/>
    </xf>
    <xf numFmtId="0" fontId="7" fillId="0" borderId="20" xfId="199" applyFont="1" applyFill="1" applyBorder="1">
      <alignment/>
      <protection/>
    </xf>
    <xf numFmtId="0" fontId="2" fillId="0" borderId="19" xfId="199" applyFont="1" applyFill="1" applyBorder="1">
      <alignment/>
      <protection/>
    </xf>
    <xf numFmtId="0" fontId="3" fillId="0" borderId="24" xfId="199" applyFont="1" applyFill="1" applyBorder="1" applyAlignment="1">
      <alignment horizontal="center" vertical="center"/>
      <protection/>
    </xf>
    <xf numFmtId="0" fontId="2" fillId="0" borderId="0" xfId="199" applyFont="1" applyFill="1" applyAlignment="1">
      <alignment vertical="center"/>
      <protection/>
    </xf>
    <xf numFmtId="0" fontId="2" fillId="0" borderId="0" xfId="199" applyFont="1" applyFill="1" applyBorder="1">
      <alignment/>
      <protection/>
    </xf>
    <xf numFmtId="0" fontId="6" fillId="0" borderId="0" xfId="199" applyFont="1" applyFill="1" applyAlignment="1">
      <alignment horizontal="right"/>
      <protection/>
    </xf>
    <xf numFmtId="177" fontId="7" fillId="0" borderId="19" xfId="199" applyNumberFormat="1" applyFont="1" applyFill="1" applyBorder="1" applyAlignment="1" quotePrefix="1">
      <alignment horizontal="right"/>
      <protection/>
    </xf>
    <xf numFmtId="0" fontId="31" fillId="0" borderId="0" xfId="199" applyFont="1" applyAlignment="1">
      <alignment horizontal="center" vertical="center"/>
      <protection/>
    </xf>
    <xf numFmtId="0" fontId="16" fillId="0" borderId="0" xfId="199" applyFont="1" applyAlignment="1">
      <alignment horizontal="center" vertical="center"/>
      <protection/>
    </xf>
    <xf numFmtId="0" fontId="7" fillId="0" borderId="0" xfId="199" applyFont="1" applyAlignment="1">
      <alignment horizontal="center" vertical="center"/>
      <protection/>
    </xf>
    <xf numFmtId="0" fontId="7" fillId="0" borderId="0" xfId="199" applyFont="1" applyAlignment="1" applyProtection="1">
      <alignment horizontal="center" vertical="center"/>
      <protection/>
    </xf>
    <xf numFmtId="0" fontId="15" fillId="0" borderId="0" xfId="199" applyFont="1" applyAlignment="1">
      <alignment horizontal="center" vertical="center"/>
      <protection/>
    </xf>
    <xf numFmtId="0" fontId="7" fillId="0" borderId="14" xfId="199" applyFont="1" applyBorder="1" applyAlignment="1" applyProtection="1">
      <alignment horizontal="left" vertical="center"/>
      <protection/>
    </xf>
    <xf numFmtId="2" fontId="7" fillId="0" borderId="36" xfId="152" applyNumberFormat="1" applyFont="1" applyBorder="1" applyAlignment="1" applyProtection="1">
      <alignment horizontal="center" vertical="center"/>
      <protection/>
    </xf>
    <xf numFmtId="2" fontId="7" fillId="0" borderId="32" xfId="152" applyNumberFormat="1" applyFont="1" applyBorder="1" applyAlignment="1" applyProtection="1" quotePrefix="1">
      <alignment horizontal="center" vertical="center"/>
      <protection/>
    </xf>
    <xf numFmtId="179" fontId="7" fillId="0" borderId="16" xfId="152" applyNumberFormat="1" applyFont="1" applyBorder="1" applyAlignment="1" applyProtection="1" quotePrefix="1">
      <alignment horizontal="center" vertical="center"/>
      <protection/>
    </xf>
    <xf numFmtId="0" fontId="7" fillId="0" borderId="36" xfId="152" applyFont="1" applyBorder="1" applyAlignment="1" applyProtection="1" quotePrefix="1">
      <alignment horizontal="center" vertical="center"/>
      <protection/>
    </xf>
    <xf numFmtId="0" fontId="7" fillId="0" borderId="15" xfId="152" applyFont="1" applyBorder="1" applyAlignment="1" applyProtection="1" quotePrefix="1">
      <alignment horizontal="center" vertical="center"/>
      <protection/>
    </xf>
    <xf numFmtId="0" fontId="7" fillId="0" borderId="0" xfId="152" applyFont="1" applyBorder="1" applyAlignment="1" applyProtection="1" quotePrefix="1">
      <alignment horizontal="center" vertical="center"/>
      <protection/>
    </xf>
    <xf numFmtId="0" fontId="16" fillId="0" borderId="19" xfId="199" applyFont="1" applyFill="1" applyBorder="1" applyAlignment="1">
      <alignment horizontal="center" vertical="center"/>
      <protection/>
    </xf>
    <xf numFmtId="0" fontId="7" fillId="0" borderId="17" xfId="199" applyFont="1" applyBorder="1" applyAlignment="1" applyProtection="1">
      <alignment horizontal="left" vertical="center"/>
      <protection/>
    </xf>
    <xf numFmtId="2" fontId="7" fillId="0" borderId="41" xfId="152" applyNumberFormat="1" applyFont="1" applyBorder="1" applyAlignment="1" applyProtection="1">
      <alignment horizontal="center" vertical="center"/>
      <protection/>
    </xf>
    <xf numFmtId="2" fontId="7" fillId="0" borderId="33" xfId="152" applyNumberFormat="1" applyFont="1" applyBorder="1" applyAlignment="1" applyProtection="1">
      <alignment horizontal="center" vertical="center"/>
      <protection/>
    </xf>
    <xf numFmtId="2" fontId="7" fillId="0" borderId="19" xfId="152" applyNumberFormat="1" applyFont="1" applyBorder="1" applyAlignment="1" applyProtection="1">
      <alignment horizontal="center" vertical="center"/>
      <protection/>
    </xf>
    <xf numFmtId="0" fontId="7" fillId="0" borderId="41" xfId="152" applyFont="1" applyBorder="1" applyAlignment="1" applyProtection="1">
      <alignment horizontal="center" vertical="center"/>
      <protection/>
    </xf>
    <xf numFmtId="2" fontId="7" fillId="0" borderId="18" xfId="152" applyNumberFormat="1" applyFont="1" applyBorder="1" applyAlignment="1" applyProtection="1">
      <alignment horizontal="center" vertical="center"/>
      <protection/>
    </xf>
    <xf numFmtId="2" fontId="16" fillId="0" borderId="19" xfId="199" applyNumberFormat="1" applyFont="1" applyFill="1" applyBorder="1" applyAlignment="1">
      <alignment horizontal="center" vertical="center"/>
      <protection/>
    </xf>
    <xf numFmtId="0" fontId="7" fillId="0" borderId="19" xfId="152" applyFont="1" applyBorder="1" applyAlignment="1" applyProtection="1">
      <alignment horizontal="center" vertical="center"/>
      <protection/>
    </xf>
    <xf numFmtId="2" fontId="7" fillId="0" borderId="0" xfId="152" applyNumberFormat="1" applyFont="1" applyBorder="1" applyAlignment="1" applyProtection="1">
      <alignment horizontal="center" vertical="center"/>
      <protection/>
    </xf>
    <xf numFmtId="180" fontId="7" fillId="0" borderId="19" xfId="152" applyNumberFormat="1" applyFont="1" applyBorder="1" applyAlignment="1" applyProtection="1">
      <alignment horizontal="center" vertical="center"/>
      <protection/>
    </xf>
    <xf numFmtId="0" fontId="7" fillId="0" borderId="18" xfId="152" applyFont="1" applyBorder="1" applyAlignment="1" applyProtection="1">
      <alignment horizontal="center" vertical="center"/>
      <protection/>
    </xf>
    <xf numFmtId="0" fontId="7" fillId="0" borderId="33" xfId="152" applyFont="1" applyBorder="1" applyAlignment="1" applyProtection="1">
      <alignment horizontal="center" vertical="center"/>
      <protection/>
    </xf>
    <xf numFmtId="2" fontId="7" fillId="0" borderId="33" xfId="152" applyNumberFormat="1" applyFont="1" applyBorder="1" applyAlignment="1" applyProtection="1" quotePrefix="1">
      <alignment horizontal="center" vertical="center"/>
      <protection/>
    </xf>
    <xf numFmtId="0" fontId="7" fillId="0" borderId="19" xfId="152" applyFont="1" applyBorder="1" applyAlignment="1" applyProtection="1" quotePrefix="1">
      <alignment horizontal="center" vertical="center"/>
      <protection/>
    </xf>
    <xf numFmtId="0" fontId="7" fillId="0" borderId="41" xfId="152" applyFont="1" applyBorder="1" applyAlignment="1" applyProtection="1" quotePrefix="1">
      <alignment horizontal="center" vertical="center"/>
      <protection/>
    </xf>
    <xf numFmtId="0" fontId="7" fillId="0" borderId="33" xfId="152" applyFont="1" applyBorder="1" applyAlignment="1" applyProtection="1" quotePrefix="1">
      <alignment horizontal="center" vertical="center"/>
      <protection/>
    </xf>
    <xf numFmtId="180" fontId="7" fillId="0" borderId="19" xfId="152" applyNumberFormat="1" applyFont="1" applyBorder="1" applyAlignment="1" applyProtection="1" quotePrefix="1">
      <alignment horizontal="center" vertical="center"/>
      <protection/>
    </xf>
    <xf numFmtId="0" fontId="7" fillId="0" borderId="20" xfId="199" applyFont="1" applyBorder="1" applyAlignment="1" applyProtection="1">
      <alignment horizontal="left" vertical="center"/>
      <protection/>
    </xf>
    <xf numFmtId="2" fontId="7" fillId="0" borderId="55" xfId="152" applyNumberFormat="1" applyFont="1" applyBorder="1" applyAlignment="1" applyProtection="1">
      <alignment horizontal="center" vertical="center"/>
      <protection/>
    </xf>
    <xf numFmtId="2" fontId="7" fillId="0" borderId="49" xfId="152" applyNumberFormat="1" applyFont="1" applyBorder="1" applyAlignment="1" applyProtection="1">
      <alignment horizontal="center" vertical="center"/>
      <protection/>
    </xf>
    <xf numFmtId="0" fontId="7" fillId="0" borderId="13" xfId="152" applyFont="1" applyBorder="1" applyAlignment="1" applyProtection="1">
      <alignment horizontal="center" vertical="center"/>
      <protection/>
    </xf>
    <xf numFmtId="0" fontId="7" fillId="0" borderId="55" xfId="152" applyFont="1" applyBorder="1" applyAlignment="1" applyProtection="1">
      <alignment horizontal="center" vertical="center"/>
      <protection/>
    </xf>
    <xf numFmtId="0" fontId="7" fillId="0" borderId="21" xfId="152" applyFont="1" applyBorder="1" applyAlignment="1" applyProtection="1">
      <alignment horizontal="center" vertical="center"/>
      <protection/>
    </xf>
    <xf numFmtId="0" fontId="7" fillId="0" borderId="49" xfId="152" applyFont="1" applyBorder="1" applyAlignment="1" applyProtection="1">
      <alignment horizontal="center" vertical="center"/>
      <protection/>
    </xf>
    <xf numFmtId="0" fontId="15" fillId="0" borderId="24" xfId="199" applyFont="1" applyFill="1" applyBorder="1" applyAlignment="1">
      <alignment horizontal="center" vertical="center"/>
      <protection/>
    </xf>
    <xf numFmtId="2" fontId="15" fillId="0" borderId="114" xfId="152" applyNumberFormat="1" applyFont="1" applyBorder="1" applyAlignment="1">
      <alignment horizontal="center" vertical="center"/>
      <protection/>
    </xf>
    <xf numFmtId="0" fontId="15" fillId="0" borderId="114" xfId="152" applyFont="1" applyBorder="1" applyAlignment="1">
      <alignment horizontal="center" vertical="center"/>
      <protection/>
    </xf>
    <xf numFmtId="2" fontId="15" fillId="0" borderId="88" xfId="152" applyNumberFormat="1" applyFont="1" applyBorder="1" applyAlignment="1">
      <alignment horizontal="center" vertical="center"/>
      <protection/>
    </xf>
    <xf numFmtId="0" fontId="15" fillId="0" borderId="45" xfId="152" applyFont="1" applyBorder="1" applyAlignment="1">
      <alignment horizontal="center" vertical="center"/>
      <protection/>
    </xf>
    <xf numFmtId="0" fontId="16" fillId="0" borderId="45" xfId="199" applyFont="1" applyFill="1" applyBorder="1" applyAlignment="1">
      <alignment horizontal="center" vertical="center"/>
      <protection/>
    </xf>
    <xf numFmtId="0" fontId="16" fillId="0" borderId="0" xfId="199" applyFont="1" applyFill="1" applyAlignment="1">
      <alignment horizontal="center" vertical="center"/>
      <protection/>
    </xf>
    <xf numFmtId="0" fontId="7" fillId="0" borderId="0" xfId="199" applyFont="1" applyBorder="1" applyAlignment="1" applyProtection="1" quotePrefix="1">
      <alignment horizontal="center" vertical="center"/>
      <protection/>
    </xf>
    <xf numFmtId="2" fontId="5" fillId="0" borderId="0" xfId="199" applyNumberFormat="1" applyFont="1" applyFill="1" applyBorder="1">
      <alignment/>
      <protection/>
    </xf>
    <xf numFmtId="0" fontId="7" fillId="0" borderId="0" xfId="199" applyFont="1" applyBorder="1" applyAlignment="1" applyProtection="1">
      <alignment horizontal="center" vertical="center"/>
      <protection/>
    </xf>
    <xf numFmtId="2" fontId="10" fillId="0" borderId="0" xfId="199" applyNumberFormat="1" applyFont="1" applyFill="1" applyBorder="1">
      <alignment/>
      <protection/>
    </xf>
    <xf numFmtId="2" fontId="41" fillId="0" borderId="0" xfId="199" applyNumberFormat="1" applyFont="1" applyBorder="1" applyAlignment="1">
      <alignment horizontal="right" vertical="center"/>
      <protection/>
    </xf>
    <xf numFmtId="2" fontId="10" fillId="0" borderId="0" xfId="199" applyNumberFormat="1" applyFont="1" applyBorder="1">
      <alignment/>
      <protection/>
    </xf>
    <xf numFmtId="0" fontId="15" fillId="0" borderId="0" xfId="199" applyFont="1" applyBorder="1" applyAlignment="1">
      <alignment horizontal="center" vertical="center"/>
      <protection/>
    </xf>
    <xf numFmtId="0" fontId="7" fillId="0" borderId="0" xfId="199" applyFont="1" applyFill="1" applyAlignment="1">
      <alignment horizontal="right"/>
      <protection/>
    </xf>
    <xf numFmtId="0" fontId="3" fillId="33" borderId="52" xfId="199" applyFont="1" applyFill="1" applyBorder="1" applyAlignment="1">
      <alignment horizontal="center" vertical="center" wrapText="1"/>
      <protection/>
    </xf>
    <xf numFmtId="0" fontId="3" fillId="33" borderId="49" xfId="199" applyFont="1" applyFill="1" applyBorder="1" applyAlignment="1">
      <alignment horizontal="center" vertical="center" wrapText="1"/>
      <protection/>
    </xf>
    <xf numFmtId="0" fontId="3" fillId="33" borderId="56" xfId="199" applyFont="1" applyFill="1" applyBorder="1" applyAlignment="1">
      <alignment horizontal="center" vertical="center" wrapText="1"/>
      <protection/>
    </xf>
    <xf numFmtId="0" fontId="2" fillId="0" borderId="18" xfId="199" applyFont="1" applyFill="1" applyBorder="1">
      <alignment/>
      <protection/>
    </xf>
    <xf numFmtId="0" fontId="2" fillId="0" borderId="18" xfId="199" applyFont="1" applyFill="1" applyBorder="1" applyAlignment="1" quotePrefix="1">
      <alignment horizontal="center"/>
      <protection/>
    </xf>
    <xf numFmtId="0" fontId="2" fillId="0" borderId="33" xfId="199" applyFont="1" applyFill="1" applyBorder="1">
      <alignment/>
      <protection/>
    </xf>
    <xf numFmtId="43" fontId="2" fillId="0" borderId="0" xfId="199" applyNumberFormat="1">
      <alignment/>
      <protection/>
    </xf>
    <xf numFmtId="0" fontId="2" fillId="0" borderId="21" xfId="199" applyFont="1" applyFill="1" applyBorder="1">
      <alignment/>
      <protection/>
    </xf>
    <xf numFmtId="0" fontId="2" fillId="0" borderId="49" xfId="199" applyFont="1" applyFill="1" applyBorder="1">
      <alignment/>
      <protection/>
    </xf>
    <xf numFmtId="0" fontId="2" fillId="0" borderId="13" xfId="199" applyFont="1" applyFill="1" applyBorder="1">
      <alignment/>
      <protection/>
    </xf>
    <xf numFmtId="0" fontId="15" fillId="0" borderId="24" xfId="199" applyFont="1" applyBorder="1" applyAlignment="1" applyProtection="1">
      <alignment horizontal="left" vertical="center"/>
      <protection/>
    </xf>
    <xf numFmtId="0" fontId="2" fillId="0" borderId="25" xfId="199" applyFont="1" applyFill="1" applyBorder="1" applyAlignment="1">
      <alignment vertical="center"/>
      <protection/>
    </xf>
    <xf numFmtId="0" fontId="2" fillId="0" borderId="25" xfId="199" applyFont="1" applyFill="1" applyBorder="1">
      <alignment/>
      <protection/>
    </xf>
    <xf numFmtId="0" fontId="2" fillId="0" borderId="34" xfId="199" applyFont="1" applyFill="1" applyBorder="1">
      <alignment/>
      <protection/>
    </xf>
    <xf numFmtId="0" fontId="2" fillId="0" borderId="26" xfId="199" applyFont="1" applyFill="1" applyBorder="1">
      <alignment/>
      <protection/>
    </xf>
    <xf numFmtId="0" fontId="3" fillId="33" borderId="55" xfId="199" applyFont="1" applyFill="1" applyBorder="1">
      <alignment/>
      <protection/>
    </xf>
    <xf numFmtId="0" fontId="3" fillId="33" borderId="21" xfId="199" applyFont="1" applyFill="1" applyBorder="1">
      <alignment/>
      <protection/>
    </xf>
    <xf numFmtId="0" fontId="3" fillId="33" borderId="56" xfId="199" applyFont="1" applyFill="1" applyBorder="1">
      <alignment/>
      <protection/>
    </xf>
    <xf numFmtId="0" fontId="3" fillId="33" borderId="50" xfId="199" applyFont="1" applyFill="1" applyBorder="1">
      <alignment/>
      <protection/>
    </xf>
    <xf numFmtId="0" fontId="3" fillId="35" borderId="11" xfId="199" applyFont="1" applyFill="1" applyBorder="1">
      <alignment/>
      <protection/>
    </xf>
    <xf numFmtId="0" fontId="3" fillId="35" borderId="56" xfId="199" applyFont="1" applyFill="1" applyBorder="1">
      <alignment/>
      <protection/>
    </xf>
    <xf numFmtId="176" fontId="7" fillId="0" borderId="18" xfId="154" applyNumberFormat="1" applyFont="1" applyFill="1" applyBorder="1">
      <alignment/>
      <protection/>
    </xf>
    <xf numFmtId="177" fontId="7" fillId="0" borderId="18" xfId="154" applyNumberFormat="1" applyFont="1" applyFill="1" applyBorder="1">
      <alignment/>
      <protection/>
    </xf>
    <xf numFmtId="177" fontId="7" fillId="0" borderId="19" xfId="154" applyNumberFormat="1" applyFont="1" applyFill="1" applyBorder="1">
      <alignment/>
      <protection/>
    </xf>
    <xf numFmtId="176" fontId="7" fillId="0" borderId="18" xfId="154" applyNumberFormat="1" applyFont="1" applyFill="1" applyBorder="1" applyAlignment="1">
      <alignment/>
      <protection/>
    </xf>
    <xf numFmtId="177" fontId="7" fillId="0" borderId="33" xfId="154" applyNumberFormat="1" applyFont="1" applyFill="1" applyBorder="1">
      <alignment/>
      <protection/>
    </xf>
    <xf numFmtId="176" fontId="7" fillId="0" borderId="18" xfId="44" applyNumberFormat="1" applyFont="1" applyBorder="1" applyAlignment="1">
      <alignment/>
    </xf>
    <xf numFmtId="177" fontId="7" fillId="0" borderId="19" xfId="199" applyNumberFormat="1" applyFont="1" applyBorder="1">
      <alignment/>
      <protection/>
    </xf>
    <xf numFmtId="176" fontId="7" fillId="0" borderId="18" xfId="84" applyNumberFormat="1" applyFont="1" applyBorder="1" applyAlignment="1">
      <alignment/>
    </xf>
    <xf numFmtId="176" fontId="7" fillId="0" borderId="18" xfId="84" applyNumberFormat="1" applyFont="1" applyBorder="1" applyAlignment="1">
      <alignment/>
    </xf>
    <xf numFmtId="176" fontId="7" fillId="0" borderId="18" xfId="199" applyNumberFormat="1" applyFont="1" applyBorder="1">
      <alignment/>
      <protection/>
    </xf>
    <xf numFmtId="176" fontId="7" fillId="0" borderId="18" xfId="154" applyNumberFormat="1" applyFont="1" applyBorder="1">
      <alignment/>
      <protection/>
    </xf>
    <xf numFmtId="177" fontId="7" fillId="0" borderId="0" xfId="154" applyNumberFormat="1" applyFont="1" applyBorder="1">
      <alignment/>
      <protection/>
    </xf>
    <xf numFmtId="176" fontId="7" fillId="0" borderId="19" xfId="154" applyNumberFormat="1" applyFont="1" applyFill="1" applyBorder="1">
      <alignment/>
      <protection/>
    </xf>
    <xf numFmtId="176" fontId="7" fillId="0" borderId="21" xfId="154" applyNumberFormat="1" applyFont="1" applyBorder="1">
      <alignment/>
      <protection/>
    </xf>
    <xf numFmtId="177" fontId="7" fillId="0" borderId="21" xfId="154" applyNumberFormat="1" applyFont="1" applyFill="1" applyBorder="1">
      <alignment/>
      <protection/>
    </xf>
    <xf numFmtId="176" fontId="7" fillId="0" borderId="21" xfId="154" applyNumberFormat="1" applyFont="1" applyFill="1" applyBorder="1">
      <alignment/>
      <protection/>
    </xf>
    <xf numFmtId="176" fontId="7" fillId="0" borderId="13" xfId="154" applyNumberFormat="1" applyFont="1" applyFill="1" applyBorder="1">
      <alignment/>
      <protection/>
    </xf>
    <xf numFmtId="177" fontId="7" fillId="0" borderId="50" xfId="154" applyNumberFormat="1" applyFont="1" applyBorder="1">
      <alignment/>
      <protection/>
    </xf>
    <xf numFmtId="176" fontId="7" fillId="0" borderId="19" xfId="199" applyNumberFormat="1" applyFont="1" applyBorder="1">
      <alignment/>
      <protection/>
    </xf>
    <xf numFmtId="0" fontId="3" fillId="0" borderId="24" xfId="199" applyFont="1" applyBorder="1" applyAlignment="1" applyProtection="1">
      <alignment horizontal="left" vertical="center"/>
      <protection/>
    </xf>
    <xf numFmtId="176" fontId="3" fillId="0" borderId="25" xfId="154" applyNumberFormat="1" applyFont="1" applyFill="1" applyBorder="1">
      <alignment/>
      <protection/>
    </xf>
    <xf numFmtId="177" fontId="3" fillId="0" borderId="58" xfId="154" applyNumberFormat="1" applyFont="1" applyBorder="1">
      <alignment/>
      <protection/>
    </xf>
    <xf numFmtId="166" fontId="3" fillId="0" borderId="25" xfId="44" applyNumberFormat="1" applyFont="1" applyBorder="1" applyAlignment="1">
      <alignment/>
    </xf>
    <xf numFmtId="43" fontId="3" fillId="0" borderId="45" xfId="44" applyFont="1" applyBorder="1" applyAlignment="1" quotePrefix="1">
      <alignment horizontal="center"/>
    </xf>
    <xf numFmtId="176" fontId="3" fillId="0" borderId="44" xfId="154" applyNumberFormat="1" applyFont="1" applyFill="1" applyBorder="1">
      <alignment/>
      <protection/>
    </xf>
    <xf numFmtId="2" fontId="3" fillId="0" borderId="10" xfId="154" applyNumberFormat="1" applyFont="1" applyBorder="1">
      <alignment/>
      <protection/>
    </xf>
    <xf numFmtId="166" fontId="3" fillId="0" borderId="44" xfId="44" applyNumberFormat="1" applyFont="1" applyBorder="1" applyAlignment="1">
      <alignment/>
    </xf>
    <xf numFmtId="0" fontId="2" fillId="0" borderId="0" xfId="199" applyFont="1" applyFill="1" applyAlignment="1">
      <alignment horizontal="center"/>
      <protection/>
    </xf>
    <xf numFmtId="0" fontId="3" fillId="0" borderId="32" xfId="199" applyFont="1" applyFill="1" applyBorder="1">
      <alignment/>
      <protection/>
    </xf>
    <xf numFmtId="0" fontId="7" fillId="0" borderId="35" xfId="199" applyFont="1" applyFill="1" applyBorder="1">
      <alignment/>
      <protection/>
    </xf>
    <xf numFmtId="0" fontId="3" fillId="0" borderId="33" xfId="199" applyFont="1" applyFill="1" applyBorder="1">
      <alignment/>
      <protection/>
    </xf>
    <xf numFmtId="0" fontId="7" fillId="0" borderId="33" xfId="199" applyFont="1" applyFill="1" applyBorder="1">
      <alignment/>
      <protection/>
    </xf>
    <xf numFmtId="0" fontId="7" fillId="0" borderId="49" xfId="199" applyFont="1" applyFill="1" applyBorder="1">
      <alignment/>
      <protection/>
    </xf>
    <xf numFmtId="0" fontId="3" fillId="0" borderId="48" xfId="199" applyFont="1" applyFill="1" applyBorder="1">
      <alignment/>
      <protection/>
    </xf>
    <xf numFmtId="0" fontId="7" fillId="0" borderId="52" xfId="199" applyFont="1" applyFill="1" applyBorder="1" applyAlignment="1" quotePrefix="1">
      <alignment horizontal="left"/>
      <protection/>
    </xf>
    <xf numFmtId="0" fontId="3" fillId="0" borderId="0" xfId="199" applyFont="1" applyFill="1" applyBorder="1">
      <alignment/>
      <protection/>
    </xf>
    <xf numFmtId="0" fontId="7" fillId="0" borderId="50" xfId="199" applyFont="1" applyFill="1" applyBorder="1" applyAlignment="1" quotePrefix="1">
      <alignment horizontal="left"/>
      <protection/>
    </xf>
    <xf numFmtId="0" fontId="3" fillId="0" borderId="49" xfId="199" applyFont="1" applyFill="1" applyBorder="1">
      <alignment/>
      <protection/>
    </xf>
    <xf numFmtId="0" fontId="3" fillId="0" borderId="50" xfId="199" applyFont="1" applyFill="1" applyBorder="1" applyAlignment="1">
      <alignment horizontal="left"/>
      <protection/>
    </xf>
    <xf numFmtId="0" fontId="3" fillId="0" borderId="55" xfId="199" applyFont="1" applyFill="1" applyBorder="1">
      <alignment/>
      <protection/>
    </xf>
    <xf numFmtId="0" fontId="18" fillId="0" borderId="0" xfId="199" applyFont="1" applyFill="1">
      <alignment/>
      <protection/>
    </xf>
    <xf numFmtId="0" fontId="7" fillId="0" borderId="0" xfId="199" applyFont="1" applyFill="1" applyBorder="1" applyAlignment="1">
      <alignment horizontal="right"/>
      <protection/>
    </xf>
    <xf numFmtId="0" fontId="7" fillId="0" borderId="0" xfId="199" applyFont="1" applyFill="1" applyAlignment="1" quotePrefix="1">
      <alignment horizontal="left"/>
      <protection/>
    </xf>
    <xf numFmtId="49" fontId="3" fillId="0" borderId="10" xfId="199" applyNumberFormat="1" applyFont="1" applyFill="1" applyBorder="1" applyAlignment="1">
      <alignment horizontal="center"/>
      <protection/>
    </xf>
    <xf numFmtId="0" fontId="3" fillId="33" borderId="89" xfId="199" applyNumberFormat="1" applyFont="1" applyFill="1" applyBorder="1" applyAlignment="1">
      <alignment horizontal="center"/>
      <protection/>
    </xf>
    <xf numFmtId="0" fontId="3" fillId="33" borderId="56" xfId="199" applyFont="1" applyFill="1" applyBorder="1" applyAlignment="1">
      <alignment horizontal="center"/>
      <protection/>
    </xf>
    <xf numFmtId="0" fontId="3" fillId="0" borderId="51" xfId="199" applyFont="1" applyFill="1" applyBorder="1">
      <alignment/>
      <protection/>
    </xf>
    <xf numFmtId="0" fontId="7" fillId="0" borderId="0" xfId="199" applyFont="1" applyFill="1" applyBorder="1" applyAlignment="1">
      <alignment horizontal="center"/>
      <protection/>
    </xf>
    <xf numFmtId="164" fontId="7" fillId="0" borderId="0" xfId="199" applyNumberFormat="1" applyFont="1" applyFill="1" applyBorder="1" applyAlignment="1">
      <alignment horizontal="center"/>
      <protection/>
    </xf>
    <xf numFmtId="0" fontId="2" fillId="0" borderId="42" xfId="199" applyFont="1" applyFill="1" applyBorder="1">
      <alignment/>
      <protection/>
    </xf>
    <xf numFmtId="0" fontId="7" fillId="0" borderId="0" xfId="199" applyFont="1" applyFill="1" applyBorder="1" applyAlignment="1">
      <alignment horizontal="left" indent="2"/>
      <protection/>
    </xf>
    <xf numFmtId="164" fontId="7" fillId="0" borderId="42" xfId="199" applyNumberFormat="1" applyFont="1" applyFill="1" applyBorder="1" applyAlignment="1">
      <alignment horizontal="center"/>
      <protection/>
    </xf>
    <xf numFmtId="164" fontId="7" fillId="0" borderId="50" xfId="199" applyNumberFormat="1" applyFont="1" applyFill="1" applyBorder="1" applyAlignment="1">
      <alignment horizontal="center"/>
      <protection/>
    </xf>
    <xf numFmtId="0" fontId="22" fillId="0" borderId="0" xfId="199" applyFont="1" applyFill="1" applyBorder="1" applyAlignment="1">
      <alignment horizontal="center"/>
      <protection/>
    </xf>
    <xf numFmtId="0" fontId="22" fillId="0" borderId="42" xfId="199" applyFont="1" applyFill="1" applyBorder="1" applyAlignment="1">
      <alignment horizontal="center"/>
      <protection/>
    </xf>
    <xf numFmtId="164" fontId="22" fillId="0" borderId="0" xfId="199" applyNumberFormat="1" applyFont="1" applyFill="1" applyBorder="1" applyAlignment="1">
      <alignment horizontal="center"/>
      <protection/>
    </xf>
    <xf numFmtId="164" fontId="22" fillId="0" borderId="42" xfId="199" applyNumberFormat="1" applyFont="1" applyFill="1" applyBorder="1" applyAlignment="1">
      <alignment horizontal="center"/>
      <protection/>
    </xf>
    <xf numFmtId="0" fontId="22" fillId="0" borderId="50" xfId="199" applyFont="1" applyFill="1" applyBorder="1" applyAlignment="1">
      <alignment horizontal="center"/>
      <protection/>
    </xf>
    <xf numFmtId="0" fontId="22" fillId="0" borderId="56" xfId="199" applyFont="1" applyFill="1" applyBorder="1" applyAlignment="1">
      <alignment horizontal="center"/>
      <protection/>
    </xf>
    <xf numFmtId="180" fontId="7" fillId="0" borderId="0" xfId="199" applyNumberFormat="1" applyFont="1" applyFill="1" applyBorder="1" applyAlignment="1">
      <alignment horizontal="center"/>
      <protection/>
    </xf>
    <xf numFmtId="180" fontId="7" fillId="0" borderId="42" xfId="199" applyNumberFormat="1" applyFont="1" applyFill="1" applyBorder="1" applyAlignment="1">
      <alignment horizontal="center"/>
      <protection/>
    </xf>
    <xf numFmtId="2" fontId="7" fillId="0" borderId="42" xfId="199" applyNumberFormat="1" applyFont="1" applyFill="1" applyBorder="1" applyAlignment="1">
      <alignment horizontal="center"/>
      <protection/>
    </xf>
    <xf numFmtId="0" fontId="3" fillId="0" borderId="47" xfId="199" applyFont="1" applyFill="1" applyBorder="1" applyAlignment="1">
      <alignment vertical="center"/>
      <protection/>
    </xf>
    <xf numFmtId="0" fontId="7" fillId="0" borderId="50" xfId="199" applyFont="1" applyFill="1" applyBorder="1" applyAlignment="1" quotePrefix="1">
      <alignment horizontal="left" vertical="center"/>
      <protection/>
    </xf>
    <xf numFmtId="0" fontId="7" fillId="0" borderId="52" xfId="199" applyFont="1" applyFill="1" applyBorder="1" applyAlignment="1">
      <alignment vertical="center"/>
      <protection/>
    </xf>
    <xf numFmtId="2" fontId="7" fillId="0" borderId="52" xfId="199" applyNumberFormat="1" applyFont="1" applyFill="1" applyBorder="1" applyAlignment="1">
      <alignment horizontal="center"/>
      <protection/>
    </xf>
    <xf numFmtId="2" fontId="7" fillId="0" borderId="35" xfId="199" applyNumberFormat="1" applyFont="1" applyFill="1" applyBorder="1" applyAlignment="1">
      <alignment horizontal="center"/>
      <protection/>
    </xf>
    <xf numFmtId="2" fontId="7" fillId="0" borderId="54" xfId="199" applyNumberFormat="1" applyFont="1" applyFill="1" applyBorder="1" applyAlignment="1">
      <alignment horizontal="center"/>
      <protection/>
    </xf>
    <xf numFmtId="0" fontId="7" fillId="0" borderId="52" xfId="199" applyFont="1" applyFill="1" applyBorder="1" applyAlignment="1" quotePrefix="1">
      <alignment horizontal="left" vertical="center"/>
      <protection/>
    </xf>
    <xf numFmtId="2" fontId="7" fillId="33" borderId="52" xfId="199" applyNumberFormat="1" applyFont="1" applyFill="1" applyBorder="1" applyAlignment="1">
      <alignment horizontal="center"/>
      <protection/>
    </xf>
    <xf numFmtId="2" fontId="20" fillId="0" borderId="52" xfId="65" applyNumberFormat="1" applyFont="1" applyFill="1" applyBorder="1" applyAlignment="1" applyProtection="1">
      <alignment horizontal="center"/>
      <protection/>
    </xf>
    <xf numFmtId="0" fontId="3" fillId="0" borderId="52" xfId="199" applyFont="1" applyFill="1" applyBorder="1" applyAlignment="1">
      <alignment vertical="top" wrapText="1"/>
      <protection/>
    </xf>
    <xf numFmtId="2" fontId="20" fillId="0" borderId="52" xfId="44" applyNumberFormat="1" applyFont="1" applyFill="1" applyBorder="1" applyAlignment="1" applyProtection="1">
      <alignment horizontal="center"/>
      <protection/>
    </xf>
    <xf numFmtId="0" fontId="3" fillId="0" borderId="93" xfId="199" applyFont="1" applyBorder="1">
      <alignment/>
      <protection/>
    </xf>
    <xf numFmtId="0" fontId="3" fillId="0" borderId="95" xfId="199" applyFont="1" applyFill="1" applyBorder="1" applyAlignment="1">
      <alignment/>
      <protection/>
    </xf>
    <xf numFmtId="2" fontId="7" fillId="33" borderId="95" xfId="199" applyNumberFormat="1" applyFont="1" applyFill="1" applyBorder="1" applyAlignment="1">
      <alignment horizontal="center"/>
      <protection/>
    </xf>
    <xf numFmtId="2" fontId="7" fillId="0" borderId="95" xfId="199" applyNumberFormat="1" applyFont="1" applyFill="1" applyBorder="1" applyAlignment="1">
      <alignment horizontal="center"/>
      <protection/>
    </xf>
    <xf numFmtId="2" fontId="7" fillId="0" borderId="116" xfId="199" applyNumberFormat="1" applyFont="1" applyFill="1" applyBorder="1" applyAlignment="1">
      <alignment horizontal="center"/>
      <protection/>
    </xf>
    <xf numFmtId="0" fontId="3" fillId="0" borderId="0" xfId="199" applyFont="1" applyBorder="1">
      <alignment/>
      <protection/>
    </xf>
    <xf numFmtId="0" fontId="3" fillId="0" borderId="0" xfId="199" applyFont="1" applyFill="1" applyBorder="1" applyAlignment="1">
      <alignment/>
      <protection/>
    </xf>
    <xf numFmtId="0" fontId="7" fillId="0" borderId="0" xfId="199" applyFont="1" applyFill="1" applyAlignment="1">
      <alignment horizontal="left"/>
      <protection/>
    </xf>
    <xf numFmtId="2" fontId="2" fillId="0" borderId="0" xfId="199" applyNumberFormat="1" applyFont="1" applyFill="1">
      <alignment/>
      <protection/>
    </xf>
    <xf numFmtId="0" fontId="3" fillId="0" borderId="0" xfId="199" applyFont="1" applyFill="1" applyBorder="1" applyAlignment="1">
      <alignment horizontal="left" vertical="center"/>
      <protection/>
    </xf>
    <xf numFmtId="0" fontId="3" fillId="0" borderId="0" xfId="199" applyFont="1" applyFill="1" applyBorder="1" applyAlignment="1">
      <alignment vertical="center"/>
      <protection/>
    </xf>
    <xf numFmtId="0" fontId="7" fillId="0" borderId="0" xfId="199" applyFont="1" applyFill="1" applyBorder="1" applyAlignment="1" quotePrefix="1">
      <alignment horizontal="left" vertical="center"/>
      <protection/>
    </xf>
    <xf numFmtId="0" fontId="7" fillId="0" borderId="0" xfId="199" applyFont="1" applyFill="1" applyBorder="1" applyAlignment="1">
      <alignment vertical="center"/>
      <protection/>
    </xf>
    <xf numFmtId="0" fontId="22" fillId="0" borderId="0" xfId="199" applyFont="1" applyFill="1" applyAlignment="1" quotePrefix="1">
      <alignment horizontal="left"/>
      <protection/>
    </xf>
    <xf numFmtId="39" fontId="3" fillId="33" borderId="49" xfId="199" applyNumberFormat="1" applyFont="1" applyFill="1" applyBorder="1" applyAlignment="1" applyProtection="1" quotePrefix="1">
      <alignment horizontal="center"/>
      <protection/>
    </xf>
    <xf numFmtId="39" fontId="3" fillId="33" borderId="50" xfId="199" applyNumberFormat="1" applyFont="1" applyFill="1" applyBorder="1" applyAlignment="1" applyProtection="1" quotePrefix="1">
      <alignment horizontal="center"/>
      <protection/>
    </xf>
    <xf numFmtId="39" fontId="3" fillId="33" borderId="55" xfId="199" applyNumberFormat="1" applyFont="1" applyFill="1" applyBorder="1" applyAlignment="1" applyProtection="1" quotePrefix="1">
      <alignment horizontal="center"/>
      <protection/>
    </xf>
    <xf numFmtId="39" fontId="3" fillId="33" borderId="49" xfId="199" applyNumberFormat="1" applyFont="1" applyFill="1" applyBorder="1" applyAlignment="1" applyProtection="1">
      <alignment horizontal="center" vertical="center"/>
      <protection/>
    </xf>
    <xf numFmtId="39" fontId="3" fillId="33" borderId="50" xfId="199" applyNumberFormat="1" applyFont="1" applyFill="1" applyBorder="1" applyAlignment="1" applyProtection="1">
      <alignment horizontal="center" vertical="center"/>
      <protection/>
    </xf>
    <xf numFmtId="39" fontId="3" fillId="33" borderId="55" xfId="199" applyNumberFormat="1" applyFont="1" applyFill="1" applyBorder="1" applyAlignment="1" applyProtection="1">
      <alignment horizontal="center" vertical="center" wrapText="1"/>
      <protection/>
    </xf>
    <xf numFmtId="39" fontId="3" fillId="33" borderId="11" xfId="199" applyNumberFormat="1" applyFont="1" applyFill="1" applyBorder="1" applyAlignment="1" applyProtection="1">
      <alignment horizontal="center" vertical="center"/>
      <protection/>
    </xf>
    <xf numFmtId="39" fontId="3" fillId="33" borderId="23" xfId="199" applyNumberFormat="1" applyFont="1" applyFill="1" applyBorder="1" applyAlignment="1" applyProtection="1">
      <alignment horizontal="center" vertical="center" wrapText="1"/>
      <protection/>
    </xf>
    <xf numFmtId="177" fontId="7" fillId="0" borderId="33" xfId="199" applyNumberFormat="1" applyFont="1" applyFill="1" applyBorder="1">
      <alignment/>
      <protection/>
    </xf>
    <xf numFmtId="177" fontId="7" fillId="0" borderId="0" xfId="199" applyNumberFormat="1" applyFont="1" applyFill="1" applyBorder="1">
      <alignment/>
      <protection/>
    </xf>
    <xf numFmtId="177" fontId="7" fillId="0" borderId="41" xfId="199" applyNumberFormat="1" applyFont="1" applyFill="1" applyBorder="1">
      <alignment/>
      <protection/>
    </xf>
    <xf numFmtId="177" fontId="7" fillId="0" borderId="18" xfId="162" applyNumberFormat="1" applyFont="1" applyFill="1" applyBorder="1">
      <alignment/>
      <protection/>
    </xf>
    <xf numFmtId="177" fontId="7" fillId="0" borderId="33" xfId="162" applyNumberFormat="1" applyFont="1" applyFill="1" applyBorder="1">
      <alignment/>
      <protection/>
    </xf>
    <xf numFmtId="177" fontId="7" fillId="0" borderId="18" xfId="162" applyNumberFormat="1" applyFont="1" applyFill="1" applyBorder="1" applyAlignment="1">
      <alignment/>
      <protection/>
    </xf>
    <xf numFmtId="177" fontId="7" fillId="0" borderId="18" xfId="162" applyNumberFormat="1" applyFont="1" applyBorder="1">
      <alignment/>
      <protection/>
    </xf>
    <xf numFmtId="177" fontId="16" fillId="0" borderId="18" xfId="162" applyNumberFormat="1" applyFont="1" applyFill="1" applyBorder="1">
      <alignment/>
      <protection/>
    </xf>
    <xf numFmtId="177" fontId="16" fillId="0" borderId="33" xfId="162" applyNumberFormat="1" applyFont="1" applyFill="1" applyBorder="1">
      <alignment/>
      <protection/>
    </xf>
    <xf numFmtId="177" fontId="7" fillId="0" borderId="49" xfId="199" applyNumberFormat="1" applyFont="1" applyFill="1" applyBorder="1">
      <alignment/>
      <protection/>
    </xf>
    <xf numFmtId="177" fontId="7" fillId="0" borderId="50" xfId="199" applyNumberFormat="1" applyFont="1" applyFill="1" applyBorder="1">
      <alignment/>
      <protection/>
    </xf>
    <xf numFmtId="177" fontId="7" fillId="0" borderId="21" xfId="162" applyNumberFormat="1" applyFont="1" applyFill="1" applyBorder="1">
      <alignment/>
      <protection/>
    </xf>
    <xf numFmtId="43" fontId="7" fillId="0" borderId="18" xfId="86" applyFont="1" applyBorder="1" applyAlignment="1">
      <alignment/>
    </xf>
    <xf numFmtId="177" fontId="7" fillId="0" borderId="21" xfId="162" applyNumberFormat="1" applyFont="1" applyFill="1" applyBorder="1" applyAlignment="1">
      <alignment/>
      <protection/>
    </xf>
    <xf numFmtId="177" fontId="3" fillId="0" borderId="88" xfId="199" applyNumberFormat="1" applyFont="1" applyFill="1" applyBorder="1" applyAlignment="1">
      <alignment vertical="center"/>
      <protection/>
    </xf>
    <xf numFmtId="177" fontId="3" fillId="0" borderId="95" xfId="199" applyNumberFormat="1" applyFont="1" applyFill="1" applyBorder="1" applyAlignment="1">
      <alignment vertical="center"/>
      <protection/>
    </xf>
    <xf numFmtId="177" fontId="3" fillId="0" borderId="114" xfId="199" applyNumberFormat="1" applyFont="1" applyFill="1" applyBorder="1" applyAlignment="1">
      <alignment vertical="center"/>
      <protection/>
    </xf>
    <xf numFmtId="177" fontId="3" fillId="0" borderId="44" xfId="162" applyNumberFormat="1" applyFont="1" applyFill="1" applyBorder="1" applyAlignment="1">
      <alignment vertical="center"/>
      <protection/>
    </xf>
    <xf numFmtId="177" fontId="3" fillId="0" borderId="114" xfId="162" applyNumberFormat="1" applyFont="1" applyFill="1" applyBorder="1" applyAlignment="1">
      <alignment vertical="center"/>
      <protection/>
    </xf>
    <xf numFmtId="0" fontId="7" fillId="0" borderId="0" xfId="199" applyFont="1" applyAlignment="1">
      <alignment/>
      <protection/>
    </xf>
    <xf numFmtId="0" fontId="7" fillId="0" borderId="0" xfId="199" applyFont="1" applyAlignment="1">
      <alignment horizontal="right"/>
      <protection/>
    </xf>
    <xf numFmtId="0" fontId="42" fillId="0" borderId="0" xfId="199" applyFont="1">
      <alignment/>
      <protection/>
    </xf>
    <xf numFmtId="0" fontId="3" fillId="33" borderId="11" xfId="199" applyFont="1" applyFill="1" applyBorder="1" applyAlignment="1">
      <alignment horizontal="right"/>
      <protection/>
    </xf>
    <xf numFmtId="0" fontId="3" fillId="33" borderId="50" xfId="199" applyFont="1" applyFill="1" applyBorder="1" applyAlignment="1">
      <alignment horizontal="right"/>
      <protection/>
    </xf>
    <xf numFmtId="0" fontId="3" fillId="33" borderId="55" xfId="199" applyFont="1" applyFill="1" applyBorder="1" applyAlignment="1">
      <alignment horizontal="right"/>
      <protection/>
    </xf>
    <xf numFmtId="0" fontId="3" fillId="33" borderId="12" xfId="199" applyFont="1" applyFill="1" applyBorder="1" applyAlignment="1">
      <alignment horizontal="right"/>
      <protection/>
    </xf>
    <xf numFmtId="0" fontId="3" fillId="33" borderId="56" xfId="199" applyFont="1" applyFill="1" applyBorder="1" applyAlignment="1">
      <alignment horizontal="right"/>
      <protection/>
    </xf>
    <xf numFmtId="0" fontId="2" fillId="0" borderId="33" xfId="199" applyFont="1" applyBorder="1">
      <alignment/>
      <protection/>
    </xf>
    <xf numFmtId="0" fontId="3" fillId="0" borderId="43" xfId="199" applyFont="1" applyBorder="1">
      <alignment/>
      <protection/>
    </xf>
    <xf numFmtId="0" fontId="42" fillId="0" borderId="0" xfId="199" applyFont="1" applyAlignment="1">
      <alignment horizontal="center"/>
      <protection/>
    </xf>
    <xf numFmtId="43" fontId="2" fillId="0" borderId="0" xfId="199" applyNumberFormat="1" applyFont="1">
      <alignment/>
      <protection/>
    </xf>
    <xf numFmtId="0" fontId="15" fillId="33" borderId="11" xfId="199" applyFont="1" applyFill="1" applyBorder="1" applyAlignment="1">
      <alignment horizontal="center"/>
      <protection/>
    </xf>
    <xf numFmtId="0" fontId="15" fillId="33" borderId="23" xfId="199" applyFont="1" applyFill="1" applyBorder="1" applyAlignment="1">
      <alignment horizontal="center"/>
      <protection/>
    </xf>
    <xf numFmtId="43" fontId="7" fillId="0" borderId="18" xfId="44" applyNumberFormat="1" applyFont="1" applyFill="1" applyBorder="1" applyAlignment="1">
      <alignment horizontal="center"/>
    </xf>
    <xf numFmtId="43" fontId="7" fillId="0" borderId="33" xfId="44" applyNumberFormat="1" applyFont="1" applyFill="1" applyBorder="1" applyAlignment="1">
      <alignment horizontal="center"/>
    </xf>
    <xf numFmtId="43" fontId="7" fillId="0" borderId="19" xfId="44" applyNumberFormat="1" applyFont="1" applyFill="1" applyBorder="1" applyAlignment="1">
      <alignment horizontal="center"/>
    </xf>
    <xf numFmtId="43" fontId="7" fillId="0" borderId="18" xfId="44" applyNumberFormat="1" applyFont="1" applyFill="1" applyBorder="1" applyAlignment="1">
      <alignment/>
    </xf>
    <xf numFmtId="43" fontId="7" fillId="0" borderId="18" xfId="44" applyNumberFormat="1" applyFont="1" applyFill="1" applyBorder="1" applyAlignment="1">
      <alignment/>
    </xf>
    <xf numFmtId="43" fontId="7" fillId="0" borderId="33" xfId="44" applyNumberFormat="1" applyFont="1" applyFill="1" applyBorder="1" applyAlignment="1">
      <alignment/>
    </xf>
    <xf numFmtId="43" fontId="7" fillId="0" borderId="33" xfId="44" applyNumberFormat="1" applyFont="1" applyFill="1" applyBorder="1" applyAlignment="1">
      <alignment/>
    </xf>
    <xf numFmtId="43" fontId="7" fillId="0" borderId="18" xfId="44" applyNumberFormat="1" applyFont="1" applyFill="1" applyBorder="1" applyAlignment="1" quotePrefix="1">
      <alignment horizontal="right"/>
    </xf>
    <xf numFmtId="43" fontId="7" fillId="0" borderId="18" xfId="44" applyNumberFormat="1" applyFont="1" applyFill="1" applyBorder="1" applyAlignment="1">
      <alignment horizontal="right"/>
    </xf>
    <xf numFmtId="43" fontId="7" fillId="0" borderId="33" xfId="44" applyNumberFormat="1" applyFont="1" applyFill="1" applyBorder="1" applyAlignment="1">
      <alignment horizontal="right"/>
    </xf>
    <xf numFmtId="43" fontId="7" fillId="0" borderId="19" xfId="44" applyNumberFormat="1" applyFont="1" applyFill="1" applyBorder="1" applyAlignment="1">
      <alignment horizontal="right"/>
    </xf>
    <xf numFmtId="43" fontId="7" fillId="0" borderId="21" xfId="44" applyNumberFormat="1" applyFont="1" applyFill="1" applyBorder="1" applyAlignment="1">
      <alignment/>
    </xf>
    <xf numFmtId="43" fontId="7" fillId="0" borderId="21" xfId="44" applyNumberFormat="1" applyFont="1" applyFill="1" applyBorder="1" applyAlignment="1">
      <alignment horizontal="center"/>
    </xf>
    <xf numFmtId="181" fontId="7" fillId="0" borderId="21" xfId="44" applyNumberFormat="1" applyFont="1" applyFill="1" applyBorder="1" applyAlignment="1">
      <alignment horizontal="center"/>
    </xf>
    <xf numFmtId="43" fontId="7" fillId="0" borderId="49" xfId="44" applyNumberFormat="1" applyFont="1" applyFill="1" applyBorder="1" applyAlignment="1">
      <alignment/>
    </xf>
    <xf numFmtId="43" fontId="7" fillId="0" borderId="13" xfId="44" applyNumberFormat="1" applyFont="1" applyFill="1" applyBorder="1" applyAlignment="1">
      <alignment/>
    </xf>
    <xf numFmtId="0" fontId="15" fillId="0" borderId="57" xfId="199" applyFont="1" applyBorder="1" applyAlignment="1">
      <alignment horizontal="left" vertical="center"/>
      <protection/>
    </xf>
    <xf numFmtId="43" fontId="15" fillId="0" borderId="25" xfId="44" applyNumberFormat="1" applyFont="1" applyFill="1" applyBorder="1" applyAlignment="1">
      <alignment horizontal="center" vertical="center"/>
    </xf>
    <xf numFmtId="181" fontId="15" fillId="0" borderId="34" xfId="44" applyNumberFormat="1" applyFont="1" applyFill="1" applyBorder="1" applyAlignment="1">
      <alignment horizontal="center" vertical="center"/>
    </xf>
    <xf numFmtId="43" fontId="7" fillId="0" borderId="44" xfId="44" applyNumberFormat="1" applyFont="1" applyFill="1" applyBorder="1" applyAlignment="1">
      <alignment horizontal="center"/>
    </xf>
    <xf numFmtId="43" fontId="7" fillId="0" borderId="45" xfId="44" applyNumberFormat="1" applyFont="1" applyFill="1" applyBorder="1" applyAlignment="1">
      <alignment horizontal="center"/>
    </xf>
    <xf numFmtId="0" fontId="42" fillId="0" borderId="0" xfId="199" applyFont="1" applyAlignment="1">
      <alignment vertical="center"/>
      <protection/>
    </xf>
    <xf numFmtId="0" fontId="43" fillId="0" borderId="0" xfId="199" applyFont="1" applyFill="1">
      <alignment/>
      <protection/>
    </xf>
    <xf numFmtId="0" fontId="3" fillId="36" borderId="70" xfId="199" applyFont="1" applyFill="1" applyBorder="1" applyAlignment="1">
      <alignment vertical="center"/>
      <protection/>
    </xf>
    <xf numFmtId="167" fontId="3" fillId="0" borderId="48" xfId="211" applyNumberFormat="1" applyFont="1" applyFill="1" applyBorder="1" applyAlignment="1" applyProtection="1" quotePrefix="1">
      <alignment/>
      <protection/>
    </xf>
    <xf numFmtId="167" fontId="3" fillId="0" borderId="52" xfId="211" applyNumberFormat="1" applyFont="1" applyFill="1" applyBorder="1" applyAlignment="1" applyProtection="1" quotePrefix="1">
      <alignment/>
      <protection/>
    </xf>
    <xf numFmtId="167" fontId="3" fillId="0" borderId="12" xfId="211" applyNumberFormat="1" applyFont="1" applyFill="1" applyBorder="1" applyAlignment="1" applyProtection="1" quotePrefix="1">
      <alignment/>
      <protection/>
    </xf>
    <xf numFmtId="167" fontId="14" fillId="0" borderId="52" xfId="131" applyNumberFormat="1" applyFont="1" applyFill="1" applyBorder="1" applyAlignment="1">
      <alignment/>
      <protection/>
    </xf>
    <xf numFmtId="167" fontId="14" fillId="0" borderId="12" xfId="131" applyNumberFormat="1" applyFont="1" applyFill="1" applyBorder="1" applyAlignment="1">
      <alignment/>
      <protection/>
    </xf>
    <xf numFmtId="0" fontId="3" fillId="35" borderId="11" xfId="199" applyFont="1" applyFill="1" applyBorder="1" applyAlignment="1">
      <alignment horizontal="center"/>
      <protection/>
    </xf>
    <xf numFmtId="0" fontId="3" fillId="36" borderId="87" xfId="199" applyFont="1" applyFill="1" applyBorder="1">
      <alignment/>
      <protection/>
    </xf>
    <xf numFmtId="0" fontId="3" fillId="36" borderId="89" xfId="199" applyFont="1" applyFill="1" applyBorder="1" applyAlignment="1" applyProtection="1">
      <alignment horizontal="center"/>
      <protection/>
    </xf>
    <xf numFmtId="173" fontId="3" fillId="36" borderId="89" xfId="199" applyNumberFormat="1" applyFont="1" applyFill="1" applyBorder="1" applyAlignment="1">
      <alignment horizontal="center"/>
      <protection/>
    </xf>
    <xf numFmtId="173" fontId="3" fillId="36" borderId="97" xfId="199" applyNumberFormat="1" applyFont="1" applyFill="1" applyBorder="1" applyAlignment="1">
      <alignment horizontal="center"/>
      <protection/>
    </xf>
    <xf numFmtId="0" fontId="3" fillId="36" borderId="17" xfId="199" applyFont="1" applyFill="1" applyBorder="1" applyAlignment="1" quotePrefix="1">
      <alignment horizontal="left"/>
      <protection/>
    </xf>
    <xf numFmtId="173" fontId="3" fillId="36" borderId="0" xfId="199" applyNumberFormat="1" applyFont="1" applyFill="1" applyBorder="1" applyAlignment="1">
      <alignment horizontal="center"/>
      <protection/>
    </xf>
    <xf numFmtId="173" fontId="3" fillId="36" borderId="41" xfId="199" applyNumberFormat="1" applyFont="1" applyFill="1" applyBorder="1" applyAlignment="1">
      <alignment horizontal="center"/>
      <protection/>
    </xf>
    <xf numFmtId="0" fontId="3" fillId="36" borderId="20" xfId="199" applyFont="1" applyFill="1" applyBorder="1">
      <alignment/>
      <protection/>
    </xf>
    <xf numFmtId="0" fontId="3" fillId="36" borderId="49" xfId="199" applyFont="1" applyFill="1" applyBorder="1" applyAlignment="1" applyProtection="1">
      <alignment horizontal="center"/>
      <protection/>
    </xf>
    <xf numFmtId="0" fontId="3" fillId="36" borderId="50" xfId="199" applyFont="1" applyFill="1" applyBorder="1" applyAlignment="1" applyProtection="1">
      <alignment horizontal="center"/>
      <protection/>
    </xf>
    <xf numFmtId="0" fontId="3" fillId="36" borderId="55" xfId="199" applyFont="1" applyFill="1" applyBorder="1" applyAlignment="1" applyProtection="1" quotePrefix="1">
      <alignment horizontal="center"/>
      <protection/>
    </xf>
    <xf numFmtId="173" fontId="3" fillId="36" borderId="12" xfId="199" applyNumberFormat="1" applyFont="1" applyFill="1" applyBorder="1" applyAlignment="1" applyProtection="1">
      <alignment horizontal="right"/>
      <protection/>
    </xf>
    <xf numFmtId="173" fontId="3" fillId="36" borderId="55" xfId="199" applyNumberFormat="1" applyFont="1" applyFill="1" applyBorder="1" applyAlignment="1" applyProtection="1">
      <alignment horizontal="center"/>
      <protection/>
    </xf>
    <xf numFmtId="173" fontId="3" fillId="36" borderId="56" xfId="199" applyNumberFormat="1" applyFont="1" applyFill="1" applyBorder="1" applyAlignment="1" applyProtection="1">
      <alignment horizontal="center"/>
      <protection/>
    </xf>
    <xf numFmtId="173" fontId="3" fillId="36" borderId="89" xfId="199" applyNumberFormat="1" applyFont="1" applyFill="1" applyBorder="1" applyAlignment="1" applyProtection="1">
      <alignment horizontal="center"/>
      <protection/>
    </xf>
    <xf numFmtId="173" fontId="3" fillId="36" borderId="97" xfId="199" applyNumberFormat="1" applyFont="1" applyFill="1" applyBorder="1" applyAlignment="1" applyProtection="1">
      <alignment horizontal="center"/>
      <protection/>
    </xf>
    <xf numFmtId="0" fontId="3" fillId="36" borderId="17" xfId="199" applyFont="1" applyFill="1" applyBorder="1">
      <alignment/>
      <protection/>
    </xf>
    <xf numFmtId="173" fontId="3" fillId="36" borderId="0" xfId="199" applyNumberFormat="1" applyFont="1" applyFill="1" applyBorder="1" applyAlignment="1" applyProtection="1" quotePrefix="1">
      <alignment horizontal="center"/>
      <protection/>
    </xf>
    <xf numFmtId="0" fontId="3" fillId="36" borderId="0" xfId="199" applyFont="1" applyFill="1" applyBorder="1" applyAlignment="1" applyProtection="1">
      <alignment horizontal="center"/>
      <protection/>
    </xf>
    <xf numFmtId="0" fontId="3" fillId="36" borderId="0" xfId="199" applyFont="1" applyFill="1" applyBorder="1" applyAlignment="1" applyProtection="1" quotePrefix="1">
      <alignment horizontal="center"/>
      <protection/>
    </xf>
    <xf numFmtId="0" fontId="3" fillId="36" borderId="41" xfId="199" applyFont="1" applyFill="1" applyBorder="1" applyAlignment="1" applyProtection="1" quotePrefix="1">
      <alignment horizontal="center"/>
      <protection/>
    </xf>
    <xf numFmtId="0" fontId="3" fillId="36" borderId="33" xfId="199" applyFont="1" applyFill="1" applyBorder="1" applyAlignment="1" applyProtection="1">
      <alignment horizontal="center"/>
      <protection/>
    </xf>
    <xf numFmtId="173" fontId="3" fillId="36" borderId="36" xfId="199" applyNumberFormat="1" applyFont="1" applyFill="1" applyBorder="1" applyAlignment="1" applyProtection="1">
      <alignment horizontal="right"/>
      <protection/>
    </xf>
    <xf numFmtId="173" fontId="3" fillId="36" borderId="41" xfId="199" applyNumberFormat="1" applyFont="1" applyFill="1" applyBorder="1" applyAlignment="1" applyProtection="1">
      <alignment horizontal="center"/>
      <protection/>
    </xf>
    <xf numFmtId="173" fontId="3" fillId="36" borderId="42" xfId="199" applyNumberFormat="1" applyFont="1" applyFill="1" applyBorder="1" applyAlignment="1" applyProtection="1">
      <alignment horizontal="center"/>
      <protection/>
    </xf>
    <xf numFmtId="173" fontId="3" fillId="36" borderId="0" xfId="199" applyNumberFormat="1" applyFont="1" applyFill="1" applyBorder="1" applyAlignment="1">
      <alignment horizontal="centerContinuous"/>
      <protection/>
    </xf>
    <xf numFmtId="173" fontId="3" fillId="36" borderId="41" xfId="199" applyNumberFormat="1" applyFont="1" applyFill="1" applyBorder="1" applyAlignment="1">
      <alignment horizontal="centerContinuous"/>
      <protection/>
    </xf>
    <xf numFmtId="173" fontId="3" fillId="36" borderId="52" xfId="199" applyNumberFormat="1" applyFont="1" applyFill="1" applyBorder="1" applyAlignment="1" applyProtection="1" quotePrefix="1">
      <alignment horizontal="centerContinuous"/>
      <protection/>
    </xf>
    <xf numFmtId="173" fontId="3" fillId="36" borderId="52" xfId="199" applyNumberFormat="1" applyFont="1" applyFill="1" applyBorder="1" applyAlignment="1" applyProtection="1" quotePrefix="1">
      <alignment horizontal="center"/>
      <protection/>
    </xf>
    <xf numFmtId="0" fontId="3" fillId="36" borderId="54" xfId="199" applyFont="1" applyFill="1" applyBorder="1" applyAlignment="1" applyProtection="1" quotePrefix="1">
      <alignment horizontal="centerContinuous"/>
      <protection/>
    </xf>
    <xf numFmtId="173" fontId="3" fillId="36" borderId="89" xfId="199" applyNumberFormat="1" applyFont="1" applyFill="1" applyBorder="1" applyAlignment="1">
      <alignment horizontal="centerContinuous"/>
      <protection/>
    </xf>
    <xf numFmtId="173" fontId="3" fillId="36" borderId="97" xfId="199" applyNumberFormat="1" applyFont="1" applyFill="1" applyBorder="1" applyAlignment="1">
      <alignment horizontal="centerContinuous"/>
      <protection/>
    </xf>
    <xf numFmtId="164" fontId="3" fillId="36" borderId="87" xfId="199" applyNumberFormat="1" applyFont="1" applyFill="1" applyBorder="1" applyAlignment="1" applyProtection="1">
      <alignment horizontal="left"/>
      <protection/>
    </xf>
    <xf numFmtId="0" fontId="3" fillId="36" borderId="31" xfId="199" applyFont="1" applyFill="1" applyBorder="1" applyAlignment="1" applyProtection="1">
      <alignment horizontal="center"/>
      <protection/>
    </xf>
    <xf numFmtId="173" fontId="3" fillId="36" borderId="31" xfId="199" applyNumberFormat="1" applyFont="1" applyFill="1" applyBorder="1" applyAlignment="1">
      <alignment horizontal="center"/>
      <protection/>
    </xf>
    <xf numFmtId="164" fontId="3" fillId="36" borderId="17" xfId="199" applyNumberFormat="1" applyFont="1" applyFill="1" applyBorder="1" applyAlignment="1" applyProtection="1">
      <alignment horizontal="left"/>
      <protection/>
    </xf>
    <xf numFmtId="173" fontId="3" fillId="36" borderId="18" xfId="199" applyNumberFormat="1" applyFont="1" applyFill="1" applyBorder="1" applyAlignment="1">
      <alignment horizontal="center"/>
      <protection/>
    </xf>
    <xf numFmtId="164" fontId="3" fillId="36" borderId="17" xfId="199" applyNumberFormat="1" applyFont="1" applyFill="1" applyBorder="1" applyAlignment="1">
      <alignment horizontal="left"/>
      <protection/>
    </xf>
    <xf numFmtId="164" fontId="3" fillId="36" borderId="21" xfId="94" applyNumberFormat="1" applyFont="1" applyFill="1" applyBorder="1" applyAlignment="1" quotePrefix="1">
      <alignment horizontal="center"/>
    </xf>
    <xf numFmtId="164" fontId="3" fillId="36" borderId="21" xfId="94" applyNumberFormat="1" applyFont="1" applyFill="1" applyBorder="1" applyAlignment="1">
      <alignment horizontal="right"/>
    </xf>
    <xf numFmtId="2" fontId="3" fillId="36" borderId="21" xfId="94" applyNumberFormat="1" applyFont="1" applyFill="1" applyBorder="1" applyAlignment="1">
      <alignment horizontal="right"/>
    </xf>
    <xf numFmtId="2" fontId="3" fillId="36" borderId="13" xfId="94" applyNumberFormat="1" applyFont="1" applyFill="1" applyBorder="1" applyAlignment="1">
      <alignment horizontal="right"/>
    </xf>
    <xf numFmtId="0" fontId="3" fillId="36" borderId="87" xfId="199" applyFont="1" applyFill="1" applyBorder="1" applyAlignment="1">
      <alignment horizontal="center"/>
      <protection/>
    </xf>
    <xf numFmtId="0" fontId="3" fillId="36" borderId="17" xfId="199" applyFont="1" applyFill="1" applyBorder="1" applyAlignment="1">
      <alignment horizontal="left"/>
      <protection/>
    </xf>
    <xf numFmtId="0" fontId="7" fillId="36" borderId="17" xfId="199" applyFont="1" applyFill="1" applyBorder="1" applyAlignment="1">
      <alignment horizontal="center"/>
      <protection/>
    </xf>
    <xf numFmtId="0" fontId="3" fillId="36" borderId="41" xfId="199" applyFont="1" applyFill="1" applyBorder="1" applyAlignment="1">
      <alignment horizontal="center"/>
      <protection/>
    </xf>
    <xf numFmtId="0" fontId="3" fillId="36" borderId="18" xfId="199" applyFont="1" applyFill="1" applyBorder="1" applyAlignment="1">
      <alignment horizontal="center"/>
      <protection/>
    </xf>
    <xf numFmtId="0" fontId="3" fillId="36" borderId="19" xfId="199" applyFont="1" applyFill="1" applyBorder="1" applyAlignment="1">
      <alignment horizontal="center"/>
      <protection/>
    </xf>
    <xf numFmtId="164" fontId="3" fillId="36" borderId="87" xfId="199" applyNumberFormat="1" applyFont="1" applyFill="1" applyBorder="1">
      <alignment/>
      <protection/>
    </xf>
    <xf numFmtId="164" fontId="3" fillId="36" borderId="17" xfId="199" applyNumberFormat="1" applyFont="1" applyFill="1" applyBorder="1">
      <alignment/>
      <protection/>
    </xf>
    <xf numFmtId="1" fontId="3" fillId="36" borderId="21" xfId="199" applyNumberFormat="1" applyFont="1" applyFill="1" applyBorder="1" applyAlignment="1">
      <alignment horizontal="center" vertical="center"/>
      <protection/>
    </xf>
    <xf numFmtId="1" fontId="3" fillId="36" borderId="41" xfId="199" applyNumberFormat="1" applyFont="1" applyFill="1" applyBorder="1" applyAlignment="1">
      <alignment horizontal="center" vertical="center"/>
      <protection/>
    </xf>
    <xf numFmtId="164" fontId="3" fillId="36" borderId="18" xfId="199" applyNumberFormat="1" applyFont="1" applyFill="1" applyBorder="1" applyAlignment="1">
      <alignment horizontal="center"/>
      <protection/>
    </xf>
    <xf numFmtId="164" fontId="3" fillId="36" borderId="19" xfId="199" applyNumberFormat="1" applyFont="1" applyFill="1" applyBorder="1" applyAlignment="1">
      <alignment horizontal="center"/>
      <protection/>
    </xf>
    <xf numFmtId="0" fontId="3" fillId="36" borderId="12" xfId="199" applyFont="1" applyFill="1" applyBorder="1" applyAlignment="1">
      <alignment horizontal="center" wrapText="1"/>
      <protection/>
    </xf>
    <xf numFmtId="0" fontId="7" fillId="36" borderId="87" xfId="199" applyFont="1" applyFill="1" applyBorder="1">
      <alignment/>
      <protection/>
    </xf>
    <xf numFmtId="0" fontId="3" fillId="36" borderId="12" xfId="199" applyFont="1" applyFill="1" applyBorder="1" applyAlignment="1">
      <alignment horizontal="center"/>
      <protection/>
    </xf>
    <xf numFmtId="0" fontId="3" fillId="36" borderId="48" xfId="199" applyFont="1" applyFill="1" applyBorder="1" applyAlignment="1">
      <alignment horizontal="center"/>
      <protection/>
    </xf>
    <xf numFmtId="0" fontId="3" fillId="36" borderId="48" xfId="199" applyFont="1" applyFill="1" applyBorder="1" applyAlignment="1">
      <alignment horizontal="center" wrapText="1"/>
      <protection/>
    </xf>
    <xf numFmtId="0" fontId="3" fillId="36" borderId="11" xfId="199" applyFont="1" applyFill="1" applyBorder="1" applyAlignment="1">
      <alignment horizontal="center" wrapText="1"/>
      <protection/>
    </xf>
    <xf numFmtId="0" fontId="3" fillId="36" borderId="23" xfId="199" applyFont="1" applyFill="1" applyBorder="1" applyAlignment="1">
      <alignment horizontal="center" wrapText="1"/>
      <protection/>
    </xf>
    <xf numFmtId="0" fontId="3" fillId="36" borderId="49" xfId="199" applyFont="1" applyFill="1" applyBorder="1" applyAlignment="1">
      <alignment horizontal="center"/>
      <protection/>
    </xf>
    <xf numFmtId="0" fontId="3" fillId="36" borderId="49" xfId="199" applyFont="1" applyFill="1" applyBorder="1" applyAlignment="1">
      <alignment horizontal="center" wrapText="1"/>
      <protection/>
    </xf>
    <xf numFmtId="0" fontId="3" fillId="36" borderId="13" xfId="199" applyFont="1" applyFill="1" applyBorder="1" applyAlignment="1">
      <alignment horizontal="center" wrapText="1"/>
      <protection/>
    </xf>
    <xf numFmtId="39" fontId="3" fillId="36" borderId="46" xfId="199" applyNumberFormat="1" applyFont="1" applyFill="1" applyBorder="1" applyAlignment="1" quotePrefix="1">
      <alignment horizontal="center"/>
      <protection/>
    </xf>
    <xf numFmtId="39" fontId="3" fillId="36" borderId="92" xfId="199" applyNumberFormat="1" applyFont="1" applyFill="1" applyBorder="1" applyAlignment="1" quotePrefix="1">
      <alignment horizontal="center"/>
      <protection/>
    </xf>
    <xf numFmtId="39" fontId="3" fillId="36" borderId="23" xfId="199" applyNumberFormat="1" applyFont="1" applyFill="1" applyBorder="1" applyAlignment="1">
      <alignment horizontal="center"/>
      <protection/>
    </xf>
    <xf numFmtId="39" fontId="3" fillId="36" borderId="117" xfId="199" applyNumberFormat="1" applyFont="1" applyFill="1" applyBorder="1" applyAlignment="1" quotePrefix="1">
      <alignment horizontal="center"/>
      <protection/>
    </xf>
    <xf numFmtId="0" fontId="3" fillId="36" borderId="23" xfId="199" applyFont="1" applyFill="1" applyBorder="1" applyAlignment="1">
      <alignment horizontal="center"/>
      <protection/>
    </xf>
    <xf numFmtId="0" fontId="3" fillId="36" borderId="12" xfId="199" applyFont="1" applyFill="1" applyBorder="1" applyAlignment="1" applyProtection="1">
      <alignment horizontal="center" vertical="center"/>
      <protection/>
    </xf>
    <xf numFmtId="0" fontId="3" fillId="36" borderId="11" xfId="199" applyFont="1" applyFill="1" applyBorder="1" applyAlignment="1" applyProtection="1">
      <alignment horizontal="center" vertical="center"/>
      <protection/>
    </xf>
    <xf numFmtId="0" fontId="3" fillId="36" borderId="48" xfId="199" applyFont="1" applyFill="1" applyBorder="1" applyAlignment="1" applyProtection="1">
      <alignment horizontal="center" vertical="center"/>
      <protection/>
    </xf>
    <xf numFmtId="0" fontId="3" fillId="36" borderId="23" xfId="199" applyFont="1" applyFill="1" applyBorder="1" applyAlignment="1" applyProtection="1" quotePrefix="1">
      <alignment horizontal="center" vertical="center"/>
      <protection/>
    </xf>
    <xf numFmtId="0" fontId="15" fillId="36" borderId="23" xfId="199" applyFont="1" applyFill="1" applyBorder="1" applyAlignment="1" quotePrefix="1">
      <alignment horizontal="center" vertical="center"/>
      <protection/>
    </xf>
    <xf numFmtId="180" fontId="16" fillId="0" borderId="19" xfId="199" applyNumberFormat="1" applyFont="1" applyFill="1" applyBorder="1" applyAlignment="1">
      <alignment horizontal="center" vertical="center"/>
      <protection/>
    </xf>
    <xf numFmtId="0" fontId="3" fillId="36" borderId="11" xfId="211" applyFont="1" applyFill="1" applyBorder="1" applyAlignment="1" applyProtection="1">
      <alignment horizontal="center" vertical="center"/>
      <protection/>
    </xf>
    <xf numFmtId="0" fontId="3" fillId="36" borderId="21" xfId="211" applyFont="1" applyFill="1" applyBorder="1" applyAlignment="1" applyProtection="1">
      <alignment horizontal="center" vertical="center"/>
      <protection/>
    </xf>
    <xf numFmtId="0" fontId="3" fillId="36" borderId="55" xfId="211" applyFont="1" applyFill="1" applyBorder="1" applyAlignment="1" applyProtection="1">
      <alignment horizontal="center"/>
      <protection/>
    </xf>
    <xf numFmtId="0" fontId="3" fillId="36" borderId="13" xfId="211" applyFont="1" applyFill="1" applyBorder="1" applyAlignment="1" applyProtection="1">
      <alignment horizontal="center"/>
      <protection/>
    </xf>
    <xf numFmtId="0" fontId="3" fillId="36" borderId="118" xfId="211" applyFont="1" applyFill="1" applyBorder="1" applyAlignment="1" applyProtection="1">
      <alignment vertical="center"/>
      <protection/>
    </xf>
    <xf numFmtId="0" fontId="3" fillId="36" borderId="46" xfId="211" applyFont="1" applyFill="1" applyBorder="1" applyAlignment="1" applyProtection="1">
      <alignment vertical="center"/>
      <protection/>
    </xf>
    <xf numFmtId="49" fontId="15" fillId="36" borderId="118" xfId="213" applyNumberFormat="1" applyFont="1" applyFill="1" applyBorder="1" applyAlignment="1">
      <alignment/>
      <protection/>
    </xf>
    <xf numFmtId="49" fontId="15" fillId="36" borderId="46" xfId="213" applyNumberFormat="1" applyFont="1" applyFill="1" applyBorder="1" applyAlignment="1">
      <alignment/>
      <protection/>
    </xf>
    <xf numFmtId="0" fontId="3" fillId="36" borderId="91" xfId="211" applyFont="1" applyFill="1" applyBorder="1" applyAlignment="1" applyProtection="1">
      <alignment horizontal="center" vertical="center"/>
      <protection/>
    </xf>
    <xf numFmtId="0" fontId="3" fillId="36" borderId="20" xfId="199" applyFont="1" applyFill="1" applyBorder="1" applyAlignment="1">
      <alignment horizontal="center" vertical="center"/>
      <protection/>
    </xf>
    <xf numFmtId="0" fontId="3" fillId="36" borderId="87" xfId="199" applyFont="1" applyFill="1" applyBorder="1" applyAlignment="1">
      <alignment horizontal="center" vertical="center"/>
      <protection/>
    </xf>
    <xf numFmtId="176" fontId="7" fillId="0" borderId="41" xfId="162" applyNumberFormat="1" applyFont="1" applyFill="1" applyBorder="1">
      <alignment/>
      <protection/>
    </xf>
    <xf numFmtId="176" fontId="7" fillId="0" borderId="18" xfId="162" applyNumberFormat="1" applyFont="1" applyFill="1" applyBorder="1">
      <alignment/>
      <protection/>
    </xf>
    <xf numFmtId="176" fontId="7" fillId="0" borderId="0" xfId="162" applyNumberFormat="1" applyFont="1" applyFill="1" applyBorder="1">
      <alignment/>
      <protection/>
    </xf>
    <xf numFmtId="176" fontId="7" fillId="0" borderId="15" xfId="162" applyNumberFormat="1" applyFont="1" applyFill="1" applyBorder="1">
      <alignment/>
      <protection/>
    </xf>
    <xf numFmtId="176" fontId="7" fillId="0" borderId="32" xfId="162" applyNumberFormat="1" applyFont="1" applyFill="1" applyBorder="1">
      <alignment/>
      <protection/>
    </xf>
    <xf numFmtId="176" fontId="7" fillId="0" borderId="42" xfId="162" applyNumberFormat="1" applyFont="1" applyFill="1" applyBorder="1">
      <alignment/>
      <protection/>
    </xf>
    <xf numFmtId="176" fontId="7" fillId="0" borderId="41" xfId="44" applyNumberFormat="1" applyFont="1" applyBorder="1" applyAlignment="1">
      <alignment/>
    </xf>
    <xf numFmtId="176" fontId="16" fillId="0" borderId="0" xfId="162" applyNumberFormat="1" applyFont="1" applyFill="1" applyBorder="1">
      <alignment/>
      <protection/>
    </xf>
    <xf numFmtId="176" fontId="16" fillId="0" borderId="18" xfId="162" applyNumberFormat="1" applyFont="1" applyFill="1" applyBorder="1">
      <alignment/>
      <protection/>
    </xf>
    <xf numFmtId="176" fontId="7" fillId="0" borderId="21" xfId="162" applyNumberFormat="1" applyFont="1" applyFill="1" applyBorder="1">
      <alignment/>
      <protection/>
    </xf>
    <xf numFmtId="176" fontId="7" fillId="0" borderId="41" xfId="86" applyNumberFormat="1" applyFont="1" applyBorder="1" applyAlignment="1">
      <alignment/>
    </xf>
    <xf numFmtId="176" fontId="3" fillId="0" borderId="42" xfId="162" applyNumberFormat="1" applyFont="1" applyFill="1" applyBorder="1" applyAlignment="1" applyProtection="1">
      <alignment horizontal="center" vertical="center" wrapText="1"/>
      <protection/>
    </xf>
    <xf numFmtId="176" fontId="3" fillId="0" borderId="114" xfId="162" applyNumberFormat="1" applyFont="1" applyFill="1" applyBorder="1" applyAlignment="1">
      <alignment vertical="center"/>
      <protection/>
    </xf>
    <xf numFmtId="176" fontId="3" fillId="0" borderId="25" xfId="162" applyNumberFormat="1" applyFont="1" applyFill="1" applyBorder="1">
      <alignment/>
      <protection/>
    </xf>
    <xf numFmtId="176" fontId="3" fillId="0" borderId="44" xfId="162" applyNumberFormat="1" applyFont="1" applyFill="1" applyBorder="1" applyAlignment="1">
      <alignment vertical="center"/>
      <protection/>
    </xf>
    <xf numFmtId="176" fontId="3" fillId="0" borderId="116" xfId="162" applyNumberFormat="1" applyFont="1" applyFill="1" applyBorder="1" applyAlignment="1">
      <alignment vertical="center"/>
      <protection/>
    </xf>
    <xf numFmtId="166" fontId="7" fillId="0" borderId="18" xfId="92" applyNumberFormat="1" applyFont="1" applyBorder="1" applyAlignment="1">
      <alignment horizontal="right" vertical="center"/>
    </xf>
    <xf numFmtId="166" fontId="7" fillId="0" borderId="0" xfId="92" applyNumberFormat="1" applyFont="1" applyBorder="1" applyAlignment="1">
      <alignment horizontal="right" vertical="center"/>
    </xf>
    <xf numFmtId="166" fontId="7" fillId="0" borderId="41" xfId="92" applyNumberFormat="1" applyFont="1" applyBorder="1" applyAlignment="1">
      <alignment horizontal="right" vertical="center"/>
    </xf>
    <xf numFmtId="166" fontId="7" fillId="0" borderId="42" xfId="92" applyNumberFormat="1" applyFont="1" applyBorder="1" applyAlignment="1">
      <alignment horizontal="right" vertical="center"/>
    </xf>
    <xf numFmtId="166" fontId="7" fillId="0" borderId="18" xfId="92" applyNumberFormat="1" applyFont="1" applyFill="1" applyBorder="1" applyAlignment="1">
      <alignment horizontal="right" vertical="center"/>
    </xf>
    <xf numFmtId="166" fontId="7" fillId="0" borderId="0" xfId="92" applyNumberFormat="1" applyFont="1" applyFill="1" applyBorder="1" applyAlignment="1">
      <alignment horizontal="right" vertical="center"/>
    </xf>
    <xf numFmtId="166" fontId="7" fillId="0" borderId="41" xfId="92" applyNumberFormat="1" applyFont="1" applyFill="1" applyBorder="1" applyAlignment="1">
      <alignment horizontal="right" vertical="center"/>
    </xf>
    <xf numFmtId="166" fontId="7" fillId="0" borderId="42" xfId="92" applyNumberFormat="1" applyFont="1" applyFill="1" applyBorder="1" applyAlignment="1">
      <alignment horizontal="right" vertical="center"/>
    </xf>
    <xf numFmtId="166" fontId="7" fillId="0" borderId="33" xfId="92" applyNumberFormat="1" applyFont="1" applyFill="1" applyBorder="1" applyAlignment="1">
      <alignment horizontal="right" vertical="center"/>
    </xf>
    <xf numFmtId="166" fontId="7" fillId="0" borderId="21" xfId="92" applyNumberFormat="1" applyFont="1" applyFill="1" applyBorder="1" applyAlignment="1">
      <alignment horizontal="right" vertical="center"/>
    </xf>
    <xf numFmtId="166" fontId="7" fillId="0" borderId="50" xfId="92" applyNumberFormat="1" applyFont="1" applyFill="1" applyBorder="1" applyAlignment="1">
      <alignment horizontal="right" vertical="center"/>
    </xf>
    <xf numFmtId="166" fontId="7" fillId="0" borderId="55" xfId="92" applyNumberFormat="1" applyFont="1" applyFill="1" applyBorder="1" applyAlignment="1">
      <alignment horizontal="right" vertical="center"/>
    </xf>
    <xf numFmtId="166" fontId="7" fillId="0" borderId="56" xfId="92" applyNumberFormat="1" applyFont="1" applyFill="1" applyBorder="1" applyAlignment="1">
      <alignment horizontal="right" vertical="center"/>
    </xf>
    <xf numFmtId="166" fontId="3" fillId="0" borderId="44" xfId="92" applyNumberFormat="1" applyFont="1" applyFill="1" applyBorder="1" applyAlignment="1">
      <alignment horizontal="right" vertical="center"/>
    </xf>
    <xf numFmtId="166" fontId="3" fillId="0" borderId="95" xfId="92" applyNumberFormat="1" applyFont="1" applyFill="1" applyBorder="1" applyAlignment="1">
      <alignment horizontal="right" vertical="center"/>
    </xf>
    <xf numFmtId="166" fontId="3" fillId="0" borderId="114" xfId="92" applyNumberFormat="1" applyFont="1" applyFill="1" applyBorder="1" applyAlignment="1">
      <alignment horizontal="right" vertical="center"/>
    </xf>
    <xf numFmtId="166" fontId="3" fillId="0" borderId="116" xfId="92" applyNumberFormat="1" applyFont="1" applyFill="1" applyBorder="1" applyAlignment="1">
      <alignment horizontal="right" vertical="center"/>
    </xf>
    <xf numFmtId="164" fontId="7" fillId="0" borderId="11" xfId="194" applyNumberFormat="1" applyFont="1" applyBorder="1">
      <alignment/>
      <protection/>
    </xf>
    <xf numFmtId="164" fontId="7" fillId="0" borderId="48" xfId="194" applyNumberFormat="1" applyFont="1" applyBorder="1">
      <alignment/>
      <protection/>
    </xf>
    <xf numFmtId="164" fontId="7" fillId="0" borderId="23" xfId="196" applyNumberFormat="1" applyFont="1" applyBorder="1">
      <alignment/>
      <protection/>
    </xf>
    <xf numFmtId="164" fontId="7" fillId="0" borderId="48" xfId="194" applyNumberFormat="1" applyFont="1" applyBorder="1" applyAlignment="1" quotePrefix="1">
      <alignment horizontal="right"/>
      <protection/>
    </xf>
    <xf numFmtId="164" fontId="7" fillId="0" borderId="11" xfId="194" applyNumberFormat="1" applyFont="1" applyFill="1" applyBorder="1">
      <alignment/>
      <protection/>
    </xf>
    <xf numFmtId="164" fontId="3" fillId="0" borderId="44" xfId="194" applyNumberFormat="1" applyFont="1" applyBorder="1">
      <alignment/>
      <protection/>
    </xf>
    <xf numFmtId="164" fontId="3" fillId="0" borderId="88" xfId="194" applyNumberFormat="1" applyFont="1" applyBorder="1">
      <alignment/>
      <protection/>
    </xf>
    <xf numFmtId="164" fontId="3" fillId="0" borderId="45" xfId="196" applyNumberFormat="1" applyFont="1" applyBorder="1">
      <alignment/>
      <protection/>
    </xf>
    <xf numFmtId="164" fontId="7" fillId="0" borderId="18" xfId="42" applyNumberFormat="1" applyFont="1" applyFill="1" applyBorder="1" applyAlignment="1">
      <alignment/>
    </xf>
    <xf numFmtId="164" fontId="7" fillId="0" borderId="33" xfId="42" applyNumberFormat="1" applyFont="1" applyFill="1" applyBorder="1" applyAlignment="1">
      <alignment/>
    </xf>
    <xf numFmtId="164" fontId="7" fillId="0" borderId="16" xfId="42" applyNumberFormat="1" applyFont="1" applyFill="1" applyBorder="1" applyAlignment="1">
      <alignment/>
    </xf>
    <xf numFmtId="164" fontId="7" fillId="0" borderId="19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21" xfId="42" applyNumberFormat="1" applyFont="1" applyFill="1" applyBorder="1" applyAlignment="1">
      <alignment/>
    </xf>
    <xf numFmtId="164" fontId="7" fillId="0" borderId="49" xfId="42" applyNumberFormat="1" applyFont="1" applyFill="1" applyBorder="1" applyAlignment="1">
      <alignment/>
    </xf>
    <xf numFmtId="164" fontId="2" fillId="0" borderId="19" xfId="42" applyNumberFormat="1" applyFont="1" applyFill="1" applyBorder="1" applyAlignment="1">
      <alignment/>
    </xf>
    <xf numFmtId="164" fontId="3" fillId="0" borderId="44" xfId="42" applyNumberFormat="1" applyFont="1" applyFill="1" applyBorder="1" applyAlignment="1">
      <alignment vertical="center"/>
    </xf>
    <xf numFmtId="164" fontId="3" fillId="0" borderId="88" xfId="42" applyNumberFormat="1" applyFont="1" applyFill="1" applyBorder="1" applyAlignment="1">
      <alignment vertical="center"/>
    </xf>
    <xf numFmtId="164" fontId="3" fillId="0" borderId="34" xfId="42" applyNumberFormat="1" applyFont="1" applyFill="1" applyBorder="1" applyAlignment="1">
      <alignment vertical="center"/>
    </xf>
    <xf numFmtId="164" fontId="3" fillId="0" borderId="45" xfId="42" applyNumberFormat="1" applyFont="1" applyFill="1" applyBorder="1" applyAlignment="1">
      <alignment vertical="center"/>
    </xf>
    <xf numFmtId="164" fontId="7" fillId="0" borderId="19" xfId="42" applyNumberFormat="1" applyFont="1" applyFill="1" applyBorder="1" applyAlignment="1">
      <alignment horizontal="right"/>
    </xf>
    <xf numFmtId="164" fontId="3" fillId="0" borderId="26" xfId="42" applyNumberFormat="1" applyFont="1" applyFill="1" applyBorder="1" applyAlignment="1">
      <alignment/>
    </xf>
    <xf numFmtId="0" fontId="24" fillId="0" borderId="0" xfId="199" applyFont="1" applyBorder="1" applyAlignment="1">
      <alignment horizontal="center"/>
      <protection/>
    </xf>
    <xf numFmtId="0" fontId="25" fillId="0" borderId="0" xfId="199" applyFont="1" applyBorder="1" applyAlignment="1">
      <alignment horizontal="center"/>
      <protection/>
    </xf>
    <xf numFmtId="0" fontId="4" fillId="0" borderId="0" xfId="199" applyFont="1" applyAlignment="1">
      <alignment horizontal="center" vertical="center"/>
      <protection/>
    </xf>
    <xf numFmtId="14" fontId="33" fillId="0" borderId="0" xfId="199" applyNumberFormat="1" applyFont="1" applyBorder="1" applyAlignment="1">
      <alignment horizontal="center"/>
      <protection/>
    </xf>
    <xf numFmtId="0" fontId="6" fillId="0" borderId="0" xfId="199" applyFont="1" applyFill="1" applyBorder="1" applyAlignment="1">
      <alignment horizontal="right"/>
      <protection/>
    </xf>
    <xf numFmtId="0" fontId="3" fillId="36" borderId="89" xfId="199" applyFont="1" applyFill="1" applyBorder="1" applyAlignment="1" applyProtection="1">
      <alignment horizontal="center"/>
      <protection/>
    </xf>
    <xf numFmtId="0" fontId="3" fillId="36" borderId="115" xfId="199" applyFont="1" applyFill="1" applyBorder="1" applyAlignment="1" applyProtection="1">
      <alignment horizontal="center"/>
      <protection/>
    </xf>
    <xf numFmtId="173" fontId="3" fillId="36" borderId="48" xfId="199" applyNumberFormat="1" applyFont="1" applyFill="1" applyBorder="1" applyAlignment="1" applyProtection="1" quotePrefix="1">
      <alignment horizontal="center"/>
      <protection/>
    </xf>
    <xf numFmtId="173" fontId="3" fillId="36" borderId="52" xfId="199" applyNumberFormat="1" applyFont="1" applyFill="1" applyBorder="1" applyAlignment="1" applyProtection="1" quotePrefix="1">
      <alignment horizontal="center"/>
      <protection/>
    </xf>
    <xf numFmtId="173" fontId="3" fillId="36" borderId="12" xfId="199" applyNumberFormat="1" applyFont="1" applyFill="1" applyBorder="1" applyAlignment="1" applyProtection="1" quotePrefix="1">
      <alignment horizontal="center"/>
      <protection/>
    </xf>
    <xf numFmtId="173" fontId="3" fillId="36" borderId="54" xfId="199" applyNumberFormat="1" applyFont="1" applyFill="1" applyBorder="1" applyAlignment="1" applyProtection="1" quotePrefix="1">
      <alignment horizontal="center"/>
      <protection/>
    </xf>
    <xf numFmtId="174" fontId="33" fillId="0" borderId="0" xfId="199" applyNumberFormat="1" applyFont="1" applyBorder="1" applyAlignment="1" applyProtection="1">
      <alignment horizontal="center"/>
      <protection/>
    </xf>
    <xf numFmtId="0" fontId="3" fillId="36" borderId="46" xfId="199" applyFont="1" applyFill="1" applyBorder="1" applyAlignment="1" applyProtection="1">
      <alignment horizontal="center"/>
      <protection/>
    </xf>
    <xf numFmtId="0" fontId="3" fillId="36" borderId="119" xfId="199" applyFont="1" applyFill="1" applyBorder="1" applyAlignment="1" applyProtection="1">
      <alignment horizontal="center"/>
      <protection/>
    </xf>
    <xf numFmtId="0" fontId="3" fillId="36" borderId="120" xfId="199" applyFont="1" applyFill="1" applyBorder="1" applyAlignment="1" applyProtection="1">
      <alignment horizontal="center"/>
      <protection/>
    </xf>
    <xf numFmtId="0" fontId="3" fillId="36" borderId="46" xfId="199" applyFont="1" applyFill="1" applyBorder="1" applyAlignment="1" applyProtection="1">
      <alignment horizontal="center" vertical="center"/>
      <protection/>
    </xf>
    <xf numFmtId="0" fontId="3" fillId="36" borderId="119" xfId="199" applyFont="1" applyFill="1" applyBorder="1" applyAlignment="1" applyProtection="1">
      <alignment horizontal="center" vertical="center"/>
      <protection/>
    </xf>
    <xf numFmtId="0" fontId="3" fillId="36" borderId="120" xfId="199" applyFont="1" applyFill="1" applyBorder="1" applyAlignment="1" applyProtection="1">
      <alignment horizontal="center" vertical="center"/>
      <protection/>
    </xf>
    <xf numFmtId="173" fontId="3" fillId="36" borderId="52" xfId="199" applyNumberFormat="1" applyFont="1" applyFill="1" applyBorder="1" applyAlignment="1" applyProtection="1">
      <alignment horizontal="center"/>
      <protection/>
    </xf>
    <xf numFmtId="173" fontId="3" fillId="36" borderId="54" xfId="199" applyNumberFormat="1" applyFont="1" applyFill="1" applyBorder="1" applyAlignment="1" applyProtection="1">
      <alignment horizontal="center"/>
      <protection/>
    </xf>
    <xf numFmtId="173" fontId="3" fillId="36" borderId="46" xfId="199" applyNumberFormat="1" applyFont="1" applyFill="1" applyBorder="1" applyAlignment="1" applyProtection="1" quotePrefix="1">
      <alignment horizontal="center"/>
      <protection/>
    </xf>
    <xf numFmtId="173" fontId="3" fillId="36" borderId="119" xfId="199" applyNumberFormat="1" applyFont="1" applyFill="1" applyBorder="1" applyAlignment="1" applyProtection="1" quotePrefix="1">
      <alignment horizontal="center"/>
      <protection/>
    </xf>
    <xf numFmtId="173" fontId="3" fillId="36" borderId="120" xfId="199" applyNumberFormat="1" applyFont="1" applyFill="1" applyBorder="1" applyAlignment="1" applyProtection="1" quotePrefix="1">
      <alignment horizontal="center"/>
      <protection/>
    </xf>
    <xf numFmtId="164" fontId="3" fillId="0" borderId="0" xfId="199" applyNumberFormat="1" applyFont="1" applyFill="1" applyAlignment="1">
      <alignment horizontal="center"/>
      <protection/>
    </xf>
    <xf numFmtId="164" fontId="5" fillId="0" borderId="0" xfId="199" applyNumberFormat="1" applyFont="1" applyFill="1" applyAlignment="1">
      <alignment horizontal="center"/>
      <protection/>
    </xf>
    <xf numFmtId="164" fontId="6" fillId="0" borderId="0" xfId="199" applyNumberFormat="1" applyFont="1" applyFill="1" applyBorder="1" applyAlignment="1">
      <alignment horizontal="right"/>
      <protection/>
    </xf>
    <xf numFmtId="164" fontId="7" fillId="0" borderId="0" xfId="199" applyNumberFormat="1" applyFont="1" applyFill="1" applyBorder="1" applyAlignment="1">
      <alignment horizontal="right"/>
      <protection/>
    </xf>
    <xf numFmtId="164" fontId="3" fillId="36" borderId="46" xfId="94" applyNumberFormat="1" applyFont="1" applyFill="1" applyBorder="1" applyAlignment="1">
      <alignment horizontal="center" wrapText="1"/>
    </xf>
    <xf numFmtId="164" fontId="3" fillId="36" borderId="119" xfId="94" applyNumberFormat="1" applyFont="1" applyFill="1" applyBorder="1" applyAlignment="1">
      <alignment horizontal="center" wrapText="1"/>
    </xf>
    <xf numFmtId="164" fontId="3" fillId="36" borderId="120" xfId="94" applyNumberFormat="1" applyFont="1" applyFill="1" applyBorder="1" applyAlignment="1">
      <alignment horizontal="center" wrapText="1"/>
    </xf>
    <xf numFmtId="164" fontId="3" fillId="36" borderId="48" xfId="94" applyNumberFormat="1" applyFont="1" applyFill="1" applyBorder="1" applyAlignment="1" quotePrefix="1">
      <alignment horizontal="center"/>
    </xf>
    <xf numFmtId="164" fontId="3" fillId="36" borderId="12" xfId="94" applyNumberFormat="1" applyFont="1" applyFill="1" applyBorder="1" applyAlignment="1" quotePrefix="1">
      <alignment horizontal="center"/>
    </xf>
    <xf numFmtId="164" fontId="3" fillId="36" borderId="54" xfId="94" applyNumberFormat="1" applyFont="1" applyFill="1" applyBorder="1" applyAlignment="1" quotePrefix="1">
      <alignment horizontal="center"/>
    </xf>
    <xf numFmtId="0" fontId="3" fillId="0" borderId="0" xfId="199" applyFont="1" applyFill="1" applyAlignment="1">
      <alignment horizontal="center"/>
      <protection/>
    </xf>
    <xf numFmtId="0" fontId="5" fillId="0" borderId="0" xfId="199" applyFont="1" applyFill="1" applyAlignment="1">
      <alignment horizontal="center"/>
      <protection/>
    </xf>
    <xf numFmtId="0" fontId="6" fillId="0" borderId="10" xfId="199" applyFont="1" applyFill="1" applyBorder="1" applyAlignment="1">
      <alignment horizontal="center"/>
      <protection/>
    </xf>
    <xf numFmtId="164" fontId="3" fillId="0" borderId="0" xfId="199" applyNumberFormat="1" applyFont="1" applyFill="1" applyBorder="1" applyAlignment="1">
      <alignment horizontal="center"/>
      <protection/>
    </xf>
    <xf numFmtId="164" fontId="5" fillId="0" borderId="0" xfId="199" applyNumberFormat="1" applyFont="1" applyFill="1" applyBorder="1" applyAlignment="1" applyProtection="1">
      <alignment horizontal="center"/>
      <protection/>
    </xf>
    <xf numFmtId="0" fontId="3" fillId="0" borderId="0" xfId="199" applyFont="1" applyAlignment="1">
      <alignment horizontal="center" vertical="center"/>
      <protection/>
    </xf>
    <xf numFmtId="0" fontId="5" fillId="0" borderId="0" xfId="199" applyFont="1" applyAlignment="1" applyProtection="1">
      <alignment horizontal="center" vertical="center"/>
      <protection/>
    </xf>
    <xf numFmtId="0" fontId="6" fillId="0" borderId="10" xfId="199" applyFont="1" applyBorder="1" applyAlignment="1">
      <alignment horizontal="right"/>
      <protection/>
    </xf>
    <xf numFmtId="0" fontId="3" fillId="36" borderId="119" xfId="199" applyFont="1" applyFill="1" applyBorder="1" applyAlignment="1">
      <alignment horizontal="center"/>
      <protection/>
    </xf>
    <xf numFmtId="0" fontId="3" fillId="36" borderId="120" xfId="199" applyFont="1" applyFill="1" applyBorder="1" applyAlignment="1">
      <alignment horizontal="center"/>
      <protection/>
    </xf>
    <xf numFmtId="0" fontId="3" fillId="36" borderId="121" xfId="199" applyFont="1" applyFill="1" applyBorder="1" applyAlignment="1">
      <alignment horizontal="center"/>
      <protection/>
    </xf>
    <xf numFmtId="0" fontId="3" fillId="36" borderId="17" xfId="199" applyFont="1" applyFill="1" applyBorder="1" applyAlignment="1">
      <alignment horizontal="center" vertical="center"/>
      <protection/>
    </xf>
    <xf numFmtId="0" fontId="3" fillId="36" borderId="20" xfId="199" applyFont="1" applyFill="1" applyBorder="1" applyAlignment="1">
      <alignment horizontal="center" vertical="center"/>
      <protection/>
    </xf>
    <xf numFmtId="0" fontId="3" fillId="36" borderId="50" xfId="199" applyFont="1" applyFill="1" applyBorder="1" applyAlignment="1">
      <alignment horizontal="center"/>
      <protection/>
    </xf>
    <xf numFmtId="0" fontId="3" fillId="36" borderId="55" xfId="199" applyFont="1" applyFill="1" applyBorder="1" applyAlignment="1">
      <alignment horizontal="center"/>
      <protection/>
    </xf>
    <xf numFmtId="0" fontId="3" fillId="36" borderId="49" xfId="199" applyFont="1" applyFill="1" applyBorder="1" applyAlignment="1">
      <alignment horizontal="center"/>
      <protection/>
    </xf>
    <xf numFmtId="0" fontId="3" fillId="36" borderId="48" xfId="199" applyFont="1" applyFill="1" applyBorder="1" applyAlignment="1" quotePrefix="1">
      <alignment horizontal="center"/>
      <protection/>
    </xf>
    <xf numFmtId="0" fontId="3" fillId="36" borderId="54" xfId="199" applyFont="1" applyFill="1" applyBorder="1" applyAlignment="1">
      <alignment horizontal="center"/>
      <protection/>
    </xf>
    <xf numFmtId="0" fontId="3" fillId="36" borderId="48" xfId="199" applyFont="1" applyFill="1" applyBorder="1" applyAlignment="1">
      <alignment horizontal="center"/>
      <protection/>
    </xf>
    <xf numFmtId="0" fontId="3" fillId="36" borderId="12" xfId="199" applyFont="1" applyFill="1" applyBorder="1" applyAlignment="1">
      <alignment horizontal="center"/>
      <protection/>
    </xf>
    <xf numFmtId="0" fontId="3" fillId="36" borderId="52" xfId="199" applyFont="1" applyFill="1" applyBorder="1" applyAlignment="1">
      <alignment horizontal="center"/>
      <protection/>
    </xf>
    <xf numFmtId="0" fontId="3" fillId="36" borderId="96" xfId="199" applyFont="1" applyFill="1" applyBorder="1" applyAlignment="1">
      <alignment horizontal="center"/>
      <protection/>
    </xf>
    <xf numFmtId="0" fontId="3" fillId="36" borderId="89" xfId="199" applyFont="1" applyFill="1" applyBorder="1" applyAlignment="1">
      <alignment horizontal="center"/>
      <protection/>
    </xf>
    <xf numFmtId="0" fontId="3" fillId="36" borderId="115" xfId="199" applyFont="1" applyFill="1" applyBorder="1" applyAlignment="1">
      <alignment horizontal="center"/>
      <protection/>
    </xf>
    <xf numFmtId="0" fontId="3" fillId="0" borderId="0" xfId="199" applyFont="1" applyFill="1" applyAlignment="1">
      <alignment horizontal="center" vertical="center"/>
      <protection/>
    </xf>
    <xf numFmtId="0" fontId="5" fillId="0" borderId="0" xfId="199" applyFont="1" applyFill="1" applyAlignment="1" applyProtection="1">
      <alignment horizontal="center" vertical="center"/>
      <protection/>
    </xf>
    <xf numFmtId="0" fontId="6" fillId="0" borderId="10" xfId="199" applyFont="1" applyFill="1" applyBorder="1" applyAlignment="1">
      <alignment horizontal="right"/>
      <protection/>
    </xf>
    <xf numFmtId="0" fontId="3" fillId="36" borderId="87" xfId="199" applyFont="1" applyFill="1" applyBorder="1" applyAlignment="1">
      <alignment horizontal="center" vertical="center"/>
      <protection/>
    </xf>
    <xf numFmtId="0" fontId="12" fillId="0" borderId="10" xfId="199" applyFont="1" applyBorder="1" applyAlignment="1">
      <alignment horizontal="right" vertical="center"/>
      <protection/>
    </xf>
    <xf numFmtId="0" fontId="3" fillId="36" borderId="87" xfId="199" applyFont="1" applyFill="1" applyBorder="1" applyAlignment="1" applyProtection="1">
      <alignment horizontal="center" vertical="center"/>
      <protection/>
    </xf>
    <xf numFmtId="0" fontId="3" fillId="36" borderId="20" xfId="199" applyFont="1" applyFill="1" applyBorder="1" applyAlignment="1" applyProtection="1">
      <alignment horizontal="center" vertical="center"/>
      <protection/>
    </xf>
    <xf numFmtId="0" fontId="3" fillId="36" borderId="96" xfId="199" applyFont="1" applyFill="1" applyBorder="1" applyAlignment="1" applyProtection="1">
      <alignment horizontal="center" vertical="center"/>
      <protection/>
    </xf>
    <xf numFmtId="0" fontId="3" fillId="36" borderId="89" xfId="199" applyFont="1" applyFill="1" applyBorder="1" applyAlignment="1" applyProtection="1">
      <alignment horizontal="center" vertical="center"/>
      <protection/>
    </xf>
    <xf numFmtId="0" fontId="3" fillId="36" borderId="115" xfId="199" applyFont="1" applyFill="1" applyBorder="1" applyAlignment="1" applyProtection="1">
      <alignment horizontal="center" vertical="center"/>
      <protection/>
    </xf>
    <xf numFmtId="0" fontId="3" fillId="33" borderId="119" xfId="199" applyFont="1" applyFill="1" applyBorder="1" applyAlignment="1" quotePrefix="1">
      <alignment horizontal="center" vertical="center"/>
      <protection/>
    </xf>
    <xf numFmtId="0" fontId="3" fillId="33" borderId="120" xfId="199" applyFont="1" applyFill="1" applyBorder="1" applyAlignment="1" quotePrefix="1">
      <alignment horizontal="center" vertical="center"/>
      <protection/>
    </xf>
    <xf numFmtId="0" fontId="3" fillId="33" borderId="48" xfId="199" applyFont="1" applyFill="1" applyBorder="1" applyAlignment="1">
      <alignment horizontal="center" vertical="center" wrapText="1"/>
      <protection/>
    </xf>
    <xf numFmtId="0" fontId="3" fillId="33" borderId="12" xfId="199" applyFont="1" applyFill="1" applyBorder="1" applyAlignment="1">
      <alignment horizontal="center" vertical="center" wrapText="1"/>
      <protection/>
    </xf>
    <xf numFmtId="0" fontId="3" fillId="33" borderId="54" xfId="199" applyFont="1" applyFill="1" applyBorder="1" applyAlignment="1">
      <alignment horizontal="center" vertical="center" wrapText="1"/>
      <protection/>
    </xf>
    <xf numFmtId="0" fontId="3" fillId="35" borderId="48" xfId="199" applyFont="1" applyFill="1" applyBorder="1" applyAlignment="1" quotePrefix="1">
      <alignment horizontal="center"/>
      <protection/>
    </xf>
    <xf numFmtId="0" fontId="3" fillId="35" borderId="54" xfId="199" applyFont="1" applyFill="1" applyBorder="1" applyAlignment="1">
      <alignment horizontal="center"/>
      <protection/>
    </xf>
    <xf numFmtId="0" fontId="7" fillId="0" borderId="32" xfId="199" applyFont="1" applyFill="1" applyBorder="1" applyAlignment="1">
      <alignment horizontal="center"/>
      <protection/>
    </xf>
    <xf numFmtId="0" fontId="7" fillId="0" borderId="35" xfId="199" applyFont="1" applyFill="1" applyBorder="1" applyAlignment="1">
      <alignment horizontal="center"/>
      <protection/>
    </xf>
    <xf numFmtId="0" fontId="7" fillId="0" borderId="36" xfId="199" applyFont="1" applyFill="1" applyBorder="1" applyAlignment="1">
      <alignment horizontal="center"/>
      <protection/>
    </xf>
    <xf numFmtId="0" fontId="7" fillId="0" borderId="0" xfId="199" applyFont="1" applyFill="1" applyBorder="1" applyAlignment="1">
      <alignment horizontal="left"/>
      <protection/>
    </xf>
    <xf numFmtId="0" fontId="7" fillId="0" borderId="49" xfId="199" applyFont="1" applyFill="1" applyBorder="1" applyAlignment="1">
      <alignment horizontal="center"/>
      <protection/>
    </xf>
    <xf numFmtId="0" fontId="7" fillId="0" borderId="50" xfId="199" applyFont="1" applyFill="1" applyBorder="1" applyAlignment="1">
      <alignment horizontal="center"/>
      <protection/>
    </xf>
    <xf numFmtId="0" fontId="7" fillId="0" borderId="55" xfId="199" applyFont="1" applyFill="1" applyBorder="1" applyAlignment="1">
      <alignment horizontal="center"/>
      <protection/>
    </xf>
    <xf numFmtId="0" fontId="3" fillId="35" borderId="96" xfId="199" applyFont="1" applyFill="1" applyBorder="1" applyAlignment="1">
      <alignment horizontal="center"/>
      <protection/>
    </xf>
    <xf numFmtId="0" fontId="3" fillId="35" borderId="89" xfId="199" applyFont="1" applyFill="1" applyBorder="1" applyAlignment="1">
      <alignment horizontal="center"/>
      <protection/>
    </xf>
    <xf numFmtId="0" fontId="3" fillId="35" borderId="78" xfId="199" applyFont="1" applyFill="1" applyBorder="1" applyAlignment="1">
      <alignment horizontal="center"/>
      <protection/>
    </xf>
    <xf numFmtId="0" fontId="3" fillId="35" borderId="50" xfId="199" applyFont="1" applyFill="1" applyBorder="1" applyAlignment="1">
      <alignment horizontal="center"/>
      <protection/>
    </xf>
    <xf numFmtId="39" fontId="3" fillId="33" borderId="48" xfId="199" applyNumberFormat="1" applyFont="1" applyFill="1" applyBorder="1" applyAlignment="1" applyProtection="1">
      <alignment horizontal="center" vertical="center"/>
      <protection/>
    </xf>
    <xf numFmtId="39" fontId="3" fillId="33" borderId="12" xfId="199" applyNumberFormat="1" applyFont="1" applyFill="1" applyBorder="1" applyAlignment="1" applyProtection="1">
      <alignment horizontal="center" vertical="center"/>
      <protection/>
    </xf>
    <xf numFmtId="39" fontId="3" fillId="33" borderId="52" xfId="199" applyNumberFormat="1" applyFont="1" applyFill="1" applyBorder="1" applyAlignment="1" applyProtection="1">
      <alignment horizontal="center" vertical="center" wrapText="1"/>
      <protection/>
    </xf>
    <xf numFmtId="39" fontId="3" fillId="33" borderId="54" xfId="199" applyNumberFormat="1" applyFont="1" applyFill="1" applyBorder="1" applyAlignment="1" applyProtection="1">
      <alignment horizontal="center" vertical="center" wrapText="1"/>
      <protection/>
    </xf>
    <xf numFmtId="0" fontId="3" fillId="0" borderId="0" xfId="199" applyFont="1" applyBorder="1" applyAlignment="1">
      <alignment horizontal="center"/>
      <protection/>
    </xf>
    <xf numFmtId="39" fontId="5" fillId="0" borderId="0" xfId="199" applyNumberFormat="1" applyFont="1" applyBorder="1" applyAlignment="1" applyProtection="1">
      <alignment horizontal="center"/>
      <protection/>
    </xf>
    <xf numFmtId="39" fontId="3" fillId="0" borderId="0" xfId="199" applyNumberFormat="1" applyFont="1" applyAlignment="1" applyProtection="1">
      <alignment horizontal="center"/>
      <protection/>
    </xf>
    <xf numFmtId="177" fontId="3" fillId="33" borderId="87" xfId="199" applyNumberFormat="1" applyFont="1" applyFill="1" applyBorder="1" applyAlignment="1">
      <alignment horizontal="center" vertical="center"/>
      <protection/>
    </xf>
    <xf numFmtId="177" fontId="3" fillId="33" borderId="17" xfId="199" applyNumberFormat="1" applyFont="1" applyFill="1" applyBorder="1" applyAlignment="1">
      <alignment horizontal="center" vertical="center"/>
      <protection/>
    </xf>
    <xf numFmtId="177" fontId="3" fillId="33" borderId="20" xfId="199" applyNumberFormat="1" applyFont="1" applyFill="1" applyBorder="1" applyAlignment="1">
      <alignment horizontal="center" vertical="center"/>
      <protection/>
    </xf>
    <xf numFmtId="39" fontId="3" fillId="33" borderId="46" xfId="199" applyNumberFormat="1" applyFont="1" applyFill="1" applyBorder="1" applyAlignment="1" applyProtection="1" quotePrefix="1">
      <alignment horizontal="center"/>
      <protection/>
    </xf>
    <xf numFmtId="39" fontId="3" fillId="33" borderId="119" xfId="199" applyNumberFormat="1" applyFont="1" applyFill="1" applyBorder="1" applyAlignment="1" applyProtection="1" quotePrefix="1">
      <alignment horizontal="center"/>
      <protection/>
    </xf>
    <xf numFmtId="39" fontId="3" fillId="33" borderId="118" xfId="199" applyNumberFormat="1" applyFont="1" applyFill="1" applyBorder="1" applyAlignment="1" applyProtection="1" quotePrefix="1">
      <alignment horizontal="center"/>
      <protection/>
    </xf>
    <xf numFmtId="39" fontId="3" fillId="33" borderId="120" xfId="199" applyNumberFormat="1" applyFont="1" applyFill="1" applyBorder="1" applyAlignment="1" applyProtection="1" quotePrefix="1">
      <alignment horizontal="center"/>
      <protection/>
    </xf>
    <xf numFmtId="39" fontId="3" fillId="33" borderId="12" xfId="199" applyNumberFormat="1" applyFont="1" applyFill="1" applyBorder="1" applyAlignment="1" applyProtection="1">
      <alignment horizontal="center" vertical="center" wrapText="1"/>
      <protection/>
    </xf>
    <xf numFmtId="0" fontId="3" fillId="0" borderId="0" xfId="199" applyFont="1" applyAlignment="1">
      <alignment horizontal="center"/>
      <protection/>
    </xf>
    <xf numFmtId="0" fontId="3" fillId="36" borderId="87" xfId="199" applyFont="1" applyFill="1" applyBorder="1" applyAlignment="1">
      <alignment horizontal="center"/>
      <protection/>
    </xf>
    <xf numFmtId="0" fontId="3" fillId="33" borderId="20" xfId="199" applyFont="1" applyFill="1" applyBorder="1" applyAlignment="1">
      <alignment horizontal="center"/>
      <protection/>
    </xf>
    <xf numFmtId="39" fontId="3" fillId="36" borderId="46" xfId="199" applyNumberFormat="1" applyFont="1" applyFill="1" applyBorder="1" applyAlignment="1" quotePrefix="1">
      <alignment horizontal="center"/>
      <protection/>
    </xf>
    <xf numFmtId="0" fontId="3" fillId="33" borderId="119" xfId="199" applyFont="1" applyFill="1" applyBorder="1" applyAlignment="1" quotePrefix="1">
      <alignment horizontal="center"/>
      <protection/>
    </xf>
    <xf numFmtId="0" fontId="3" fillId="33" borderId="118" xfId="199" applyFont="1" applyFill="1" applyBorder="1" applyAlignment="1" quotePrefix="1">
      <alignment horizontal="center"/>
      <protection/>
    </xf>
    <xf numFmtId="39" fontId="3" fillId="33" borderId="119" xfId="199" applyNumberFormat="1" applyFont="1" applyFill="1" applyBorder="1" applyAlignment="1" quotePrefix="1">
      <alignment horizontal="center"/>
      <protection/>
    </xf>
    <xf numFmtId="0" fontId="3" fillId="33" borderId="120" xfId="199" applyFont="1" applyFill="1" applyBorder="1" applyAlignment="1" quotePrefix="1">
      <alignment horizontal="center"/>
      <protection/>
    </xf>
    <xf numFmtId="0" fontId="5" fillId="0" borderId="0" xfId="199" applyFont="1" applyFill="1" applyBorder="1" applyAlignment="1">
      <alignment horizontal="center"/>
      <protection/>
    </xf>
    <xf numFmtId="0" fontId="3" fillId="33" borderId="122" xfId="199" applyFont="1" applyFill="1" applyBorder="1" applyAlignment="1">
      <alignment horizontal="center" vertical="center"/>
      <protection/>
    </xf>
    <xf numFmtId="0" fontId="3" fillId="33" borderId="123" xfId="199" applyFont="1" applyFill="1" applyBorder="1" applyAlignment="1">
      <alignment horizontal="center" vertical="center"/>
      <protection/>
    </xf>
    <xf numFmtId="0" fontId="3" fillId="33" borderId="124" xfId="199" applyFont="1" applyFill="1" applyBorder="1" applyAlignment="1">
      <alignment horizontal="center" vertical="center"/>
      <protection/>
    </xf>
    <xf numFmtId="0" fontId="3" fillId="33" borderId="125" xfId="199" applyFont="1" applyFill="1" applyBorder="1" applyAlignment="1">
      <alignment horizontal="center" vertical="center"/>
      <protection/>
    </xf>
    <xf numFmtId="0" fontId="3" fillId="33" borderId="15" xfId="199" applyFont="1" applyFill="1" applyBorder="1" applyAlignment="1">
      <alignment horizontal="center" vertical="center"/>
      <protection/>
    </xf>
    <xf numFmtId="0" fontId="3" fillId="33" borderId="21" xfId="199" applyFont="1" applyFill="1" applyBorder="1" applyAlignment="1">
      <alignment horizontal="center" vertical="center"/>
      <protection/>
    </xf>
    <xf numFmtId="0" fontId="3" fillId="33" borderId="37" xfId="199" applyFont="1" applyFill="1" applyBorder="1" applyAlignment="1">
      <alignment horizontal="center" vertical="center"/>
      <protection/>
    </xf>
    <xf numFmtId="0" fontId="3" fillId="33" borderId="69" xfId="199" applyFont="1" applyFill="1" applyBorder="1" applyAlignment="1">
      <alignment horizontal="center" vertical="center"/>
      <protection/>
    </xf>
    <xf numFmtId="0" fontId="16" fillId="0" borderId="50" xfId="199" applyFont="1" applyBorder="1" applyAlignment="1">
      <alignment horizontal="right"/>
      <protection/>
    </xf>
    <xf numFmtId="0" fontId="5" fillId="0" borderId="0" xfId="199" applyFont="1" applyBorder="1" applyAlignment="1">
      <alignment horizontal="center" vertical="center"/>
      <protection/>
    </xf>
    <xf numFmtId="0" fontId="3" fillId="0" borderId="0" xfId="199" applyFont="1" applyBorder="1" applyAlignment="1">
      <alignment horizontal="center" vertical="center"/>
      <protection/>
    </xf>
    <xf numFmtId="0" fontId="3" fillId="33" borderId="48" xfId="199" applyFont="1" applyFill="1" applyBorder="1" applyAlignment="1">
      <alignment horizontal="center" vertical="center"/>
      <protection/>
    </xf>
    <xf numFmtId="0" fontId="3" fillId="33" borderId="52" xfId="199" applyFont="1" applyFill="1" applyBorder="1" applyAlignment="1">
      <alignment horizontal="center" vertical="center"/>
      <protection/>
    </xf>
    <xf numFmtId="0" fontId="3" fillId="33" borderId="126" xfId="199" applyFont="1" applyFill="1" applyBorder="1" applyAlignment="1">
      <alignment horizontal="center" vertical="center"/>
      <protection/>
    </xf>
    <xf numFmtId="0" fontId="3" fillId="33" borderId="12" xfId="199" applyFont="1" applyFill="1" applyBorder="1" applyAlignment="1">
      <alignment horizontal="center" vertical="center"/>
      <protection/>
    </xf>
    <xf numFmtId="0" fontId="3" fillId="33" borderId="11" xfId="199" applyFont="1" applyFill="1" applyBorder="1" applyAlignment="1">
      <alignment horizontal="center" vertical="center"/>
      <protection/>
    </xf>
    <xf numFmtId="0" fontId="3" fillId="33" borderId="71" xfId="199" applyFont="1" applyFill="1" applyBorder="1" applyAlignment="1">
      <alignment horizontal="center" vertical="center"/>
      <protection/>
    </xf>
    <xf numFmtId="0" fontId="3" fillId="33" borderId="66" xfId="199" applyFont="1" applyFill="1" applyBorder="1" applyAlignment="1">
      <alignment horizontal="center" vertical="center"/>
      <protection/>
    </xf>
    <xf numFmtId="0" fontId="3" fillId="33" borderId="67" xfId="199" applyFont="1" applyFill="1" applyBorder="1" applyAlignment="1">
      <alignment horizontal="center" vertical="center"/>
      <protection/>
    </xf>
    <xf numFmtId="0" fontId="3" fillId="33" borderId="68" xfId="199" applyFont="1" applyFill="1" applyBorder="1" applyAlignment="1">
      <alignment horizontal="center" vertical="center"/>
      <protection/>
    </xf>
    <xf numFmtId="0" fontId="3" fillId="33" borderId="77" xfId="199" applyFont="1" applyFill="1" applyBorder="1" applyAlignment="1">
      <alignment horizontal="center" vertical="center"/>
      <protection/>
    </xf>
    <xf numFmtId="0" fontId="3" fillId="33" borderId="127" xfId="199" applyFont="1" applyFill="1" applyBorder="1" applyAlignment="1">
      <alignment horizontal="center" vertical="center"/>
      <protection/>
    </xf>
    <xf numFmtId="0" fontId="3" fillId="33" borderId="15" xfId="199" applyFont="1" applyFill="1" applyBorder="1" applyAlignment="1">
      <alignment horizontal="center" vertical="center" wrapText="1"/>
      <protection/>
    </xf>
    <xf numFmtId="0" fontId="3" fillId="33" borderId="21" xfId="199" applyFont="1" applyFill="1" applyBorder="1" applyAlignment="1">
      <alignment horizontal="center" vertical="center" wrapText="1"/>
      <protection/>
    </xf>
    <xf numFmtId="0" fontId="3" fillId="33" borderId="37" xfId="199" applyFont="1" applyFill="1" applyBorder="1" applyAlignment="1">
      <alignment horizontal="center" vertical="center" wrapText="1"/>
      <protection/>
    </xf>
    <xf numFmtId="0" fontId="3" fillId="33" borderId="69" xfId="199" applyFont="1" applyFill="1" applyBorder="1" applyAlignment="1">
      <alignment horizontal="center" vertical="center" wrapText="1"/>
      <protection/>
    </xf>
    <xf numFmtId="0" fontId="3" fillId="0" borderId="0" xfId="199" applyFont="1" applyFill="1" applyBorder="1" applyAlignment="1">
      <alignment horizontal="center" vertical="center"/>
      <protection/>
    </xf>
    <xf numFmtId="0" fontId="3" fillId="33" borderId="128" xfId="199" applyFont="1" applyFill="1" applyBorder="1" applyAlignment="1">
      <alignment horizontal="center" vertical="center" wrapText="1"/>
      <protection/>
    </xf>
    <xf numFmtId="0" fontId="3" fillId="33" borderId="70" xfId="199" applyFont="1" applyFill="1" applyBorder="1" applyAlignment="1">
      <alignment horizontal="center" vertical="center" wrapText="1"/>
      <protection/>
    </xf>
    <xf numFmtId="0" fontId="21" fillId="36" borderId="11" xfId="199" applyFont="1" applyFill="1" applyBorder="1" applyAlignment="1">
      <alignment horizontal="center" vertical="center"/>
      <protection/>
    </xf>
    <xf numFmtId="0" fontId="21" fillId="36" borderId="71" xfId="199" applyFont="1" applyFill="1" applyBorder="1" applyAlignment="1">
      <alignment horizontal="center" vertical="center"/>
      <protection/>
    </xf>
    <xf numFmtId="164" fontId="21" fillId="36" borderId="11" xfId="199" applyNumberFormat="1" applyFont="1" applyFill="1" applyBorder="1" applyAlignment="1">
      <alignment horizontal="center" vertical="center"/>
      <protection/>
    </xf>
    <xf numFmtId="164" fontId="21" fillId="36" borderId="71" xfId="199" applyNumberFormat="1" applyFont="1" applyFill="1" applyBorder="1" applyAlignment="1">
      <alignment horizontal="center" vertical="center"/>
      <protection/>
    </xf>
    <xf numFmtId="0" fontId="5" fillId="0" borderId="0" xfId="199" applyFont="1" applyBorder="1" applyAlignment="1">
      <alignment horizontal="center"/>
      <protection/>
    </xf>
    <xf numFmtId="0" fontId="3" fillId="0" borderId="0" xfId="199" applyFont="1" applyFill="1" applyBorder="1" applyAlignment="1">
      <alignment horizontal="center"/>
      <protection/>
    </xf>
    <xf numFmtId="0" fontId="21" fillId="35" borderId="128" xfId="199" applyFont="1" applyFill="1" applyBorder="1" applyAlignment="1">
      <alignment horizontal="center" vertical="center"/>
      <protection/>
    </xf>
    <xf numFmtId="0" fontId="21" fillId="35" borderId="70" xfId="199" applyFont="1" applyFill="1" applyBorder="1" applyAlignment="1">
      <alignment horizontal="center" vertical="center"/>
      <protection/>
    </xf>
    <xf numFmtId="0" fontId="21" fillId="35" borderId="77" xfId="199" applyFont="1" applyFill="1" applyBorder="1" applyAlignment="1">
      <alignment horizontal="center" vertical="center"/>
      <protection/>
    </xf>
    <xf numFmtId="0" fontId="21" fillId="35" borderId="127" xfId="199" applyFont="1" applyFill="1" applyBorder="1" applyAlignment="1">
      <alignment horizontal="center" vertical="center"/>
      <protection/>
    </xf>
    <xf numFmtId="0" fontId="3" fillId="0" borderId="0" xfId="199" applyFont="1" applyAlignment="1">
      <alignment horizontal="center" wrapText="1"/>
      <protection/>
    </xf>
    <xf numFmtId="0" fontId="5" fillId="0" borderId="0" xfId="199" applyFont="1" applyAlignment="1">
      <alignment horizontal="center" wrapText="1"/>
      <protection/>
    </xf>
    <xf numFmtId="0" fontId="15" fillId="33" borderId="129" xfId="199" applyFont="1" applyFill="1" applyBorder="1" applyAlignment="1" quotePrefix="1">
      <alignment horizontal="center" vertical="center" wrapText="1"/>
      <protection/>
    </xf>
    <xf numFmtId="0" fontId="15" fillId="33" borderId="130" xfId="199" applyFont="1" applyFill="1" applyBorder="1" applyAlignment="1">
      <alignment horizontal="center" vertical="center" wrapText="1"/>
      <protection/>
    </xf>
    <xf numFmtId="0" fontId="15" fillId="33" borderId="131" xfId="199" applyFont="1" applyFill="1" applyBorder="1" applyAlignment="1">
      <alignment horizontal="center" vertical="center" wrapText="1"/>
      <protection/>
    </xf>
    <xf numFmtId="0" fontId="15" fillId="33" borderId="129" xfId="199" applyFont="1" applyFill="1" applyBorder="1" applyAlignment="1">
      <alignment horizontal="center" vertical="center" wrapText="1"/>
      <protection/>
    </xf>
    <xf numFmtId="0" fontId="15" fillId="33" borderId="132" xfId="199" applyFont="1" applyFill="1" applyBorder="1" applyAlignment="1">
      <alignment horizontal="center" vertical="center" wrapText="1"/>
      <protection/>
    </xf>
    <xf numFmtId="168" fontId="3" fillId="0" borderId="0" xfId="206" applyNumberFormat="1" applyFont="1" applyAlignment="1">
      <alignment horizontal="center"/>
      <protection/>
    </xf>
    <xf numFmtId="168" fontId="5" fillId="0" borderId="0" xfId="206" applyNumberFormat="1" applyFont="1" applyAlignment="1" applyProtection="1">
      <alignment horizontal="center"/>
      <protection/>
    </xf>
    <xf numFmtId="168" fontId="3" fillId="0" borderId="0" xfId="206" applyNumberFormat="1" applyFont="1" applyAlignment="1" applyProtection="1">
      <alignment horizontal="center"/>
      <protection/>
    </xf>
    <xf numFmtId="168" fontId="3" fillId="0" borderId="0" xfId="206" applyNumberFormat="1" applyFont="1" applyBorder="1" applyAlignment="1" quotePrefix="1">
      <alignment horizontal="center"/>
      <protection/>
    </xf>
    <xf numFmtId="168" fontId="15" fillId="33" borderId="87" xfId="206" applyNumberFormat="1" applyFont="1" applyFill="1" applyBorder="1" applyAlignment="1" applyProtection="1">
      <alignment horizontal="center" vertical="center"/>
      <protection/>
    </xf>
    <xf numFmtId="168" fontId="15" fillId="33" borderId="20" xfId="206" applyNumberFormat="1" applyFont="1" applyFill="1" applyBorder="1" applyAlignment="1">
      <alignment horizontal="center" vertical="center"/>
      <protection/>
    </xf>
    <xf numFmtId="168" fontId="15" fillId="33" borderId="91" xfId="206" applyNumberFormat="1" applyFont="1" applyFill="1" applyBorder="1" applyAlignment="1" applyProtection="1" quotePrefix="1">
      <alignment horizontal="center" vertical="center"/>
      <protection/>
    </xf>
    <xf numFmtId="168" fontId="15" fillId="33" borderId="91" xfId="206" applyNumberFormat="1" applyFont="1" applyFill="1" applyBorder="1" applyAlignment="1" applyProtection="1">
      <alignment horizontal="center" vertical="center"/>
      <protection/>
    </xf>
    <xf numFmtId="168" fontId="15" fillId="33" borderId="117" xfId="206" applyNumberFormat="1" applyFont="1" applyFill="1" applyBorder="1" applyAlignment="1" applyProtection="1">
      <alignment horizontal="center" vertical="center"/>
      <protection/>
    </xf>
    <xf numFmtId="0" fontId="5" fillId="0" borderId="0" xfId="208" applyFont="1" applyAlignment="1">
      <alignment horizontal="center"/>
      <protection/>
    </xf>
    <xf numFmtId="0" fontId="15" fillId="0" borderId="0" xfId="208" applyFont="1" applyAlignment="1">
      <alignment horizontal="center"/>
      <protection/>
    </xf>
    <xf numFmtId="0" fontId="3" fillId="33" borderId="96" xfId="208" applyNumberFormat="1" applyFont="1" applyFill="1" applyBorder="1" applyAlignment="1">
      <alignment horizontal="center" vertical="center"/>
      <protection/>
    </xf>
    <xf numFmtId="0" fontId="3" fillId="33" borderId="78" xfId="208" applyFont="1" applyFill="1" applyBorder="1" applyAlignment="1">
      <alignment horizontal="center" vertical="center"/>
      <protection/>
    </xf>
    <xf numFmtId="0" fontId="3" fillId="33" borderId="31" xfId="208" applyFont="1" applyFill="1" applyBorder="1" applyAlignment="1">
      <alignment horizontal="center" vertical="center"/>
      <protection/>
    </xf>
    <xf numFmtId="0" fontId="3" fillId="33" borderId="21" xfId="208" applyFont="1" applyFill="1" applyBorder="1" applyAlignment="1">
      <alignment horizontal="center" vertical="center"/>
      <protection/>
    </xf>
    <xf numFmtId="0" fontId="3" fillId="33" borderId="46" xfId="199" applyFont="1" applyFill="1" applyBorder="1" applyAlignment="1" applyProtection="1" quotePrefix="1">
      <alignment horizontal="center" vertical="center"/>
      <protection/>
    </xf>
    <xf numFmtId="0" fontId="3" fillId="33" borderId="118" xfId="199" applyFont="1" applyFill="1" applyBorder="1" applyAlignment="1" applyProtection="1" quotePrefix="1">
      <alignment horizontal="center" vertical="center"/>
      <protection/>
    </xf>
    <xf numFmtId="0" fontId="3" fillId="33" borderId="119" xfId="199" applyFont="1" applyFill="1" applyBorder="1" applyAlignment="1" applyProtection="1" quotePrefix="1">
      <alignment horizontal="center" vertical="center"/>
      <protection/>
    </xf>
    <xf numFmtId="0" fontId="3" fillId="33" borderId="46" xfId="208" applyFont="1" applyFill="1" applyBorder="1" applyAlignment="1">
      <alignment horizontal="center" vertical="center"/>
      <protection/>
    </xf>
    <xf numFmtId="0" fontId="3" fillId="33" borderId="119" xfId="208" applyFont="1" applyFill="1" applyBorder="1" applyAlignment="1">
      <alignment horizontal="center" vertical="center"/>
      <protection/>
    </xf>
    <xf numFmtId="0" fontId="3" fillId="33" borderId="120" xfId="208" applyFont="1" applyFill="1" applyBorder="1" applyAlignment="1">
      <alignment horizontal="center" vertical="center"/>
      <protection/>
    </xf>
    <xf numFmtId="168" fontId="3" fillId="0" borderId="0" xfId="210" applyNumberFormat="1" applyFont="1" applyAlignment="1">
      <alignment horizontal="center"/>
      <protection/>
    </xf>
    <xf numFmtId="168" fontId="5" fillId="0" borderId="0" xfId="210" applyNumberFormat="1" applyFont="1" applyAlignment="1" applyProtection="1">
      <alignment horizontal="center"/>
      <protection/>
    </xf>
    <xf numFmtId="168" fontId="3" fillId="0" borderId="0" xfId="210" applyNumberFormat="1" applyFont="1" applyAlignment="1" applyProtection="1">
      <alignment horizontal="center"/>
      <protection/>
    </xf>
    <xf numFmtId="168" fontId="3" fillId="0" borderId="0" xfId="210" applyNumberFormat="1" applyFont="1" applyBorder="1" applyAlignment="1">
      <alignment horizontal="center"/>
      <protection/>
    </xf>
    <xf numFmtId="168" fontId="3" fillId="0" borderId="0" xfId="210" applyNumberFormat="1" applyFont="1" applyBorder="1" applyAlignment="1" quotePrefix="1">
      <alignment horizontal="center"/>
      <protection/>
    </xf>
    <xf numFmtId="168" fontId="15" fillId="33" borderId="87" xfId="207" applyNumberFormat="1" applyFont="1" applyFill="1" applyBorder="1" applyAlignment="1" applyProtection="1">
      <alignment horizontal="center" vertical="center"/>
      <protection/>
    </xf>
    <xf numFmtId="168" fontId="15" fillId="33" borderId="20" xfId="207" applyNumberFormat="1" applyFont="1" applyFill="1" applyBorder="1" applyAlignment="1">
      <alignment horizontal="center" vertical="center"/>
      <protection/>
    </xf>
    <xf numFmtId="168" fontId="15" fillId="33" borderId="91" xfId="207" applyNumberFormat="1" applyFont="1" applyFill="1" applyBorder="1" applyAlignment="1" applyProtection="1">
      <alignment horizontal="center" vertical="center"/>
      <protection/>
    </xf>
    <xf numFmtId="168" fontId="15" fillId="33" borderId="91" xfId="207" applyNumberFormat="1" applyFont="1" applyFill="1" applyBorder="1" applyAlignment="1" applyProtection="1" quotePrefix="1">
      <alignment horizontal="center" vertical="center"/>
      <protection/>
    </xf>
    <xf numFmtId="168" fontId="15" fillId="33" borderId="117" xfId="207" applyNumberFormat="1" applyFont="1" applyFill="1" applyBorder="1" applyAlignment="1" applyProtection="1">
      <alignment horizontal="center" vertical="center"/>
      <protection/>
    </xf>
    <xf numFmtId="164" fontId="3" fillId="33" borderId="15" xfId="208" applyNumberFormat="1" applyFont="1" applyFill="1" applyBorder="1" applyAlignment="1">
      <alignment horizontal="center" vertical="center"/>
      <protection/>
    </xf>
    <xf numFmtId="164" fontId="3" fillId="33" borderId="16" xfId="208" applyNumberFormat="1" applyFont="1" applyFill="1" applyBorder="1" applyAlignment="1">
      <alignment horizontal="center" vertical="center"/>
      <protection/>
    </xf>
    <xf numFmtId="0" fontId="3" fillId="33" borderId="13" xfId="208" applyFont="1" applyFill="1" applyBorder="1" applyAlignment="1">
      <alignment horizontal="center" vertical="center"/>
      <protection/>
    </xf>
    <xf numFmtId="0" fontId="3" fillId="0" borderId="0" xfId="208" applyFont="1" applyAlignment="1">
      <alignment horizontal="center"/>
      <protection/>
    </xf>
    <xf numFmtId="0" fontId="3" fillId="33" borderId="87" xfId="208" applyFont="1" applyFill="1" applyBorder="1" applyAlignment="1">
      <alignment horizontal="center" vertical="center"/>
      <protection/>
    </xf>
    <xf numFmtId="0" fontId="3" fillId="33" borderId="17" xfId="208" applyFont="1" applyFill="1" applyBorder="1" applyAlignment="1">
      <alignment horizontal="center" vertical="center"/>
      <protection/>
    </xf>
    <xf numFmtId="0" fontId="3" fillId="33" borderId="20" xfId="208" applyFont="1" applyFill="1" applyBorder="1" applyAlignment="1">
      <alignment horizontal="center" vertical="center"/>
      <protection/>
    </xf>
    <xf numFmtId="0" fontId="7" fillId="0" borderId="0" xfId="120" applyFont="1" applyBorder="1" applyAlignment="1" applyProtection="1">
      <alignment horizontal="justify" vertical="center" wrapText="1"/>
      <protection/>
    </xf>
    <xf numFmtId="0" fontId="9" fillId="0" borderId="0" xfId="120" applyFont="1" applyBorder="1" applyAlignment="1" applyProtection="1">
      <alignment horizontal="center" vertical="justify"/>
      <protection/>
    </xf>
    <xf numFmtId="164" fontId="3" fillId="33" borderId="91" xfId="120" applyNumberFormat="1" applyFont="1" applyFill="1" applyBorder="1" applyAlignment="1">
      <alignment horizontal="center"/>
      <protection/>
    </xf>
    <xf numFmtId="164" fontId="3" fillId="33" borderId="46" xfId="120" applyNumberFormat="1" applyFont="1" applyFill="1" applyBorder="1" applyAlignment="1">
      <alignment horizontal="center"/>
      <protection/>
    </xf>
    <xf numFmtId="49" fontId="3" fillId="33" borderId="48" xfId="120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49" fontId="3" fillId="33" borderId="49" xfId="120" applyNumberFormat="1" applyFont="1" applyFill="1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3" fillId="33" borderId="90" xfId="120" applyFont="1" applyFill="1" applyBorder="1" applyAlignment="1">
      <alignment horizontal="center" wrapText="1"/>
      <protection/>
    </xf>
    <xf numFmtId="0" fontId="0" fillId="0" borderId="115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6" xfId="0" applyBorder="1" applyAlignment="1">
      <alignment wrapText="1"/>
    </xf>
    <xf numFmtId="0" fontId="3" fillId="33" borderId="87" xfId="12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120" applyFont="1" applyAlignment="1" applyProtection="1">
      <alignment horizontal="center"/>
      <protection/>
    </xf>
    <xf numFmtId="0" fontId="5" fillId="0" borderId="0" xfId="120" applyFont="1" applyAlignment="1" applyProtection="1">
      <alignment horizontal="center"/>
      <protection/>
    </xf>
    <xf numFmtId="0" fontId="3" fillId="0" borderId="10" xfId="120" applyFont="1" applyBorder="1" applyAlignment="1">
      <alignment horizontal="center"/>
      <protection/>
    </xf>
    <xf numFmtId="0" fontId="6" fillId="0" borderId="0" xfId="120" applyFont="1" applyBorder="1" applyAlignment="1">
      <alignment horizontal="right"/>
      <protection/>
    </xf>
    <xf numFmtId="0" fontId="7" fillId="0" borderId="0" xfId="120" applyFont="1" applyBorder="1" applyAlignment="1">
      <alignment horizontal="justify" wrapText="1"/>
      <protection/>
    </xf>
    <xf numFmtId="0" fontId="3" fillId="0" borderId="0" xfId="120" applyFont="1" applyAlignment="1">
      <alignment horizontal="center"/>
      <protection/>
    </xf>
    <xf numFmtId="0" fontId="5" fillId="0" borderId="0" xfId="120" applyFont="1" applyAlignment="1">
      <alignment horizontal="center"/>
      <protection/>
    </xf>
    <xf numFmtId="0" fontId="3" fillId="0" borderId="133" xfId="120" applyFont="1" applyBorder="1" applyAlignment="1">
      <alignment horizontal="center"/>
      <protection/>
    </xf>
    <xf numFmtId="0" fontId="10" fillId="35" borderId="72" xfId="120" applyFont="1" applyFill="1" applyBorder="1" applyAlignment="1">
      <alignment/>
      <protection/>
    </xf>
    <xf numFmtId="0" fontId="2" fillId="35" borderId="27" xfId="120" applyFill="1" applyBorder="1" applyAlignment="1">
      <alignment/>
      <protection/>
    </xf>
    <xf numFmtId="0" fontId="11" fillId="35" borderId="122" xfId="120" applyFont="1" applyFill="1" applyBorder="1" applyAlignment="1">
      <alignment horizontal="center"/>
      <protection/>
    </xf>
    <xf numFmtId="0" fontId="11" fillId="35" borderId="123" xfId="120" applyFont="1" applyFill="1" applyBorder="1" applyAlignment="1">
      <alignment horizontal="center"/>
      <protection/>
    </xf>
    <xf numFmtId="0" fontId="11" fillId="35" borderId="124" xfId="120" applyFont="1" applyFill="1" applyBorder="1" applyAlignment="1">
      <alignment horizontal="center"/>
      <protection/>
    </xf>
    <xf numFmtId="0" fontId="11" fillId="35" borderId="134" xfId="120" applyFont="1" applyFill="1" applyBorder="1" applyAlignment="1">
      <alignment horizontal="center" wrapText="1"/>
      <protection/>
    </xf>
    <xf numFmtId="0" fontId="11" fillId="35" borderId="135" xfId="120" applyFont="1" applyFill="1" applyBorder="1" applyAlignment="1">
      <alignment horizontal="center" wrapText="1"/>
      <protection/>
    </xf>
    <xf numFmtId="0" fontId="2" fillId="0" borderId="49" xfId="120" applyBorder="1" applyAlignment="1">
      <alignment horizontal="center" wrapText="1"/>
      <protection/>
    </xf>
    <xf numFmtId="0" fontId="2" fillId="0" borderId="55" xfId="120" applyBorder="1" applyAlignment="1">
      <alignment horizontal="center" wrapText="1"/>
      <protection/>
    </xf>
    <xf numFmtId="0" fontId="11" fillId="35" borderId="136" xfId="120" applyFont="1" applyFill="1" applyBorder="1" applyAlignment="1">
      <alignment horizontal="center" wrapText="1"/>
      <protection/>
    </xf>
    <xf numFmtId="0" fontId="2" fillId="0" borderId="100" xfId="120" applyBorder="1" applyAlignment="1">
      <alignment horizontal="center" wrapText="1"/>
      <protection/>
    </xf>
    <xf numFmtId="0" fontId="11" fillId="35" borderId="48" xfId="120" applyFont="1" applyFill="1" applyBorder="1" applyAlignment="1">
      <alignment horizontal="center"/>
      <protection/>
    </xf>
    <xf numFmtId="0" fontId="2" fillId="0" borderId="12" xfId="120" applyBorder="1" applyAlignment="1">
      <alignment horizontal="center"/>
      <protection/>
    </xf>
    <xf numFmtId="0" fontId="15" fillId="33" borderId="87" xfId="199" applyFont="1" applyFill="1" applyBorder="1" applyAlignment="1">
      <alignment horizontal="left" vertical="center" wrapText="1"/>
      <protection/>
    </xf>
    <xf numFmtId="0" fontId="15" fillId="33" borderId="20" xfId="199" applyFont="1" applyFill="1" applyBorder="1" applyAlignment="1">
      <alignment horizontal="left" vertical="center" wrapText="1"/>
      <protection/>
    </xf>
    <xf numFmtId="0" fontId="15" fillId="33" borderId="46" xfId="199" applyFont="1" applyFill="1" applyBorder="1" applyAlignment="1">
      <alignment horizontal="center"/>
      <protection/>
    </xf>
    <xf numFmtId="0" fontId="15" fillId="33" borderId="118" xfId="199" applyFont="1" applyFill="1" applyBorder="1" applyAlignment="1">
      <alignment horizontal="center"/>
      <protection/>
    </xf>
    <xf numFmtId="0" fontId="15" fillId="33" borderId="120" xfId="199" applyFont="1" applyFill="1" applyBorder="1" applyAlignment="1">
      <alignment horizontal="center"/>
      <protection/>
    </xf>
    <xf numFmtId="0" fontId="3" fillId="0" borderId="0" xfId="120" applyFont="1" applyFill="1" applyAlignment="1">
      <alignment horizontal="center"/>
      <protection/>
    </xf>
    <xf numFmtId="0" fontId="12" fillId="0" borderId="10" xfId="120" applyFont="1" applyBorder="1" applyAlignment="1">
      <alignment horizontal="right"/>
      <protection/>
    </xf>
    <xf numFmtId="1" fontId="3" fillId="33" borderId="87" xfId="12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12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120" applyFont="1" applyFill="1" applyBorder="1" applyAlignment="1" applyProtection="1">
      <alignment horizontal="center" vertical="center" wrapText="1"/>
      <protection locked="0"/>
    </xf>
    <xf numFmtId="0" fontId="3" fillId="33" borderId="18" xfId="120" applyFont="1" applyFill="1" applyBorder="1" applyAlignment="1" applyProtection="1">
      <alignment horizontal="center" vertical="center" wrapText="1"/>
      <protection locked="0"/>
    </xf>
    <xf numFmtId="0" fontId="3" fillId="33" borderId="31" xfId="120" applyFont="1" applyFill="1" applyBorder="1" applyAlignment="1">
      <alignment horizontal="center" vertical="center"/>
      <protection/>
    </xf>
    <xf numFmtId="0" fontId="3" fillId="33" borderId="92" xfId="120" applyFont="1" applyFill="1" applyBorder="1" applyAlignment="1">
      <alignment horizontal="center" vertical="center"/>
      <protection/>
    </xf>
    <xf numFmtId="0" fontId="3" fillId="33" borderId="18" xfId="120" applyFont="1" applyFill="1" applyBorder="1" applyAlignment="1">
      <alignment horizontal="center" vertical="center"/>
      <protection/>
    </xf>
    <xf numFmtId="0" fontId="3" fillId="33" borderId="19" xfId="120" applyFont="1" applyFill="1" applyBorder="1" applyAlignment="1">
      <alignment horizontal="center" vertical="center"/>
      <protection/>
    </xf>
    <xf numFmtId="0" fontId="7" fillId="36" borderId="137" xfId="211" applyFont="1" applyFill="1" applyBorder="1" applyAlignment="1">
      <alignment horizontal="center" vertical="center"/>
      <protection/>
    </xf>
    <xf numFmtId="0" fontId="7" fillId="36" borderId="22" xfId="211" applyFont="1" applyFill="1" applyBorder="1" applyAlignment="1">
      <alignment horizontal="center" vertical="center"/>
      <protection/>
    </xf>
    <xf numFmtId="0" fontId="3" fillId="36" borderId="118" xfId="211" applyFont="1" applyFill="1" applyBorder="1" applyAlignment="1" applyProtection="1">
      <alignment horizontal="center"/>
      <protection/>
    </xf>
    <xf numFmtId="0" fontId="3" fillId="36" borderId="117" xfId="211" applyFont="1" applyFill="1" applyBorder="1" applyAlignment="1" applyProtection="1">
      <alignment horizontal="center"/>
      <protection/>
    </xf>
    <xf numFmtId="0" fontId="3" fillId="0" borderId="0" xfId="211" applyFont="1" applyFill="1" applyAlignment="1">
      <alignment horizontal="center"/>
      <protection/>
    </xf>
    <xf numFmtId="0" fontId="5" fillId="0" borderId="0" xfId="211" applyFont="1" applyFill="1" applyAlignment="1">
      <alignment horizontal="center"/>
      <protection/>
    </xf>
    <xf numFmtId="4" fontId="3" fillId="0" borderId="0" xfId="211" applyNumberFormat="1" applyFont="1" applyFill="1" applyAlignment="1">
      <alignment horizontal="center"/>
      <protection/>
    </xf>
    <xf numFmtId="0" fontId="3" fillId="0" borderId="41" xfId="199" applyFont="1" applyBorder="1" applyAlignment="1">
      <alignment horizontal="center"/>
      <protection/>
    </xf>
    <xf numFmtId="0" fontId="7" fillId="0" borderId="18" xfId="199" applyFont="1" applyBorder="1" applyAlignment="1">
      <alignment horizontal="center"/>
      <protection/>
    </xf>
    <xf numFmtId="0" fontId="7" fillId="0" borderId="33" xfId="199" applyFont="1" applyBorder="1" applyAlignment="1">
      <alignment horizontal="center"/>
      <protection/>
    </xf>
    <xf numFmtId="167" fontId="5" fillId="0" borderId="41" xfId="214" applyNumberFormat="1" applyFont="1" applyBorder="1" applyAlignment="1" applyProtection="1">
      <alignment horizontal="center"/>
      <protection/>
    </xf>
    <xf numFmtId="167" fontId="5" fillId="0" borderId="18" xfId="214" applyNumberFormat="1" applyFont="1" applyBorder="1" applyAlignment="1" applyProtection="1">
      <alignment horizontal="center"/>
      <protection/>
    </xf>
    <xf numFmtId="167" fontId="5" fillId="0" borderId="33" xfId="214" applyNumberFormat="1" applyFont="1" applyBorder="1" applyAlignment="1" applyProtection="1">
      <alignment horizontal="center"/>
      <protection/>
    </xf>
    <xf numFmtId="167" fontId="12" fillId="0" borderId="58" xfId="214" applyNumberFormat="1" applyFont="1" applyBorder="1" applyAlignment="1" applyProtection="1">
      <alignment horizontal="right"/>
      <protection/>
    </xf>
    <xf numFmtId="167" fontId="12" fillId="0" borderId="25" xfId="214" applyNumberFormat="1" applyFont="1" applyBorder="1" applyAlignment="1" applyProtection="1">
      <alignment horizontal="right"/>
      <protection/>
    </xf>
    <xf numFmtId="167" fontId="12" fillId="0" borderId="34" xfId="214" applyNumberFormat="1" applyFont="1" applyBorder="1" applyAlignment="1" applyProtection="1">
      <alignment horizontal="right"/>
      <protection/>
    </xf>
    <xf numFmtId="167" fontId="15" fillId="33" borderId="91" xfId="214" applyNumberFormat="1" applyFont="1" applyFill="1" applyBorder="1" applyAlignment="1" applyProtection="1">
      <alignment horizontal="center" wrapText="1"/>
      <protection hidden="1"/>
    </xf>
    <xf numFmtId="167" fontId="15" fillId="33" borderId="91" xfId="214" applyNumberFormat="1" applyFont="1" applyFill="1" applyBorder="1" applyAlignment="1">
      <alignment horizontal="center"/>
      <protection/>
    </xf>
    <xf numFmtId="167" fontId="15" fillId="33" borderId="117" xfId="214" applyNumberFormat="1" applyFont="1" applyFill="1" applyBorder="1" applyAlignment="1">
      <alignment horizontal="center"/>
      <protection/>
    </xf>
    <xf numFmtId="167" fontId="5" fillId="0" borderId="41" xfId="215" applyNumberFormat="1" applyFont="1" applyBorder="1" applyAlignment="1" applyProtection="1">
      <alignment horizontal="center"/>
      <protection/>
    </xf>
    <xf numFmtId="167" fontId="5" fillId="0" borderId="18" xfId="215" applyNumberFormat="1" applyFont="1" applyBorder="1" applyAlignment="1" applyProtection="1">
      <alignment horizontal="center"/>
      <protection/>
    </xf>
    <xf numFmtId="167" fontId="5" fillId="0" borderId="33" xfId="215" applyNumberFormat="1" applyFont="1" applyBorder="1" applyAlignment="1" applyProtection="1">
      <alignment horizontal="center"/>
      <protection/>
    </xf>
    <xf numFmtId="167" fontId="12" fillId="0" borderId="58" xfId="215" applyNumberFormat="1" applyFont="1" applyBorder="1" applyAlignment="1" applyProtection="1">
      <alignment horizontal="right"/>
      <protection/>
    </xf>
    <xf numFmtId="167" fontId="12" fillId="0" borderId="25" xfId="215" applyNumberFormat="1" applyFont="1" applyBorder="1" applyAlignment="1" applyProtection="1">
      <alignment horizontal="right"/>
      <protection/>
    </xf>
    <xf numFmtId="167" fontId="12" fillId="0" borderId="34" xfId="215" applyNumberFormat="1" applyFont="1" applyBorder="1" applyAlignment="1" applyProtection="1">
      <alignment horizontal="right"/>
      <protection/>
    </xf>
    <xf numFmtId="167" fontId="15" fillId="33" borderId="91" xfId="215" applyNumberFormat="1" applyFont="1" applyFill="1" applyBorder="1" applyAlignment="1" applyProtection="1">
      <alignment horizontal="center" wrapText="1"/>
      <protection hidden="1"/>
    </xf>
    <xf numFmtId="167" fontId="15" fillId="33" borderId="46" xfId="215" applyNumberFormat="1" applyFont="1" applyFill="1" applyBorder="1" applyAlignment="1">
      <alignment horizontal="center"/>
      <protection/>
    </xf>
    <xf numFmtId="167" fontId="15" fillId="33" borderId="120" xfId="215" applyNumberFormat="1" applyFont="1" applyFill="1" applyBorder="1" applyAlignment="1">
      <alignment horizontal="center"/>
      <protection/>
    </xf>
    <xf numFmtId="167" fontId="5" fillId="0" borderId="0" xfId="216" applyNumberFormat="1" applyFont="1" applyAlignment="1" applyProtection="1">
      <alignment horizontal="center"/>
      <protection/>
    </xf>
    <xf numFmtId="167" fontId="6" fillId="0" borderId="0" xfId="216" applyNumberFormat="1" applyFont="1" applyAlignment="1" applyProtection="1">
      <alignment horizontal="right"/>
      <protection/>
    </xf>
    <xf numFmtId="167" fontId="15" fillId="33" borderId="91" xfId="216" applyNumberFormat="1" applyFont="1" applyFill="1" applyBorder="1" applyAlignment="1" applyProtection="1">
      <alignment horizontal="center" wrapText="1"/>
      <protection hidden="1"/>
    </xf>
    <xf numFmtId="167" fontId="3" fillId="33" borderId="46" xfId="216" applyNumberFormat="1" applyFont="1" applyFill="1" applyBorder="1" applyAlignment="1">
      <alignment horizontal="center"/>
      <protection/>
    </xf>
    <xf numFmtId="167" fontId="3" fillId="33" borderId="120" xfId="216" applyNumberFormat="1" applyFont="1" applyFill="1" applyBorder="1" applyAlignment="1">
      <alignment horizontal="center"/>
      <protection/>
    </xf>
    <xf numFmtId="167" fontId="5" fillId="0" borderId="0" xfId="217" applyNumberFormat="1" applyFont="1" applyAlignment="1" applyProtection="1">
      <alignment horizontal="center"/>
      <protection/>
    </xf>
    <xf numFmtId="167" fontId="6" fillId="0" borderId="0" xfId="217" applyNumberFormat="1" applyFont="1" applyAlignment="1" applyProtection="1">
      <alignment horizontal="right"/>
      <protection/>
    </xf>
    <xf numFmtId="167" fontId="15" fillId="33" borderId="91" xfId="217" applyNumberFormat="1" applyFont="1" applyFill="1" applyBorder="1" applyAlignment="1" applyProtection="1">
      <alignment horizontal="center" wrapText="1"/>
      <protection hidden="1"/>
    </xf>
    <xf numFmtId="167" fontId="3" fillId="33" borderId="118" xfId="217" applyNumberFormat="1" applyFont="1" applyFill="1" applyBorder="1" applyAlignment="1">
      <alignment horizontal="center"/>
      <protection/>
    </xf>
    <xf numFmtId="167" fontId="3" fillId="33" borderId="117" xfId="217" applyNumberFormat="1" applyFont="1" applyFill="1" applyBorder="1" applyAlignment="1">
      <alignment horizontal="center"/>
      <protection/>
    </xf>
    <xf numFmtId="167" fontId="5" fillId="0" borderId="0" xfId="218" applyNumberFormat="1" applyFont="1" applyAlignment="1" applyProtection="1">
      <alignment horizontal="center"/>
      <protection/>
    </xf>
    <xf numFmtId="167" fontId="6" fillId="0" borderId="0" xfId="218" applyNumberFormat="1" applyFont="1" applyAlignment="1" applyProtection="1">
      <alignment horizontal="right"/>
      <protection/>
    </xf>
    <xf numFmtId="167" fontId="15" fillId="33" borderId="91" xfId="218" applyNumberFormat="1" applyFont="1" applyFill="1" applyBorder="1" applyAlignment="1" applyProtection="1">
      <alignment horizontal="center" wrapText="1"/>
      <protection hidden="1"/>
    </xf>
    <xf numFmtId="167" fontId="3" fillId="33" borderId="46" xfId="218" applyNumberFormat="1" applyFont="1" applyFill="1" applyBorder="1" applyAlignment="1">
      <alignment horizontal="center"/>
      <protection/>
    </xf>
    <xf numFmtId="167" fontId="3" fillId="33" borderId="120" xfId="218" applyNumberFormat="1" applyFont="1" applyFill="1" applyBorder="1" applyAlignment="1">
      <alignment horizontal="center"/>
      <protection/>
    </xf>
    <xf numFmtId="167" fontId="5" fillId="0" borderId="0" xfId="219" applyNumberFormat="1" applyFont="1" applyAlignment="1" applyProtection="1">
      <alignment horizontal="center"/>
      <protection/>
    </xf>
    <xf numFmtId="167" fontId="12" fillId="0" borderId="0" xfId="219" applyNumberFormat="1" applyFont="1" applyAlignment="1" applyProtection="1">
      <alignment horizontal="right"/>
      <protection/>
    </xf>
    <xf numFmtId="167" fontId="15" fillId="33" borderId="91" xfId="219" applyNumberFormat="1" applyFont="1" applyFill="1" applyBorder="1" applyAlignment="1" applyProtection="1">
      <alignment horizontal="center" wrapText="1"/>
      <protection hidden="1"/>
    </xf>
    <xf numFmtId="167" fontId="3" fillId="33" borderId="46" xfId="219" applyNumberFormat="1" applyFont="1" applyFill="1" applyBorder="1" applyAlignment="1">
      <alignment horizontal="center"/>
      <protection/>
    </xf>
    <xf numFmtId="167" fontId="3" fillId="33" borderId="120" xfId="219" applyNumberFormat="1" applyFont="1" applyFill="1" applyBorder="1" applyAlignment="1">
      <alignment horizontal="center"/>
      <protection/>
    </xf>
    <xf numFmtId="0" fontId="3" fillId="0" borderId="0" xfId="196" applyFont="1" applyAlignment="1">
      <alignment horizontal="center"/>
      <protection/>
    </xf>
    <xf numFmtId="0" fontId="5" fillId="0" borderId="0" xfId="196" applyFont="1" applyAlignment="1">
      <alignment horizontal="center"/>
      <protection/>
    </xf>
    <xf numFmtId="167" fontId="6" fillId="0" borderId="10" xfId="135" applyNumberFormat="1" applyFont="1" applyBorder="1" applyAlignment="1">
      <alignment horizontal="right"/>
      <protection/>
    </xf>
    <xf numFmtId="0" fontId="3" fillId="0" borderId="0" xfId="200" applyFont="1" applyFill="1" applyAlignment="1">
      <alignment horizontal="center"/>
      <protection/>
    </xf>
    <xf numFmtId="0" fontId="5" fillId="0" borderId="0" xfId="200" applyFont="1" applyFill="1" applyAlignment="1">
      <alignment horizontal="center"/>
      <protection/>
    </xf>
    <xf numFmtId="0" fontId="6" fillId="0" borderId="10" xfId="200" applyFont="1" applyFill="1" applyBorder="1" applyAlignment="1">
      <alignment horizontal="right"/>
      <protection/>
    </xf>
    <xf numFmtId="0" fontId="3" fillId="33" borderId="96" xfId="200" applyFont="1" applyFill="1" applyBorder="1" applyAlignment="1">
      <alignment horizontal="center" vertical="center"/>
      <protection/>
    </xf>
    <xf numFmtId="0" fontId="3" fillId="33" borderId="89" xfId="200" applyFont="1" applyFill="1" applyBorder="1" applyAlignment="1">
      <alignment horizontal="center" vertical="center"/>
      <protection/>
    </xf>
    <xf numFmtId="0" fontId="3" fillId="33" borderId="97" xfId="200" applyFont="1" applyFill="1" applyBorder="1" applyAlignment="1">
      <alignment horizontal="center" vertical="center"/>
      <protection/>
    </xf>
    <xf numFmtId="0" fontId="3" fillId="33" borderId="51" xfId="200" applyFont="1" applyFill="1" applyBorder="1" applyAlignment="1">
      <alignment horizontal="center" vertical="center"/>
      <protection/>
    </xf>
    <xf numFmtId="0" fontId="3" fillId="33" borderId="0" xfId="200" applyFont="1" applyFill="1" applyBorder="1" applyAlignment="1">
      <alignment horizontal="center" vertical="center"/>
      <protection/>
    </xf>
    <xf numFmtId="0" fontId="3" fillId="33" borderId="41" xfId="200" applyFont="1" applyFill="1" applyBorder="1" applyAlignment="1">
      <alignment horizontal="center" vertical="center"/>
      <protection/>
    </xf>
    <xf numFmtId="0" fontId="3" fillId="33" borderId="78" xfId="200" applyFont="1" applyFill="1" applyBorder="1" applyAlignment="1">
      <alignment horizontal="center" vertical="center"/>
      <protection/>
    </xf>
    <xf numFmtId="0" fontId="3" fillId="33" borderId="50" xfId="200" applyFont="1" applyFill="1" applyBorder="1" applyAlignment="1">
      <alignment horizontal="center" vertical="center"/>
      <protection/>
    </xf>
    <xf numFmtId="0" fontId="3" fillId="33" borderId="55" xfId="200" applyFont="1" applyFill="1" applyBorder="1" applyAlignment="1">
      <alignment horizontal="center" vertical="center"/>
      <protection/>
    </xf>
    <xf numFmtId="0" fontId="3" fillId="33" borderId="31" xfId="200" applyFont="1" applyFill="1" applyBorder="1" applyAlignment="1">
      <alignment horizontal="center" vertical="center"/>
      <protection/>
    </xf>
    <xf numFmtId="0" fontId="3" fillId="33" borderId="21" xfId="200" applyFont="1" applyFill="1" applyBorder="1" applyAlignment="1">
      <alignment horizontal="center" vertical="center"/>
      <protection/>
    </xf>
    <xf numFmtId="0" fontId="3" fillId="33" borderId="90" xfId="200" applyFont="1" applyFill="1" applyBorder="1" applyAlignment="1">
      <alignment horizontal="center"/>
      <protection/>
    </xf>
    <xf numFmtId="0" fontId="3" fillId="33" borderId="115" xfId="200" applyFont="1" applyFill="1" applyBorder="1" applyAlignment="1">
      <alignment horizontal="center"/>
      <protection/>
    </xf>
    <xf numFmtId="0" fontId="3" fillId="33" borderId="49" xfId="200" applyFont="1" applyFill="1" applyBorder="1" applyAlignment="1">
      <alignment horizontal="center"/>
      <protection/>
    </xf>
    <xf numFmtId="0" fontId="3" fillId="33" borderId="56" xfId="200" applyFont="1" applyFill="1" applyBorder="1" applyAlignment="1">
      <alignment horizontal="center"/>
      <protection/>
    </xf>
    <xf numFmtId="0" fontId="6" fillId="0" borderId="0" xfId="199" applyFont="1" applyBorder="1" applyAlignment="1">
      <alignment horizontal="right"/>
      <protection/>
    </xf>
    <xf numFmtId="0" fontId="6" fillId="0" borderId="0" xfId="199" applyFont="1" applyAlignment="1">
      <alignment horizontal="right"/>
      <protection/>
    </xf>
    <xf numFmtId="167" fontId="5" fillId="0" borderId="0" xfId="199" applyNumberFormat="1" applyFont="1" applyAlignment="1" applyProtection="1">
      <alignment horizontal="center" wrapText="1"/>
      <protection/>
    </xf>
    <xf numFmtId="167" fontId="5" fillId="0" borderId="0" xfId="199" applyNumberFormat="1" applyFont="1" applyAlignment="1" applyProtection="1">
      <alignment horizontal="center"/>
      <protection/>
    </xf>
    <xf numFmtId="0" fontId="3" fillId="36" borderId="96" xfId="199" applyFont="1" applyFill="1" applyBorder="1" applyAlignment="1">
      <alignment horizontal="center" vertical="center"/>
      <protection/>
    </xf>
    <xf numFmtId="0" fontId="3" fillId="36" borderId="138" xfId="199" applyFont="1" applyFill="1" applyBorder="1" applyAlignment="1">
      <alignment horizontal="center" vertical="center"/>
      <protection/>
    </xf>
    <xf numFmtId="0" fontId="3" fillId="36" borderId="31" xfId="199" applyFont="1" applyFill="1" applyBorder="1" applyAlignment="1">
      <alignment horizontal="center" vertical="center"/>
      <protection/>
    </xf>
    <xf numFmtId="0" fontId="3" fillId="36" borderId="30" xfId="199" applyFont="1" applyFill="1" applyBorder="1" applyAlignment="1">
      <alignment horizontal="center" vertical="center"/>
      <protection/>
    </xf>
    <xf numFmtId="0" fontId="3" fillId="36" borderId="91" xfId="199" applyFont="1" applyFill="1" applyBorder="1" applyAlignment="1">
      <alignment horizontal="center" vertical="center"/>
      <protection/>
    </xf>
    <xf numFmtId="0" fontId="3" fillId="36" borderId="118" xfId="199" applyFont="1" applyFill="1" applyBorder="1" applyAlignment="1">
      <alignment horizontal="center" vertical="center"/>
      <protection/>
    </xf>
    <xf numFmtId="0" fontId="3" fillId="36" borderId="117" xfId="199" applyFont="1" applyFill="1" applyBorder="1" applyAlignment="1">
      <alignment horizontal="center" vertical="center"/>
      <protection/>
    </xf>
    <xf numFmtId="0" fontId="7" fillId="33" borderId="137" xfId="199" applyFont="1" applyFill="1" applyBorder="1" applyAlignment="1">
      <alignment horizontal="center"/>
      <protection/>
    </xf>
    <xf numFmtId="0" fontId="7" fillId="33" borderId="22" xfId="199" applyFont="1" applyFill="1" applyBorder="1" applyAlignment="1">
      <alignment horizontal="center"/>
      <protection/>
    </xf>
    <xf numFmtId="0" fontId="3" fillId="36" borderId="90" xfId="199" applyFont="1" applyFill="1" applyBorder="1" applyAlignment="1">
      <alignment horizontal="center" vertical="center"/>
      <protection/>
    </xf>
    <xf numFmtId="0" fontId="3" fillId="36" borderId="89" xfId="199" applyFont="1" applyFill="1" applyBorder="1" applyAlignment="1">
      <alignment horizontal="center" vertical="center"/>
      <protection/>
    </xf>
    <xf numFmtId="0" fontId="3" fillId="36" borderId="97" xfId="199" applyFont="1" applyFill="1" applyBorder="1" applyAlignment="1">
      <alignment horizontal="center" vertical="center"/>
      <protection/>
    </xf>
    <xf numFmtId="0" fontId="3" fillId="36" borderId="49" xfId="199" applyFont="1" applyFill="1" applyBorder="1" applyAlignment="1">
      <alignment horizontal="center" vertical="center"/>
      <protection/>
    </xf>
    <xf numFmtId="0" fontId="3" fillId="36" borderId="50" xfId="199" applyFont="1" applyFill="1" applyBorder="1" applyAlignment="1">
      <alignment horizontal="center" vertical="center"/>
      <protection/>
    </xf>
    <xf numFmtId="0" fontId="3" fillId="36" borderId="55" xfId="199" applyFont="1" applyFill="1" applyBorder="1" applyAlignment="1">
      <alignment horizontal="center" vertical="center"/>
      <protection/>
    </xf>
    <xf numFmtId="0" fontId="3" fillId="33" borderId="46" xfId="199" applyFont="1" applyFill="1" applyBorder="1" applyAlignment="1">
      <alignment horizontal="center"/>
      <protection/>
    </xf>
  </cellXfs>
  <cellStyles count="2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2" xfId="46"/>
    <cellStyle name="Comma 13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18" xfId="57"/>
    <cellStyle name="Comma 2 19" xfId="58"/>
    <cellStyle name="Comma 2 2" xfId="59"/>
    <cellStyle name="Comma 2 2 2" xfId="60"/>
    <cellStyle name="Comma 2 2 2 2" xfId="61"/>
    <cellStyle name="Comma 2 2 2 2 2" xfId="62"/>
    <cellStyle name="Comma 2 2 2 2 3" xfId="63"/>
    <cellStyle name="Comma 2 2 2 2 3 2" xfId="64"/>
    <cellStyle name="Comma 2 2 2 2 3 3" xfId="65"/>
    <cellStyle name="Comma 2 2 2 3" xfId="66"/>
    <cellStyle name="Comma 2 2 3" xfId="67"/>
    <cellStyle name="Comma 2 2 3 2" xfId="68"/>
    <cellStyle name="Comma 2 20" xfId="69"/>
    <cellStyle name="Comma 2 21" xfId="70"/>
    <cellStyle name="Comma 2 22" xfId="71"/>
    <cellStyle name="Comma 2 23" xfId="72"/>
    <cellStyle name="Comma 2 24" xfId="73"/>
    <cellStyle name="Comma 2 25" xfId="74"/>
    <cellStyle name="Comma 2 3" xfId="75"/>
    <cellStyle name="Comma 2 4" xfId="76"/>
    <cellStyle name="Comma 2 5" xfId="77"/>
    <cellStyle name="Comma 2 6" xfId="78"/>
    <cellStyle name="Comma 2 7" xfId="79"/>
    <cellStyle name="Comma 2 8" xfId="80"/>
    <cellStyle name="Comma 2 9" xfId="81"/>
    <cellStyle name="Comma 20" xfId="82"/>
    <cellStyle name="Comma 20 2" xfId="83"/>
    <cellStyle name="Comma 27" xfId="84"/>
    <cellStyle name="Comma 27 2" xfId="85"/>
    <cellStyle name="Comma 29" xfId="86"/>
    <cellStyle name="Comma 29 2" xfId="87"/>
    <cellStyle name="Comma 3" xfId="88"/>
    <cellStyle name="Comma 3 2" xfId="89"/>
    <cellStyle name="Comma 3 3" xfId="90"/>
    <cellStyle name="Comma 3 39" xfId="91"/>
    <cellStyle name="Comma 30" xfId="92"/>
    <cellStyle name="Comma 30 2" xfId="93"/>
    <cellStyle name="Comma 4" xfId="94"/>
    <cellStyle name="Comma 4 2" xfId="95"/>
    <cellStyle name="Comma 4 3" xfId="96"/>
    <cellStyle name="Comma 4 4" xfId="97"/>
    <cellStyle name="Comma 5" xfId="98"/>
    <cellStyle name="Comma 6" xfId="99"/>
    <cellStyle name="Comma 67 2" xfId="100"/>
    <cellStyle name="Comma 7" xfId="101"/>
    <cellStyle name="Comma 70" xfId="102"/>
    <cellStyle name="Comma 8" xfId="103"/>
    <cellStyle name="Comma 9" xfId="104"/>
    <cellStyle name="Currency" xfId="105"/>
    <cellStyle name="Currency [0]" xfId="106"/>
    <cellStyle name="Excel Built-in Comma 2" xfId="107"/>
    <cellStyle name="Excel Built-in Normal" xfId="108"/>
    <cellStyle name="Excel Built-in Normal 2" xfId="109"/>
    <cellStyle name="Excel Built-in Normal_50. Bishwo" xfId="110"/>
    <cellStyle name="Explanatory Text" xfId="111"/>
    <cellStyle name="Good" xfId="112"/>
    <cellStyle name="Heading 1" xfId="113"/>
    <cellStyle name="Heading 2" xfId="114"/>
    <cellStyle name="Heading 3" xfId="115"/>
    <cellStyle name="Heading 4" xfId="116"/>
    <cellStyle name="Input" xfId="117"/>
    <cellStyle name="Linked Cell" xfId="118"/>
    <cellStyle name="Neutral" xfId="119"/>
    <cellStyle name="Normal 10" xfId="120"/>
    <cellStyle name="Normal 10 2" xfId="121"/>
    <cellStyle name="Normal 11" xfId="122"/>
    <cellStyle name="Normal 12" xfId="123"/>
    <cellStyle name="Normal 13" xfId="124"/>
    <cellStyle name="Normal 14" xfId="125"/>
    <cellStyle name="Normal 15" xfId="126"/>
    <cellStyle name="Normal 16" xfId="127"/>
    <cellStyle name="Normal 17" xfId="128"/>
    <cellStyle name="Normal 18" xfId="129"/>
    <cellStyle name="Normal 19" xfId="130"/>
    <cellStyle name="Normal 2" xfId="131"/>
    <cellStyle name="Normal 2 2" xfId="132"/>
    <cellStyle name="Normal 2 2 2 2 4 2" xfId="133"/>
    <cellStyle name="Normal 2 2_50. Bishwo" xfId="134"/>
    <cellStyle name="Normal 2 3" xfId="135"/>
    <cellStyle name="Normal 2 3 2" xfId="136"/>
    <cellStyle name="Normal 2 4" xfId="137"/>
    <cellStyle name="Normal 2_50. Bishwo" xfId="138"/>
    <cellStyle name="Normal 20" xfId="139"/>
    <cellStyle name="Normal 20 2" xfId="140"/>
    <cellStyle name="Normal 21" xfId="141"/>
    <cellStyle name="Normal 21 2" xfId="142"/>
    <cellStyle name="Normal 22" xfId="143"/>
    <cellStyle name="Normal 22 2" xfId="144"/>
    <cellStyle name="Normal 23" xfId="145"/>
    <cellStyle name="Normal 24" xfId="146"/>
    <cellStyle name="Normal 24 2" xfId="147"/>
    <cellStyle name="Normal 25" xfId="148"/>
    <cellStyle name="Normal 25 2" xfId="149"/>
    <cellStyle name="Normal 26" xfId="150"/>
    <cellStyle name="Normal 26 2" xfId="151"/>
    <cellStyle name="Normal 27" xfId="152"/>
    <cellStyle name="Normal 27 2" xfId="153"/>
    <cellStyle name="Normal 28" xfId="154"/>
    <cellStyle name="Normal 28 2" xfId="155"/>
    <cellStyle name="Normal 29" xfId="156"/>
    <cellStyle name="Normal 3" xfId="157"/>
    <cellStyle name="Normal 3 2" xfId="158"/>
    <cellStyle name="Normal 3 3" xfId="159"/>
    <cellStyle name="Normal 3 4" xfId="160"/>
    <cellStyle name="Normal 3_9.1 &amp; 9.2" xfId="161"/>
    <cellStyle name="Normal 30" xfId="162"/>
    <cellStyle name="Normal 30 2" xfId="163"/>
    <cellStyle name="Normal 39" xfId="164"/>
    <cellStyle name="Normal 4" xfId="165"/>
    <cellStyle name="Normal 4 10" xfId="166"/>
    <cellStyle name="Normal 4 11" xfId="167"/>
    <cellStyle name="Normal 4 12" xfId="168"/>
    <cellStyle name="Normal 4 13" xfId="169"/>
    <cellStyle name="Normal 4 14" xfId="170"/>
    <cellStyle name="Normal 4 15" xfId="171"/>
    <cellStyle name="Normal 4 16" xfId="172"/>
    <cellStyle name="Normal 4 17" xfId="173"/>
    <cellStyle name="Normal 4 18" xfId="174"/>
    <cellStyle name="Normal 4 19" xfId="175"/>
    <cellStyle name="Normal 4 2" xfId="176"/>
    <cellStyle name="Normal 4 20" xfId="177"/>
    <cellStyle name="Normal 4 21" xfId="178"/>
    <cellStyle name="Normal 4 22" xfId="179"/>
    <cellStyle name="Normal 4 23" xfId="180"/>
    <cellStyle name="Normal 4 24" xfId="181"/>
    <cellStyle name="Normal 4 25" xfId="182"/>
    <cellStyle name="Normal 4 3" xfId="183"/>
    <cellStyle name="Normal 4 4" xfId="184"/>
    <cellStyle name="Normal 4 5" xfId="185"/>
    <cellStyle name="Normal 4 6" xfId="186"/>
    <cellStyle name="Normal 4 7" xfId="187"/>
    <cellStyle name="Normal 4 8" xfId="188"/>
    <cellStyle name="Normal 4 9" xfId="189"/>
    <cellStyle name="Normal 4_50. Bishwo" xfId="190"/>
    <cellStyle name="Normal 40" xfId="191"/>
    <cellStyle name="Normal 41" xfId="192"/>
    <cellStyle name="Normal 42" xfId="193"/>
    <cellStyle name="Normal 43" xfId="194"/>
    <cellStyle name="Normal 49" xfId="195"/>
    <cellStyle name="Normal 5" xfId="196"/>
    <cellStyle name="Normal 5 2" xfId="197"/>
    <cellStyle name="Normal 52" xfId="198"/>
    <cellStyle name="Normal 6" xfId="199"/>
    <cellStyle name="Normal 6 2" xfId="200"/>
    <cellStyle name="Normal 67" xfId="201"/>
    <cellStyle name="Normal 7" xfId="202"/>
    <cellStyle name="Normal 8" xfId="203"/>
    <cellStyle name="Normal 8 2" xfId="204"/>
    <cellStyle name="Normal 9" xfId="205"/>
    <cellStyle name="Normal_bartaman point" xfId="206"/>
    <cellStyle name="Normal_bartaman point 2" xfId="207"/>
    <cellStyle name="Normal_Bartamane_Book1" xfId="208"/>
    <cellStyle name="Normal_Comm_wt" xfId="209"/>
    <cellStyle name="Normal_CPI" xfId="210"/>
    <cellStyle name="Normal_Direction of Trade_BartamanFormat 2063-64" xfId="211"/>
    <cellStyle name="Normal_Direction of Trade_BartamanFormat 2063-64 2" xfId="212"/>
    <cellStyle name="Normal_Sheet1" xfId="213"/>
    <cellStyle name="Normal_Sheet1 2" xfId="214"/>
    <cellStyle name="Normal_Sheet1 2 2" xfId="215"/>
    <cellStyle name="Normal_Sheet1 3" xfId="216"/>
    <cellStyle name="Normal_Sheet1 4" xfId="217"/>
    <cellStyle name="Normal_Sheet1 5" xfId="218"/>
    <cellStyle name="Normal_Sheet1 6" xfId="219"/>
    <cellStyle name="Note" xfId="220"/>
    <cellStyle name="Output" xfId="221"/>
    <cellStyle name="Percent" xfId="222"/>
    <cellStyle name="Percent 2" xfId="223"/>
    <cellStyle name="Percent 2 2" xfId="224"/>
    <cellStyle name="Percent 2 2 2" xfId="225"/>
    <cellStyle name="Percent 2 3" xfId="226"/>
    <cellStyle name="Percent 2 4" xfId="227"/>
    <cellStyle name="Percent 3" xfId="228"/>
    <cellStyle name="Percent 4" xfId="229"/>
    <cellStyle name="Percent 67 2" xfId="230"/>
    <cellStyle name="Title" xfId="231"/>
    <cellStyle name="Total" xfId="232"/>
    <cellStyle name="Warning Text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0.421875" style="456" bestFit="1" customWidth="1"/>
    <col min="2" max="16384" width="9.140625" style="456" customWidth="1"/>
  </cols>
  <sheetData>
    <row r="1" spans="1:7" ht="15.75" customHeight="1">
      <c r="A1" s="1595" t="s">
        <v>372</v>
      </c>
      <c r="B1" s="1595"/>
      <c r="C1" s="1595"/>
      <c r="D1" s="1595"/>
      <c r="E1" s="1595"/>
      <c r="F1" s="1595"/>
      <c r="G1" s="1595"/>
    </row>
    <row r="2" spans="1:7" s="457" customFormat="1" ht="15.75">
      <c r="A2" s="1596" t="s">
        <v>422</v>
      </c>
      <c r="B2" s="1596"/>
      <c r="C2" s="1596"/>
      <c r="D2" s="1596"/>
      <c r="E2" s="1596"/>
      <c r="F2" s="1596"/>
      <c r="G2" s="1596"/>
    </row>
    <row r="3" spans="1:5" ht="15.75">
      <c r="A3" s="458" t="s">
        <v>373</v>
      </c>
      <c r="B3" s="459" t="s">
        <v>374</v>
      </c>
      <c r="C3" s="378"/>
      <c r="D3" s="378"/>
      <c r="E3" s="378"/>
    </row>
    <row r="4" spans="1:5" ht="15.75">
      <c r="A4" s="460">
        <v>1</v>
      </c>
      <c r="B4" s="461" t="s">
        <v>375</v>
      </c>
      <c r="C4" s="461"/>
      <c r="D4" s="461"/>
      <c r="E4" s="461"/>
    </row>
    <row r="5" spans="1:5" ht="15.75">
      <c r="A5" s="460">
        <v>2</v>
      </c>
      <c r="B5" s="461" t="s">
        <v>376</v>
      </c>
      <c r="C5" s="461"/>
      <c r="D5" s="461"/>
      <c r="E5" s="461"/>
    </row>
    <row r="6" spans="1:5" ht="15.75">
      <c r="A6" s="460">
        <v>3</v>
      </c>
      <c r="B6" s="456" t="s">
        <v>377</v>
      </c>
      <c r="C6" s="461"/>
      <c r="D6" s="461"/>
      <c r="E6" s="461"/>
    </row>
    <row r="7" spans="1:5" ht="15.75">
      <c r="A7" s="460">
        <v>4</v>
      </c>
      <c r="B7" s="456" t="s">
        <v>378</v>
      </c>
      <c r="C7" s="461"/>
      <c r="D7" s="461"/>
      <c r="E7" s="461"/>
    </row>
    <row r="8" spans="1:5" ht="15.75">
      <c r="A8" s="460">
        <v>5</v>
      </c>
      <c r="B8" s="456" t="s">
        <v>379</v>
      </c>
      <c r="C8" s="461"/>
      <c r="D8" s="461"/>
      <c r="E8" s="461"/>
    </row>
    <row r="9" spans="1:5" ht="15.75">
      <c r="A9" s="460">
        <v>6</v>
      </c>
      <c r="B9" s="456" t="s">
        <v>380</v>
      </c>
      <c r="C9" s="461"/>
      <c r="D9" s="461"/>
      <c r="E9" s="461"/>
    </row>
    <row r="10" spans="1:5" ht="15.75">
      <c r="A10" s="460">
        <v>7</v>
      </c>
      <c r="B10" s="456" t="s">
        <v>381</v>
      </c>
      <c r="C10" s="461"/>
      <c r="D10" s="461"/>
      <c r="E10" s="461"/>
    </row>
    <row r="11" spans="1:5" ht="15.75">
      <c r="A11" s="460">
        <v>8</v>
      </c>
      <c r="B11" s="456" t="s">
        <v>382</v>
      </c>
      <c r="C11" s="461"/>
      <c r="D11" s="461"/>
      <c r="E11" s="461"/>
    </row>
    <row r="12" spans="1:5" ht="15.75">
      <c r="A12" s="460">
        <v>9</v>
      </c>
      <c r="B12" s="456" t="s">
        <v>383</v>
      </c>
      <c r="C12" s="461"/>
      <c r="D12" s="461"/>
      <c r="E12" s="461"/>
    </row>
    <row r="13" spans="1:5" ht="15.75">
      <c r="A13" s="460">
        <v>10</v>
      </c>
      <c r="B13" s="456" t="s">
        <v>384</v>
      </c>
      <c r="C13" s="461"/>
      <c r="D13" s="461"/>
      <c r="E13" s="461"/>
    </row>
    <row r="14" spans="1:5" ht="15.75">
      <c r="A14" s="460">
        <v>11</v>
      </c>
      <c r="B14" s="456" t="s">
        <v>385</v>
      </c>
      <c r="C14" s="461"/>
      <c r="D14" s="461"/>
      <c r="E14" s="461"/>
    </row>
    <row r="15" spans="1:5" ht="15.75">
      <c r="A15" s="460">
        <v>12</v>
      </c>
      <c r="B15" s="456" t="s">
        <v>386</v>
      </c>
      <c r="C15" s="461"/>
      <c r="D15" s="461"/>
      <c r="E15" s="461"/>
    </row>
    <row r="16" spans="1:5" ht="15.75">
      <c r="A16" s="462" t="s">
        <v>387</v>
      </c>
      <c r="B16" s="456" t="s">
        <v>388</v>
      </c>
      <c r="C16" s="461"/>
      <c r="D16" s="461"/>
      <c r="E16" s="461"/>
    </row>
    <row r="17" spans="1:5" ht="15.75">
      <c r="A17" s="462" t="s">
        <v>389</v>
      </c>
      <c r="B17" s="456" t="s">
        <v>390</v>
      </c>
      <c r="C17" s="461"/>
      <c r="D17" s="461"/>
      <c r="E17" s="461"/>
    </row>
    <row r="18" spans="1:5" ht="15.75">
      <c r="A18" s="460">
        <v>14</v>
      </c>
      <c r="B18" s="456" t="s">
        <v>391</v>
      </c>
      <c r="C18" s="461"/>
      <c r="D18" s="461"/>
      <c r="E18" s="461"/>
    </row>
    <row r="19" spans="1:5" ht="15.75">
      <c r="A19" s="460">
        <v>15</v>
      </c>
      <c r="B19" s="456" t="s">
        <v>392</v>
      </c>
      <c r="C19" s="461"/>
      <c r="D19" s="461"/>
      <c r="E19" s="461"/>
    </row>
    <row r="20" spans="1:5" ht="15.75">
      <c r="A20" s="460">
        <v>16</v>
      </c>
      <c r="B20" s="456" t="s">
        <v>393</v>
      </c>
      <c r="C20" s="461"/>
      <c r="D20" s="461"/>
      <c r="E20" s="461"/>
    </row>
    <row r="21" spans="1:5" ht="15.75">
      <c r="A21" s="460">
        <v>17</v>
      </c>
      <c r="B21" s="456" t="s">
        <v>394</v>
      </c>
      <c r="C21" s="461"/>
      <c r="D21" s="461"/>
      <c r="E21" s="461"/>
    </row>
    <row r="22" spans="1:5" s="458" customFormat="1" ht="15.75">
      <c r="A22" s="460">
        <v>18</v>
      </c>
      <c r="B22" s="456" t="s">
        <v>395</v>
      </c>
      <c r="C22" s="463"/>
      <c r="D22" s="463"/>
      <c r="E22" s="463"/>
    </row>
    <row r="23" spans="1:7" ht="15.75">
      <c r="A23" s="460" t="s">
        <v>396</v>
      </c>
      <c r="B23" s="458" t="s">
        <v>397</v>
      </c>
      <c r="C23" s="461"/>
      <c r="D23" s="461"/>
      <c r="E23" s="461"/>
      <c r="G23" s="461"/>
    </row>
    <row r="24" spans="1:5" ht="15.75">
      <c r="A24" s="460">
        <v>19</v>
      </c>
      <c r="B24" s="456" t="s">
        <v>102</v>
      </c>
      <c r="C24" s="461"/>
      <c r="D24" s="461"/>
      <c r="E24" s="461"/>
    </row>
    <row r="25" spans="1:2" ht="15.75">
      <c r="A25" s="460">
        <v>20</v>
      </c>
      <c r="B25" s="456" t="s">
        <v>103</v>
      </c>
    </row>
    <row r="26" spans="1:5" ht="15.75">
      <c r="A26" s="460">
        <v>21</v>
      </c>
      <c r="B26" s="456" t="s">
        <v>398</v>
      </c>
      <c r="C26" s="461"/>
      <c r="D26" s="461"/>
      <c r="E26" s="461"/>
    </row>
    <row r="27" spans="1:5" ht="15.75">
      <c r="A27" s="460">
        <v>22</v>
      </c>
      <c r="B27" s="456" t="s">
        <v>104</v>
      </c>
      <c r="C27" s="461"/>
      <c r="D27" s="461"/>
      <c r="E27" s="461"/>
    </row>
    <row r="28" spans="1:5" ht="15.75">
      <c r="A28" s="460">
        <v>23</v>
      </c>
      <c r="B28" s="456" t="s">
        <v>399</v>
      </c>
      <c r="C28" s="461"/>
      <c r="D28" s="461"/>
      <c r="E28" s="461"/>
    </row>
    <row r="29" spans="1:5" ht="15.75">
      <c r="A29" s="460">
        <v>24</v>
      </c>
      <c r="B29" s="456" t="s">
        <v>400</v>
      </c>
      <c r="C29" s="461"/>
      <c r="D29" s="461"/>
      <c r="E29" s="461"/>
    </row>
    <row r="30" spans="1:5" ht="15.75">
      <c r="A30" s="460" t="s">
        <v>396</v>
      </c>
      <c r="B30" s="458" t="s">
        <v>401</v>
      </c>
      <c r="C30" s="461"/>
      <c r="D30" s="461"/>
      <c r="E30" s="461"/>
    </row>
    <row r="31" spans="1:5" ht="15.75" customHeight="1">
      <c r="A31" s="460">
        <v>25</v>
      </c>
      <c r="B31" s="456" t="s">
        <v>402</v>
      </c>
      <c r="C31" s="461"/>
      <c r="D31" s="461"/>
      <c r="E31" s="461"/>
    </row>
    <row r="32" spans="1:5" ht="15.75">
      <c r="A32" s="460">
        <v>26</v>
      </c>
      <c r="B32" s="461" t="s">
        <v>105</v>
      </c>
      <c r="C32" s="461"/>
      <c r="D32" s="461"/>
      <c r="E32" s="461"/>
    </row>
    <row r="33" spans="1:5" ht="15.75">
      <c r="A33" s="460">
        <v>27</v>
      </c>
      <c r="B33" s="461" t="s">
        <v>106</v>
      </c>
      <c r="C33" s="461"/>
      <c r="D33" s="461"/>
      <c r="E33" s="461"/>
    </row>
    <row r="34" spans="1:5" ht="15.75">
      <c r="A34" s="460">
        <v>28</v>
      </c>
      <c r="B34" s="461" t="s">
        <v>403</v>
      </c>
      <c r="C34" s="461"/>
      <c r="D34" s="461"/>
      <c r="E34" s="461"/>
    </row>
    <row r="35" spans="1:5" ht="15.75">
      <c r="A35" s="460">
        <v>29</v>
      </c>
      <c r="B35" s="461" t="s">
        <v>404</v>
      </c>
      <c r="C35" s="461"/>
      <c r="D35" s="461"/>
      <c r="E35" s="461"/>
    </row>
    <row r="36" spans="1:5" ht="15.75">
      <c r="A36" s="460"/>
      <c r="B36" s="463" t="s">
        <v>405</v>
      </c>
      <c r="C36" s="461"/>
      <c r="D36" s="461"/>
      <c r="E36" s="461"/>
    </row>
    <row r="37" spans="1:5" ht="15.75">
      <c r="A37" s="460">
        <v>30</v>
      </c>
      <c r="B37" s="461" t="s">
        <v>406</v>
      </c>
      <c r="C37" s="461"/>
      <c r="D37" s="461"/>
      <c r="E37" s="461"/>
    </row>
    <row r="38" spans="1:5" ht="15.75">
      <c r="A38" s="460">
        <v>31</v>
      </c>
      <c r="B38" s="461" t="s">
        <v>52</v>
      </c>
      <c r="C38" s="461"/>
      <c r="D38" s="461"/>
      <c r="E38" s="461"/>
    </row>
    <row r="39" spans="1:6" ht="15.75">
      <c r="A39" s="460">
        <v>32</v>
      </c>
      <c r="B39" s="456" t="s">
        <v>407</v>
      </c>
      <c r="C39" s="461"/>
      <c r="D39" s="461"/>
      <c r="E39" s="461"/>
      <c r="F39" s="456" t="s">
        <v>396</v>
      </c>
    </row>
    <row r="40" spans="1:5" ht="15.75">
      <c r="A40" s="460">
        <v>33</v>
      </c>
      <c r="B40" s="461" t="s">
        <v>67</v>
      </c>
      <c r="C40" s="461"/>
      <c r="D40" s="461"/>
      <c r="E40" s="461"/>
    </row>
    <row r="41" spans="1:5" ht="15.75">
      <c r="A41" s="460"/>
      <c r="B41" s="463" t="s">
        <v>408</v>
      </c>
      <c r="C41" s="461"/>
      <c r="D41" s="461"/>
      <c r="E41" s="461"/>
    </row>
    <row r="42" spans="1:5" ht="15.75">
      <c r="A42" s="460">
        <v>34</v>
      </c>
      <c r="B42" s="461" t="s">
        <v>409</v>
      </c>
      <c r="C42" s="461"/>
      <c r="D42" s="461"/>
      <c r="E42" s="461"/>
    </row>
    <row r="43" spans="1:5" ht="15.75">
      <c r="A43" s="460">
        <v>35</v>
      </c>
      <c r="B43" s="461" t="s">
        <v>410</v>
      </c>
      <c r="C43" s="461"/>
      <c r="D43" s="461"/>
      <c r="E43" s="461"/>
    </row>
    <row r="44" spans="1:5" ht="15.75">
      <c r="A44" s="460">
        <v>36</v>
      </c>
      <c r="B44" s="461" t="s">
        <v>411</v>
      </c>
      <c r="C44" s="461"/>
      <c r="D44" s="461"/>
      <c r="E44" s="461"/>
    </row>
    <row r="45" spans="1:5" ht="15.75">
      <c r="A45" s="460">
        <v>37</v>
      </c>
      <c r="B45" s="461" t="s">
        <v>412</v>
      </c>
      <c r="C45" s="461"/>
      <c r="D45" s="461"/>
      <c r="E45" s="461"/>
    </row>
    <row r="46" spans="1:5" ht="15.75">
      <c r="A46" s="460">
        <v>38</v>
      </c>
      <c r="B46" s="461" t="s">
        <v>413</v>
      </c>
      <c r="C46" s="461"/>
      <c r="D46" s="461"/>
      <c r="E46" s="461"/>
    </row>
    <row r="47" spans="1:5" ht="15.75">
      <c r="A47" s="460">
        <v>39</v>
      </c>
      <c r="B47" s="461" t="s">
        <v>414</v>
      </c>
      <c r="C47" s="461"/>
      <c r="D47" s="461"/>
      <c r="E47" s="461"/>
    </row>
    <row r="48" spans="1:5" ht="15.75">
      <c r="A48" s="460">
        <v>40</v>
      </c>
      <c r="B48" s="461" t="s">
        <v>415</v>
      </c>
      <c r="C48" s="461"/>
      <c r="D48" s="461"/>
      <c r="E48" s="461"/>
    </row>
    <row r="49" spans="1:5" ht="15.75">
      <c r="A49" s="460">
        <v>41</v>
      </c>
      <c r="B49" s="461" t="s">
        <v>416</v>
      </c>
      <c r="C49" s="461"/>
      <c r="D49" s="461"/>
      <c r="E49" s="461"/>
    </row>
    <row r="50" spans="1:5" ht="15.75">
      <c r="A50" s="460">
        <v>42</v>
      </c>
      <c r="B50" s="461" t="s">
        <v>417</v>
      </c>
      <c r="C50" s="461"/>
      <c r="D50" s="461"/>
      <c r="E50" s="461"/>
    </row>
    <row r="51" spans="1:5" ht="15.75">
      <c r="A51" s="460">
        <v>43</v>
      </c>
      <c r="B51" s="461" t="s">
        <v>418</v>
      </c>
      <c r="C51" s="461"/>
      <c r="D51" s="461"/>
      <c r="E51" s="461"/>
    </row>
    <row r="52" spans="1:5" ht="15.75">
      <c r="A52" s="460">
        <v>44</v>
      </c>
      <c r="B52" s="461" t="s">
        <v>419</v>
      </c>
      <c r="C52" s="461"/>
      <c r="D52" s="461"/>
      <c r="E52" s="461"/>
    </row>
    <row r="53" spans="1:5" ht="15.75">
      <c r="A53" s="460">
        <v>45</v>
      </c>
      <c r="B53" s="464" t="s">
        <v>420</v>
      </c>
      <c r="C53" s="461"/>
      <c r="D53" s="461"/>
      <c r="E53" s="461"/>
    </row>
    <row r="54" spans="1:2" ht="15.75">
      <c r="A54" s="460">
        <v>46</v>
      </c>
      <c r="B54" s="464" t="s">
        <v>421</v>
      </c>
    </row>
    <row r="55" spans="1:5" ht="15.75">
      <c r="A55" s="461"/>
      <c r="B55" s="461"/>
      <c r="C55" s="461"/>
      <c r="D55" s="461"/>
      <c r="E55" s="461"/>
    </row>
    <row r="56" spans="1:5" ht="15.75">
      <c r="A56" s="461"/>
      <c r="B56" s="461"/>
      <c r="C56" s="461"/>
      <c r="D56" s="461"/>
      <c r="E56" s="461"/>
    </row>
    <row r="57" spans="1:5" ht="15.75">
      <c r="A57" s="461"/>
      <c r="B57" s="461"/>
      <c r="C57" s="461"/>
      <c r="D57" s="461"/>
      <c r="E57" s="461"/>
    </row>
    <row r="58" spans="1:5" ht="15.75">
      <c r="A58" s="461"/>
      <c r="B58" s="461"/>
      <c r="C58" s="461"/>
      <c r="D58" s="461"/>
      <c r="E58" s="461"/>
    </row>
    <row r="59" spans="1:5" ht="15.75">
      <c r="A59" s="461"/>
      <c r="B59" s="461"/>
      <c r="C59" s="461"/>
      <c r="D59" s="461"/>
      <c r="E59" s="461"/>
    </row>
    <row r="60" spans="1:5" ht="15.75">
      <c r="A60" s="461"/>
      <c r="B60" s="461"/>
      <c r="C60" s="461"/>
      <c r="D60" s="461"/>
      <c r="E60" s="461"/>
    </row>
    <row r="61" spans="1:5" ht="15.75">
      <c r="A61" s="461"/>
      <c r="B61" s="461"/>
      <c r="C61" s="461"/>
      <c r="D61" s="461"/>
      <c r="E61" s="461"/>
    </row>
    <row r="62" spans="1:5" ht="15.75">
      <c r="A62" s="461"/>
      <c r="B62" s="461"/>
      <c r="C62" s="461"/>
      <c r="D62" s="461"/>
      <c r="E62" s="461"/>
    </row>
    <row r="63" spans="1:5" ht="15.75">
      <c r="A63" s="461"/>
      <c r="B63" s="461"/>
      <c r="C63" s="461"/>
      <c r="D63" s="461"/>
      <c r="E63" s="461"/>
    </row>
    <row r="64" spans="1:5" ht="15.75">
      <c r="A64" s="461"/>
      <c r="B64" s="461"/>
      <c r="C64" s="461"/>
      <c r="D64" s="461"/>
      <c r="E64" s="461"/>
    </row>
    <row r="65" spans="1:5" ht="15.75">
      <c r="A65" s="461"/>
      <c r="B65" s="461"/>
      <c r="C65" s="461"/>
      <c r="D65" s="461"/>
      <c r="E65" s="461"/>
    </row>
    <row r="66" spans="1:5" ht="15.75">
      <c r="A66" s="461"/>
      <c r="B66" s="461"/>
      <c r="C66" s="461"/>
      <c r="D66" s="461"/>
      <c r="E66" s="461"/>
    </row>
    <row r="67" spans="1:5" ht="15.75">
      <c r="A67" s="461"/>
      <c r="B67" s="461"/>
      <c r="C67" s="461"/>
      <c r="D67" s="461"/>
      <c r="E67" s="461"/>
    </row>
    <row r="68" spans="1:5" ht="15.75">
      <c r="A68" s="461"/>
      <c r="B68" s="461"/>
      <c r="C68" s="461"/>
      <c r="D68" s="461"/>
      <c r="E68" s="461"/>
    </row>
    <row r="69" spans="1:5" ht="15.75">
      <c r="A69" s="461"/>
      <c r="B69" s="461"/>
      <c r="C69" s="461"/>
      <c r="D69" s="461"/>
      <c r="E69" s="461"/>
    </row>
    <row r="70" spans="1:5" ht="15.75">
      <c r="A70" s="461"/>
      <c r="B70" s="461"/>
      <c r="C70" s="461"/>
      <c r="D70" s="461"/>
      <c r="E70" s="461"/>
    </row>
    <row r="71" spans="1:5" ht="15.75">
      <c r="A71" s="461"/>
      <c r="B71" s="461"/>
      <c r="C71" s="461"/>
      <c r="D71" s="461"/>
      <c r="E71" s="461"/>
    </row>
    <row r="72" spans="1:5" ht="15.75">
      <c r="A72" s="461"/>
      <c r="B72" s="461"/>
      <c r="C72" s="461"/>
      <c r="D72" s="461"/>
      <c r="E72" s="461"/>
    </row>
    <row r="73" spans="1:5" ht="15.75">
      <c r="A73" s="461"/>
      <c r="B73" s="461"/>
      <c r="C73" s="461"/>
      <c r="D73" s="461"/>
      <c r="E73" s="461"/>
    </row>
    <row r="74" spans="1:5" ht="15.75">
      <c r="A74" s="461"/>
      <c r="B74" s="461"/>
      <c r="C74" s="461"/>
      <c r="D74" s="461"/>
      <c r="E74" s="461"/>
    </row>
    <row r="75" spans="1:5" ht="15.75">
      <c r="A75" s="461"/>
      <c r="B75" s="461"/>
      <c r="C75" s="461"/>
      <c r="D75" s="461"/>
      <c r="E75" s="461"/>
    </row>
    <row r="76" spans="1:5" ht="15.75">
      <c r="A76" s="461"/>
      <c r="B76" s="461"/>
      <c r="C76" s="461"/>
      <c r="D76" s="461"/>
      <c r="E76" s="461"/>
    </row>
    <row r="77" spans="1:5" ht="15.75">
      <c r="A77" s="461"/>
      <c r="B77" s="461"/>
      <c r="C77" s="461"/>
      <c r="D77" s="461"/>
      <c r="E77" s="461"/>
    </row>
    <row r="78" spans="1:5" ht="15.75">
      <c r="A78" s="461"/>
      <c r="B78" s="461"/>
      <c r="C78" s="461"/>
      <c r="D78" s="461"/>
      <c r="E78" s="461"/>
    </row>
    <row r="79" spans="1:5" ht="15.75">
      <c r="A79" s="461"/>
      <c r="B79" s="461"/>
      <c r="C79" s="461"/>
      <c r="D79" s="461"/>
      <c r="E79" s="461"/>
    </row>
    <row r="80" spans="1:5" ht="15.75">
      <c r="A80" s="461"/>
      <c r="B80" s="461"/>
      <c r="C80" s="461"/>
      <c r="D80" s="461"/>
      <c r="E80" s="461"/>
    </row>
    <row r="81" spans="1:5" ht="15.75">
      <c r="A81" s="461"/>
      <c r="B81" s="461"/>
      <c r="C81" s="461"/>
      <c r="D81" s="461"/>
      <c r="E81" s="461"/>
    </row>
    <row r="82" spans="1:5" ht="15.75">
      <c r="A82" s="461"/>
      <c r="B82" s="461"/>
      <c r="C82" s="461"/>
      <c r="D82" s="461"/>
      <c r="E82" s="461"/>
    </row>
    <row r="83" spans="1:5" ht="15.75">
      <c r="A83" s="461"/>
      <c r="B83" s="461"/>
      <c r="C83" s="461"/>
      <c r="D83" s="461"/>
      <c r="E83" s="461"/>
    </row>
    <row r="84" spans="1:5" ht="15.75">
      <c r="A84" s="461"/>
      <c r="B84" s="461"/>
      <c r="C84" s="461"/>
      <c r="D84" s="461"/>
      <c r="E84" s="461"/>
    </row>
    <row r="85" spans="1:5" ht="15.75">
      <c r="A85" s="461"/>
      <c r="B85" s="461"/>
      <c r="C85" s="461"/>
      <c r="D85" s="461"/>
      <c r="E85" s="461"/>
    </row>
    <row r="86" spans="1:5" ht="15.75">
      <c r="A86" s="461"/>
      <c r="B86" s="461"/>
      <c r="C86" s="461"/>
      <c r="D86" s="461"/>
      <c r="E86" s="461"/>
    </row>
    <row r="87" spans="1:5" ht="15.75">
      <c r="A87" s="461"/>
      <c r="B87" s="461"/>
      <c r="C87" s="461"/>
      <c r="D87" s="461"/>
      <c r="E87" s="461"/>
    </row>
    <row r="88" spans="1:5" ht="15.75">
      <c r="A88" s="461"/>
      <c r="B88" s="461"/>
      <c r="C88" s="461"/>
      <c r="D88" s="461"/>
      <c r="E88" s="461"/>
    </row>
    <row r="89" spans="1:5" ht="15.75">
      <c r="A89" s="461"/>
      <c r="B89" s="461"/>
      <c r="C89" s="461"/>
      <c r="D89" s="461"/>
      <c r="E89" s="461"/>
    </row>
    <row r="90" spans="1:5" ht="15.75">
      <c r="A90" s="461"/>
      <c r="B90" s="461"/>
      <c r="C90" s="461"/>
      <c r="D90" s="461"/>
      <c r="E90" s="461"/>
    </row>
    <row r="91" spans="1:5" ht="15.75">
      <c r="A91" s="461"/>
      <c r="B91" s="461"/>
      <c r="C91" s="461"/>
      <c r="D91" s="461"/>
      <c r="E91" s="461"/>
    </row>
    <row r="92" spans="1:5" ht="15.75">
      <c r="A92" s="461"/>
      <c r="B92" s="461"/>
      <c r="C92" s="461"/>
      <c r="D92" s="461"/>
      <c r="E92" s="461"/>
    </row>
    <row r="93" spans="1:5" ht="15.75">
      <c r="A93" s="461"/>
      <c r="B93" s="461"/>
      <c r="C93" s="461"/>
      <c r="D93" s="461"/>
      <c r="E93" s="461"/>
    </row>
    <row r="94" spans="1:5" ht="15.75">
      <c r="A94" s="461"/>
      <c r="B94" s="461"/>
      <c r="C94" s="461"/>
      <c r="D94" s="461"/>
      <c r="E94" s="461"/>
    </row>
    <row r="95" spans="1:5" ht="15.75">
      <c r="A95" s="461"/>
      <c r="B95" s="461"/>
      <c r="C95" s="461"/>
      <c r="D95" s="461"/>
      <c r="E95" s="461"/>
    </row>
    <row r="96" spans="1:5" ht="15.75">
      <c r="A96" s="461"/>
      <c r="B96" s="461"/>
      <c r="C96" s="461"/>
      <c r="D96" s="461"/>
      <c r="E96" s="461"/>
    </row>
    <row r="97" spans="1:5" ht="15.75">
      <c r="A97" s="461"/>
      <c r="B97" s="461"/>
      <c r="C97" s="461"/>
      <c r="D97" s="461"/>
      <c r="E97" s="461"/>
    </row>
    <row r="98" spans="1:5" ht="15.75">
      <c r="A98" s="461"/>
      <c r="B98" s="461"/>
      <c r="C98" s="461"/>
      <c r="D98" s="461"/>
      <c r="E98" s="461"/>
    </row>
    <row r="99" spans="1:5" ht="15.75">
      <c r="A99" s="461"/>
      <c r="B99" s="461"/>
      <c r="C99" s="461"/>
      <c r="D99" s="461"/>
      <c r="E99" s="461"/>
    </row>
    <row r="100" spans="1:5" ht="15.75">
      <c r="A100" s="461"/>
      <c r="B100" s="461"/>
      <c r="C100" s="461"/>
      <c r="D100" s="461"/>
      <c r="E100" s="461"/>
    </row>
    <row r="101" spans="1:5" ht="15.75">
      <c r="A101" s="461"/>
      <c r="B101" s="461"/>
      <c r="C101" s="461"/>
      <c r="D101" s="461"/>
      <c r="E101" s="461"/>
    </row>
    <row r="102" spans="1:5" ht="15.75">
      <c r="A102" s="461"/>
      <c r="B102" s="461"/>
      <c r="C102" s="461"/>
      <c r="D102" s="461"/>
      <c r="E102" s="461"/>
    </row>
    <row r="103" spans="1:5" ht="15.75">
      <c r="A103" s="461"/>
      <c r="B103" s="461"/>
      <c r="C103" s="461"/>
      <c r="D103" s="461"/>
      <c r="E103" s="461"/>
    </row>
    <row r="104" spans="1:5" ht="15.75">
      <c r="A104" s="461"/>
      <c r="B104" s="461"/>
      <c r="C104" s="461"/>
      <c r="D104" s="461"/>
      <c r="E104" s="461"/>
    </row>
    <row r="105" spans="1:5" ht="15.75">
      <c r="A105" s="461"/>
      <c r="B105" s="461"/>
      <c r="C105" s="461"/>
      <c r="D105" s="461"/>
      <c r="E105" s="461"/>
    </row>
    <row r="106" spans="1:5" ht="15.75">
      <c r="A106" s="461"/>
      <c r="B106" s="461"/>
      <c r="C106" s="461"/>
      <c r="D106" s="461"/>
      <c r="E106" s="461"/>
    </row>
    <row r="107" spans="1:5" ht="15.75">
      <c r="A107" s="461"/>
      <c r="B107" s="461"/>
      <c r="C107" s="461"/>
      <c r="D107" s="461"/>
      <c r="E107" s="461"/>
    </row>
    <row r="108" spans="1:5" ht="15.75">
      <c r="A108" s="461"/>
      <c r="B108" s="461"/>
      <c r="C108" s="461"/>
      <c r="D108" s="461"/>
      <c r="E108" s="461"/>
    </row>
    <row r="109" spans="1:5" ht="15.75">
      <c r="A109" s="461"/>
      <c r="B109" s="461"/>
      <c r="C109" s="461"/>
      <c r="D109" s="461"/>
      <c r="E109" s="461"/>
    </row>
    <row r="110" spans="1:5" ht="15.75">
      <c r="A110" s="461"/>
      <c r="B110" s="461"/>
      <c r="C110" s="461"/>
      <c r="D110" s="461"/>
      <c r="E110" s="461"/>
    </row>
    <row r="111" spans="1:5" ht="15.75">
      <c r="A111" s="461"/>
      <c r="B111" s="461"/>
      <c r="C111" s="461"/>
      <c r="D111" s="461"/>
      <c r="E111" s="461"/>
    </row>
    <row r="112" spans="1:5" ht="15.75">
      <c r="A112" s="461"/>
      <c r="B112" s="461"/>
      <c r="C112" s="461"/>
      <c r="D112" s="461"/>
      <c r="E112" s="461"/>
    </row>
    <row r="113" spans="1:5" ht="15.75">
      <c r="A113" s="461"/>
      <c r="B113" s="461"/>
      <c r="C113" s="461"/>
      <c r="D113" s="461"/>
      <c r="E113" s="461"/>
    </row>
    <row r="114" spans="1:5" ht="15.75">
      <c r="A114" s="461"/>
      <c r="B114" s="461"/>
      <c r="C114" s="461"/>
      <c r="D114" s="461"/>
      <c r="E114" s="461"/>
    </row>
    <row r="115" spans="1:5" ht="15.75">
      <c r="A115" s="461"/>
      <c r="B115" s="461"/>
      <c r="C115" s="461"/>
      <c r="D115" s="461"/>
      <c r="E115" s="461"/>
    </row>
    <row r="116" spans="1:5" ht="15.75">
      <c r="A116" s="461"/>
      <c r="B116" s="461"/>
      <c r="C116" s="461"/>
      <c r="D116" s="461"/>
      <c r="E116" s="461"/>
    </row>
    <row r="117" spans="1:5" ht="15.75">
      <c r="A117" s="461"/>
      <c r="B117" s="461"/>
      <c r="C117" s="461"/>
      <c r="D117" s="461"/>
      <c r="E117" s="461"/>
    </row>
    <row r="118" spans="1:5" ht="15.75">
      <c r="A118" s="461"/>
      <c r="B118" s="461"/>
      <c r="C118" s="461"/>
      <c r="D118" s="461"/>
      <c r="E118" s="461"/>
    </row>
    <row r="119" spans="1:5" ht="15.75">
      <c r="A119" s="461"/>
      <c r="B119" s="461"/>
      <c r="C119" s="461"/>
      <c r="D119" s="461"/>
      <c r="E119" s="461"/>
    </row>
    <row r="120" spans="1:5" ht="15.75">
      <c r="A120" s="461"/>
      <c r="B120" s="461"/>
      <c r="C120" s="461"/>
      <c r="D120" s="461"/>
      <c r="E120" s="461"/>
    </row>
    <row r="121" spans="1:5" ht="15.75">
      <c r="A121" s="461"/>
      <c r="B121" s="461"/>
      <c r="C121" s="461"/>
      <c r="D121" s="461"/>
      <c r="E121" s="461"/>
    </row>
    <row r="122" spans="1:5" ht="15.75">
      <c r="A122" s="461"/>
      <c r="B122" s="461"/>
      <c r="C122" s="461"/>
      <c r="D122" s="461"/>
      <c r="E122" s="461"/>
    </row>
    <row r="123" spans="1:5" ht="15.75">
      <c r="A123" s="461"/>
      <c r="B123" s="461"/>
      <c r="C123" s="461"/>
      <c r="D123" s="461"/>
      <c r="E123" s="461"/>
    </row>
    <row r="124" spans="1:5" ht="15.75">
      <c r="A124" s="461"/>
      <c r="B124" s="461"/>
      <c r="C124" s="461"/>
      <c r="D124" s="461"/>
      <c r="E124" s="461"/>
    </row>
    <row r="125" spans="1:5" ht="15.75">
      <c r="A125" s="461"/>
      <c r="B125" s="461"/>
      <c r="C125" s="461"/>
      <c r="D125" s="461"/>
      <c r="E125" s="461"/>
    </row>
    <row r="126" spans="1:5" ht="15.75">
      <c r="A126" s="461"/>
      <c r="B126" s="461"/>
      <c r="C126" s="461"/>
      <c r="D126" s="461"/>
      <c r="E126" s="461"/>
    </row>
    <row r="127" spans="1:5" ht="15.75">
      <c r="A127" s="461"/>
      <c r="B127" s="461"/>
      <c r="C127" s="461"/>
      <c r="D127" s="461"/>
      <c r="E127" s="461"/>
    </row>
    <row r="128" spans="1:5" ht="15.75">
      <c r="A128" s="461"/>
      <c r="B128" s="461"/>
      <c r="C128" s="461"/>
      <c r="D128" s="461"/>
      <c r="E128" s="461"/>
    </row>
    <row r="129" spans="1:5" ht="15.75">
      <c r="A129" s="461"/>
      <c r="B129" s="461"/>
      <c r="C129" s="461"/>
      <c r="D129" s="461"/>
      <c r="E129" s="461"/>
    </row>
    <row r="130" spans="1:5" ht="15.75">
      <c r="A130" s="461"/>
      <c r="B130" s="461"/>
      <c r="C130" s="461"/>
      <c r="D130" s="461"/>
      <c r="E130" s="461"/>
    </row>
    <row r="131" spans="1:5" ht="15.75">
      <c r="A131" s="461"/>
      <c r="B131" s="461"/>
      <c r="C131" s="461"/>
      <c r="D131" s="461"/>
      <c r="E131" s="461"/>
    </row>
    <row r="132" spans="1:5" ht="15.75">
      <c r="A132" s="461"/>
      <c r="B132" s="461"/>
      <c r="C132" s="461"/>
      <c r="D132" s="461"/>
      <c r="E132" s="461"/>
    </row>
    <row r="133" spans="1:5" ht="15.75">
      <c r="A133" s="461"/>
      <c r="B133" s="461"/>
      <c r="C133" s="461"/>
      <c r="D133" s="461"/>
      <c r="E133" s="461"/>
    </row>
    <row r="134" spans="1:5" ht="15.75">
      <c r="A134" s="461"/>
      <c r="B134" s="461"/>
      <c r="C134" s="461"/>
      <c r="D134" s="461"/>
      <c r="E134" s="461"/>
    </row>
    <row r="135" spans="1:5" ht="15.75">
      <c r="A135" s="461"/>
      <c r="B135" s="461"/>
      <c r="C135" s="461"/>
      <c r="D135" s="461"/>
      <c r="E135" s="461"/>
    </row>
    <row r="136" spans="1:5" ht="15.75">
      <c r="A136" s="461"/>
      <c r="B136" s="461"/>
      <c r="C136" s="461"/>
      <c r="D136" s="461"/>
      <c r="E136" s="461"/>
    </row>
    <row r="137" spans="1:5" ht="15.75">
      <c r="A137" s="461"/>
      <c r="B137" s="461"/>
      <c r="C137" s="461"/>
      <c r="D137" s="461"/>
      <c r="E137" s="461"/>
    </row>
    <row r="138" spans="1:5" ht="15.75">
      <c r="A138" s="461"/>
      <c r="B138" s="461"/>
      <c r="C138" s="461"/>
      <c r="D138" s="461"/>
      <c r="E138" s="461"/>
    </row>
    <row r="139" spans="1:5" ht="15.75">
      <c r="A139" s="461"/>
      <c r="B139" s="461"/>
      <c r="C139" s="461"/>
      <c r="D139" s="461"/>
      <c r="E139" s="461"/>
    </row>
    <row r="140" spans="1:5" ht="15.75">
      <c r="A140" s="461"/>
      <c r="B140" s="461"/>
      <c r="C140" s="461"/>
      <c r="D140" s="461"/>
      <c r="E140" s="461"/>
    </row>
    <row r="141" spans="1:5" ht="15.75">
      <c r="A141" s="461"/>
      <c r="B141" s="461"/>
      <c r="C141" s="461"/>
      <c r="D141" s="461"/>
      <c r="E141" s="461"/>
    </row>
    <row r="142" spans="1:5" ht="15.75">
      <c r="A142" s="461"/>
      <c r="B142" s="461"/>
      <c r="C142" s="461"/>
      <c r="D142" s="461"/>
      <c r="E142" s="461"/>
    </row>
    <row r="143" spans="1:5" ht="15.75">
      <c r="A143" s="461"/>
      <c r="B143" s="461"/>
      <c r="C143" s="461"/>
      <c r="D143" s="461"/>
      <c r="E143" s="461"/>
    </row>
    <row r="144" spans="1:5" ht="15.75">
      <c r="A144" s="461"/>
      <c r="B144" s="461"/>
      <c r="C144" s="461"/>
      <c r="D144" s="461"/>
      <c r="E144" s="461"/>
    </row>
    <row r="145" spans="1:5" ht="15.75">
      <c r="A145" s="461"/>
      <c r="B145" s="461"/>
      <c r="C145" s="461"/>
      <c r="D145" s="461"/>
      <c r="E145" s="461"/>
    </row>
    <row r="146" spans="1:5" ht="15.75">
      <c r="A146" s="461"/>
      <c r="B146" s="461"/>
      <c r="C146" s="461"/>
      <c r="D146" s="461"/>
      <c r="E146" s="461"/>
    </row>
    <row r="147" spans="1:5" ht="15.75">
      <c r="A147" s="461"/>
      <c r="B147" s="461"/>
      <c r="C147" s="461"/>
      <c r="D147" s="461"/>
      <c r="E147" s="461"/>
    </row>
    <row r="148" spans="1:5" ht="15.75">
      <c r="A148" s="461"/>
      <c r="B148" s="461"/>
      <c r="C148" s="461"/>
      <c r="D148" s="461"/>
      <c r="E148" s="461"/>
    </row>
    <row r="149" spans="1:5" ht="15.75">
      <c r="A149" s="461"/>
      <c r="B149" s="461"/>
      <c r="C149" s="461"/>
      <c r="D149" s="461"/>
      <c r="E149" s="461"/>
    </row>
    <row r="150" spans="1:5" ht="15.75">
      <c r="A150" s="461"/>
      <c r="B150" s="461"/>
      <c r="C150" s="461"/>
      <c r="D150" s="461"/>
      <c r="E150" s="461"/>
    </row>
    <row r="151" spans="1:5" ht="15.75">
      <c r="A151" s="461"/>
      <c r="B151" s="461"/>
      <c r="C151" s="461"/>
      <c r="D151" s="461"/>
      <c r="E151" s="461"/>
    </row>
    <row r="152" spans="1:5" ht="15.75">
      <c r="A152" s="461"/>
      <c r="B152" s="461"/>
      <c r="C152" s="461"/>
      <c r="D152" s="461"/>
      <c r="E152" s="461"/>
    </row>
    <row r="153" spans="1:5" ht="15.75">
      <c r="A153" s="461"/>
      <c r="B153" s="461"/>
      <c r="C153" s="461"/>
      <c r="D153" s="461"/>
      <c r="E153" s="461"/>
    </row>
    <row r="154" spans="1:5" ht="15.75">
      <c r="A154" s="461"/>
      <c r="B154" s="461"/>
      <c r="C154" s="461"/>
      <c r="D154" s="461"/>
      <c r="E154" s="461"/>
    </row>
    <row r="155" spans="1:5" ht="15.75">
      <c r="A155" s="461"/>
      <c r="B155" s="461"/>
      <c r="C155" s="461"/>
      <c r="D155" s="461"/>
      <c r="E155" s="461"/>
    </row>
    <row r="156" spans="1:5" ht="15.75">
      <c r="A156" s="461"/>
      <c r="B156" s="461"/>
      <c r="C156" s="461"/>
      <c r="D156" s="461"/>
      <c r="E156" s="461"/>
    </row>
    <row r="157" spans="1:5" ht="15.75">
      <c r="A157" s="461"/>
      <c r="B157" s="461"/>
      <c r="C157" s="461"/>
      <c r="D157" s="461"/>
      <c r="E157" s="461"/>
    </row>
    <row r="158" spans="1:5" ht="15.75">
      <c r="A158" s="461"/>
      <c r="B158" s="461"/>
      <c r="C158" s="461"/>
      <c r="D158" s="461"/>
      <c r="E158" s="461"/>
    </row>
    <row r="159" spans="1:5" ht="15.75">
      <c r="A159" s="461"/>
      <c r="B159" s="461"/>
      <c r="C159" s="461"/>
      <c r="D159" s="461"/>
      <c r="E159" s="461"/>
    </row>
    <row r="160" spans="1:5" ht="15.75">
      <c r="A160" s="461"/>
      <c r="B160" s="461"/>
      <c r="C160" s="461"/>
      <c r="D160" s="461"/>
      <c r="E160" s="461"/>
    </row>
    <row r="161" spans="1:5" ht="15.75">
      <c r="A161" s="461"/>
      <c r="B161" s="461"/>
      <c r="C161" s="461"/>
      <c r="D161" s="461"/>
      <c r="E161" s="461"/>
    </row>
    <row r="162" spans="1:5" ht="15.75">
      <c r="A162" s="461"/>
      <c r="B162" s="461"/>
      <c r="C162" s="461"/>
      <c r="D162" s="461"/>
      <c r="E162" s="461"/>
    </row>
    <row r="163" spans="1:5" ht="15.75">
      <c r="A163" s="461"/>
      <c r="B163" s="461"/>
      <c r="C163" s="461"/>
      <c r="D163" s="461"/>
      <c r="E163" s="461"/>
    </row>
    <row r="164" spans="1:5" ht="15.75">
      <c r="A164" s="461"/>
      <c r="B164" s="461"/>
      <c r="C164" s="461"/>
      <c r="D164" s="461"/>
      <c r="E164" s="461"/>
    </row>
    <row r="165" spans="1:5" ht="15.75">
      <c r="A165" s="461"/>
      <c r="B165" s="461"/>
      <c r="C165" s="461"/>
      <c r="D165" s="461"/>
      <c r="E165" s="461"/>
    </row>
    <row r="166" spans="1:5" ht="15.75">
      <c r="A166" s="461"/>
      <c r="B166" s="461"/>
      <c r="C166" s="461"/>
      <c r="D166" s="461"/>
      <c r="E166" s="461"/>
    </row>
    <row r="167" spans="1:5" ht="15.75">
      <c r="A167" s="461"/>
      <c r="B167" s="461"/>
      <c r="C167" s="461"/>
      <c r="D167" s="461"/>
      <c r="E167" s="461"/>
    </row>
    <row r="168" spans="1:5" ht="15.75">
      <c r="A168" s="461"/>
      <c r="B168" s="461"/>
      <c r="C168" s="461"/>
      <c r="D168" s="461"/>
      <c r="E168" s="461"/>
    </row>
    <row r="169" spans="1:5" ht="15.75">
      <c r="A169" s="461"/>
      <c r="B169" s="461"/>
      <c r="C169" s="461"/>
      <c r="D169" s="461"/>
      <c r="E169" s="461"/>
    </row>
    <row r="170" spans="1:5" ht="15.75">
      <c r="A170" s="461"/>
      <c r="B170" s="461"/>
      <c r="C170" s="461"/>
      <c r="D170" s="461"/>
      <c r="E170" s="461"/>
    </row>
    <row r="171" spans="1:5" ht="15.75">
      <c r="A171" s="461"/>
      <c r="B171" s="461"/>
      <c r="C171" s="461"/>
      <c r="D171" s="461"/>
      <c r="E171" s="461"/>
    </row>
    <row r="172" spans="1:5" ht="15.75">
      <c r="A172" s="461"/>
      <c r="B172" s="461"/>
      <c r="C172" s="461"/>
      <c r="D172" s="461"/>
      <c r="E172" s="461"/>
    </row>
    <row r="173" spans="1:5" ht="15.75">
      <c r="A173" s="461"/>
      <c r="B173" s="461"/>
      <c r="C173" s="461"/>
      <c r="D173" s="461"/>
      <c r="E173" s="461"/>
    </row>
    <row r="174" spans="1:5" ht="15.75">
      <c r="A174" s="461"/>
      <c r="B174" s="461"/>
      <c r="C174" s="461"/>
      <c r="D174" s="461"/>
      <c r="E174" s="461"/>
    </row>
    <row r="175" spans="1:5" ht="15.75">
      <c r="A175" s="461"/>
      <c r="B175" s="461"/>
      <c r="C175" s="461"/>
      <c r="D175" s="461"/>
      <c r="E175" s="461"/>
    </row>
    <row r="176" spans="1:5" ht="15.75">
      <c r="A176" s="461"/>
      <c r="B176" s="461"/>
      <c r="C176" s="461"/>
      <c r="D176" s="461"/>
      <c r="E176" s="461"/>
    </row>
    <row r="177" spans="1:5" ht="15.75">
      <c r="A177" s="461"/>
      <c r="B177" s="461"/>
      <c r="C177" s="461"/>
      <c r="D177" s="461"/>
      <c r="E177" s="461"/>
    </row>
    <row r="178" spans="1:5" ht="15.75">
      <c r="A178" s="461"/>
      <c r="B178" s="461"/>
      <c r="C178" s="461"/>
      <c r="D178" s="461"/>
      <c r="E178" s="461"/>
    </row>
    <row r="179" spans="1:5" ht="15.75">
      <c r="A179" s="461"/>
      <c r="B179" s="461"/>
      <c r="C179" s="461"/>
      <c r="D179" s="461"/>
      <c r="E179" s="461"/>
    </row>
    <row r="180" spans="1:5" ht="15.75">
      <c r="A180" s="461"/>
      <c r="B180" s="461"/>
      <c r="C180" s="461"/>
      <c r="D180" s="461"/>
      <c r="E180" s="461"/>
    </row>
    <row r="181" spans="1:5" ht="15.75">
      <c r="A181" s="461"/>
      <c r="B181" s="461"/>
      <c r="C181" s="461"/>
      <c r="D181" s="461"/>
      <c r="E181" s="461"/>
    </row>
    <row r="182" spans="1:5" ht="15.75">
      <c r="A182" s="461"/>
      <c r="B182" s="461"/>
      <c r="C182" s="461"/>
      <c r="D182" s="461"/>
      <c r="E182" s="461"/>
    </row>
    <row r="183" spans="1:5" ht="15.75">
      <c r="A183" s="461"/>
      <c r="B183" s="461"/>
      <c r="C183" s="461"/>
      <c r="D183" s="461"/>
      <c r="E183" s="461"/>
    </row>
    <row r="184" spans="1:5" ht="15.75">
      <c r="A184" s="461"/>
      <c r="B184" s="461"/>
      <c r="C184" s="461"/>
      <c r="D184" s="461"/>
      <c r="E184" s="461"/>
    </row>
    <row r="185" spans="1:5" ht="15.75">
      <c r="A185" s="461"/>
      <c r="B185" s="461"/>
      <c r="C185" s="461"/>
      <c r="D185" s="461"/>
      <c r="E185" s="461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7">
      <selection activeCell="F4" sqref="A4:I6"/>
    </sheetView>
  </sheetViews>
  <sheetFormatPr defaultColWidth="9.140625" defaultRowHeight="15"/>
  <cols>
    <col min="1" max="1" width="34.421875" style="313" bestFit="1" customWidth="1"/>
    <col min="2" max="2" width="12.57421875" style="313" bestFit="1" customWidth="1"/>
    <col min="3" max="4" width="9.421875" style="313" bestFit="1" customWidth="1"/>
    <col min="5" max="6" width="9.140625" style="313" customWidth="1"/>
    <col min="7" max="7" width="7.28125" style="313" bestFit="1" customWidth="1"/>
    <col min="8" max="8" width="9.57421875" style="313" customWidth="1"/>
    <col min="9" max="9" width="7.28125" style="313" bestFit="1" customWidth="1"/>
    <col min="10" max="16384" width="9.140625" style="313" customWidth="1"/>
  </cols>
  <sheetData>
    <row r="1" spans="1:9" ht="12.75">
      <c r="A1" s="1628" t="s">
        <v>1383</v>
      </c>
      <c r="B1" s="1628"/>
      <c r="C1" s="1628"/>
      <c r="D1" s="1628"/>
      <c r="E1" s="1628"/>
      <c r="F1" s="1628"/>
      <c r="G1" s="1628"/>
      <c r="H1" s="1628"/>
      <c r="I1" s="1628"/>
    </row>
    <row r="2" spans="1:9" ht="15.75">
      <c r="A2" s="1629" t="s">
        <v>383</v>
      </c>
      <c r="B2" s="1629"/>
      <c r="C2" s="1629"/>
      <c r="D2" s="1629"/>
      <c r="E2" s="1629"/>
      <c r="F2" s="1629"/>
      <c r="G2" s="1629"/>
      <c r="H2" s="1629"/>
      <c r="I2" s="1629"/>
    </row>
    <row r="3" spans="1:9" ht="13.5" thickBot="1">
      <c r="A3" s="1076"/>
      <c r="B3" s="1076"/>
      <c r="C3" s="1076"/>
      <c r="D3" s="1076"/>
      <c r="E3" s="1076"/>
      <c r="F3" s="1076"/>
      <c r="G3" s="1076"/>
      <c r="H3" s="1630" t="s">
        <v>68</v>
      </c>
      <c r="I3" s="1630"/>
    </row>
    <row r="4" spans="1:9" ht="13.5" customHeight="1" thickTop="1">
      <c r="A4" s="1496"/>
      <c r="B4" s="1487">
        <f>'Sect credit'!B4</f>
        <v>2013</v>
      </c>
      <c r="C4" s="1488">
        <f>'Sect credit'!C4</f>
        <v>2014</v>
      </c>
      <c r="D4" s="1488">
        <f>'Sect credit'!D4</f>
        <v>2014</v>
      </c>
      <c r="E4" s="1488">
        <f>'Sect credit'!E4</f>
        <v>2015</v>
      </c>
      <c r="F4" s="1622" t="str">
        <f>'Sect credit'!F4</f>
        <v>Changes during ten months </v>
      </c>
      <c r="G4" s="1623"/>
      <c r="H4" s="1623"/>
      <c r="I4" s="1624"/>
    </row>
    <row r="5" spans="1:9" ht="12.75">
      <c r="A5" s="1497" t="s">
        <v>1169</v>
      </c>
      <c r="B5" s="1490" t="str">
        <f>'Sect credit'!B5</f>
        <v>Jul </v>
      </c>
      <c r="C5" s="1490" t="str">
        <f>'Sect credit'!C5</f>
        <v>May</v>
      </c>
      <c r="D5" s="1490" t="str">
        <f>'Sect credit'!D5</f>
        <v>Jul (p)</v>
      </c>
      <c r="E5" s="1490" t="str">
        <f>'Sect credit'!E5</f>
        <v>May(e)</v>
      </c>
      <c r="F5" s="1625" t="s">
        <v>7</v>
      </c>
      <c r="G5" s="1626"/>
      <c r="H5" s="1625" t="s">
        <v>9</v>
      </c>
      <c r="I5" s="1627"/>
    </row>
    <row r="6" spans="1:9" ht="12.75">
      <c r="A6" s="1498"/>
      <c r="B6" s="1500"/>
      <c r="C6" s="1500"/>
      <c r="D6" s="1500"/>
      <c r="E6" s="1500"/>
      <c r="F6" s="1500" t="s">
        <v>4</v>
      </c>
      <c r="G6" s="1500" t="s">
        <v>1133</v>
      </c>
      <c r="H6" s="1500" t="s">
        <v>4</v>
      </c>
      <c r="I6" s="1501" t="s">
        <v>1133</v>
      </c>
    </row>
    <row r="7" spans="1:9" s="1076" customFormat="1" ht="12.75">
      <c r="A7" s="1077" t="s">
        <v>1384</v>
      </c>
      <c r="B7" s="1120">
        <v>28785.760118538703</v>
      </c>
      <c r="C7" s="1120">
        <v>30061.420468639997</v>
      </c>
      <c r="D7" s="1120">
        <v>31131.010655409995</v>
      </c>
      <c r="E7" s="1120">
        <v>31286.564345710005</v>
      </c>
      <c r="F7" s="1120">
        <v>1275.6603501012942</v>
      </c>
      <c r="G7" s="1120">
        <v>4.431567361251437</v>
      </c>
      <c r="H7" s="1120">
        <v>155.5536903000102</v>
      </c>
      <c r="I7" s="1121">
        <v>0.4996743986947235</v>
      </c>
    </row>
    <row r="8" spans="1:9" s="1076" customFormat="1" ht="12.75">
      <c r="A8" s="1077" t="s">
        <v>1385</v>
      </c>
      <c r="B8" s="1120">
        <v>3004.074038387942</v>
      </c>
      <c r="C8" s="1120">
        <v>1122.3812661500008</v>
      </c>
      <c r="D8" s="1120">
        <v>998.1809681700001</v>
      </c>
      <c r="E8" s="1120">
        <v>889.4849504700001</v>
      </c>
      <c r="F8" s="1120">
        <v>-1881.6927722379412</v>
      </c>
      <c r="G8" s="1120">
        <v>-62.63802916281326</v>
      </c>
      <c r="H8" s="1120">
        <v>-108.69601770000008</v>
      </c>
      <c r="I8" s="1121">
        <v>-10.889409953315006</v>
      </c>
    </row>
    <row r="9" spans="1:9" s="1076" customFormat="1" ht="12.75">
      <c r="A9" s="1077" t="s">
        <v>1386</v>
      </c>
      <c r="B9" s="1120">
        <v>8218.970084495</v>
      </c>
      <c r="C9" s="1120">
        <v>11343.213086640002</v>
      </c>
      <c r="D9" s="1120">
        <v>14016.878224209997</v>
      </c>
      <c r="E9" s="1120">
        <v>18566.77966873</v>
      </c>
      <c r="F9" s="1120">
        <v>3124.243002145002</v>
      </c>
      <c r="G9" s="1120">
        <v>38.01258515393374</v>
      </c>
      <c r="H9" s="1120">
        <v>4549.901444520003</v>
      </c>
      <c r="I9" s="1121">
        <v>32.46016246799803</v>
      </c>
    </row>
    <row r="10" spans="1:9" s="1076" customFormat="1" ht="12.75">
      <c r="A10" s="1077" t="s">
        <v>1387</v>
      </c>
      <c r="B10" s="1120">
        <v>11671.487522469179</v>
      </c>
      <c r="C10" s="1120">
        <v>10832.628076364997</v>
      </c>
      <c r="D10" s="1120">
        <v>10941.39531124</v>
      </c>
      <c r="E10" s="1120">
        <v>10465.005737462</v>
      </c>
      <c r="F10" s="1120">
        <v>-838.8594461041812</v>
      </c>
      <c r="G10" s="1120">
        <v>-7.187253933907432</v>
      </c>
      <c r="H10" s="1120">
        <v>-476.38957377800034</v>
      </c>
      <c r="I10" s="1121">
        <v>-4.354011167923066</v>
      </c>
    </row>
    <row r="11" spans="1:10" ht="12.75">
      <c r="A11" s="901" t="s">
        <v>1388</v>
      </c>
      <c r="B11" s="1122">
        <v>10995.533197887009</v>
      </c>
      <c r="C11" s="1122">
        <v>9987.298577734999</v>
      </c>
      <c r="D11" s="1122">
        <v>10060.285384929999</v>
      </c>
      <c r="E11" s="1122">
        <v>9442.482472722</v>
      </c>
      <c r="F11" s="1122">
        <v>-1008.2346201520104</v>
      </c>
      <c r="G11" s="1122">
        <v>-9.169492756802017</v>
      </c>
      <c r="H11" s="1122">
        <v>-617.8029122079988</v>
      </c>
      <c r="I11" s="1123">
        <v>-6.141007820050997</v>
      </c>
      <c r="J11" s="1076"/>
    </row>
    <row r="12" spans="1:10" ht="12.75">
      <c r="A12" s="901" t="s">
        <v>1389</v>
      </c>
      <c r="B12" s="1122">
        <v>675.9543245821693</v>
      </c>
      <c r="C12" s="1122">
        <v>845.32949863</v>
      </c>
      <c r="D12" s="1122">
        <v>881.1099263100001</v>
      </c>
      <c r="E12" s="1122">
        <v>1022.52326474</v>
      </c>
      <c r="F12" s="1122">
        <v>169.37517404783068</v>
      </c>
      <c r="G12" s="1122">
        <v>25.05719216346864</v>
      </c>
      <c r="H12" s="1122">
        <v>141.41333842999984</v>
      </c>
      <c r="I12" s="1123">
        <v>16.049454694288226</v>
      </c>
      <c r="J12" s="1076"/>
    </row>
    <row r="13" spans="1:9" s="1076" customFormat="1" ht="12.75">
      <c r="A13" s="1077" t="s">
        <v>1390</v>
      </c>
      <c r="B13" s="1120">
        <v>820368.0953724033</v>
      </c>
      <c r="C13" s="1120">
        <v>902404.0781724866</v>
      </c>
      <c r="D13" s="1120">
        <v>936454.8555095992</v>
      </c>
      <c r="E13" s="1120">
        <v>1105157.9961131702</v>
      </c>
      <c r="F13" s="1120">
        <v>82035.98280008335</v>
      </c>
      <c r="G13" s="1120">
        <v>9.99989922363368</v>
      </c>
      <c r="H13" s="1120">
        <v>168703.14060357097</v>
      </c>
      <c r="I13" s="1121">
        <v>18.015085255953554</v>
      </c>
    </row>
    <row r="14" spans="1:10" ht="12.75">
      <c r="A14" s="901" t="s">
        <v>1391</v>
      </c>
      <c r="B14" s="1122">
        <v>681333.9794985052</v>
      </c>
      <c r="C14" s="1122">
        <v>747241.9987071158</v>
      </c>
      <c r="D14" s="1122">
        <v>785736.4798745038</v>
      </c>
      <c r="E14" s="1122">
        <v>934071.863801902</v>
      </c>
      <c r="F14" s="1122">
        <v>65908.01920861052</v>
      </c>
      <c r="G14" s="1122">
        <v>9.673379163787194</v>
      </c>
      <c r="H14" s="1122">
        <v>148335.38392739824</v>
      </c>
      <c r="I14" s="1123">
        <v>18.878515599923535</v>
      </c>
      <c r="J14" s="1076"/>
    </row>
    <row r="15" spans="1:10" ht="12.75">
      <c r="A15" s="901" t="s">
        <v>1392</v>
      </c>
      <c r="B15" s="1122">
        <v>569464.288572172</v>
      </c>
      <c r="C15" s="1122">
        <v>631122.0220145363</v>
      </c>
      <c r="D15" s="1122">
        <v>667193.7469102835</v>
      </c>
      <c r="E15" s="1122">
        <v>793471.5104399155</v>
      </c>
      <c r="F15" s="1122">
        <v>61657.73344236426</v>
      </c>
      <c r="G15" s="1122">
        <v>10.827322218388758</v>
      </c>
      <c r="H15" s="1122">
        <v>126277.76352963201</v>
      </c>
      <c r="I15" s="1123">
        <v>18.92670069442548</v>
      </c>
      <c r="J15" s="1076"/>
    </row>
    <row r="16" spans="1:10" ht="12.75">
      <c r="A16" s="901" t="s">
        <v>1393</v>
      </c>
      <c r="B16" s="1122">
        <v>29165.89213729244</v>
      </c>
      <c r="C16" s="1122">
        <v>26266.148596889794</v>
      </c>
      <c r="D16" s="1122">
        <v>24901.3498277888</v>
      </c>
      <c r="E16" s="1122">
        <v>28976.447680926798</v>
      </c>
      <c r="F16" s="1122">
        <v>-2899.7435404026473</v>
      </c>
      <c r="G16" s="1122">
        <v>-9.94224187195338</v>
      </c>
      <c r="H16" s="1122">
        <v>4075.0978531379988</v>
      </c>
      <c r="I16" s="1123">
        <v>16.36496768777719</v>
      </c>
      <c r="J16" s="1076"/>
    </row>
    <row r="17" spans="1:10" ht="12.75">
      <c r="A17" s="901" t="s">
        <v>1394</v>
      </c>
      <c r="B17" s="1122">
        <v>2754.5799867223095</v>
      </c>
      <c r="C17" s="1122">
        <v>681.7127590000001</v>
      </c>
      <c r="D17" s="1122">
        <v>704.64358072</v>
      </c>
      <c r="E17" s="1122">
        <v>737.80527959</v>
      </c>
      <c r="F17" s="1122">
        <v>-2072.8672277223095</v>
      </c>
      <c r="G17" s="1122">
        <v>-75.25166223939738</v>
      </c>
      <c r="H17" s="1122">
        <v>33.16169887000001</v>
      </c>
      <c r="I17" s="1123">
        <v>4.706166319732255</v>
      </c>
      <c r="J17" s="1076"/>
    </row>
    <row r="18" spans="1:10" ht="12.75">
      <c r="A18" s="901" t="s">
        <v>1395</v>
      </c>
      <c r="B18" s="1122">
        <v>56760.62140034646</v>
      </c>
      <c r="C18" s="1122">
        <v>63423.06585981259</v>
      </c>
      <c r="D18" s="1122">
        <v>65732.2958622479</v>
      </c>
      <c r="E18" s="1122">
        <v>80836.8287889308</v>
      </c>
      <c r="F18" s="1122">
        <v>6662.444459466125</v>
      </c>
      <c r="G18" s="1122">
        <v>11.737793376986282</v>
      </c>
      <c r="H18" s="1122">
        <v>15104.532926682892</v>
      </c>
      <c r="I18" s="1123">
        <v>22.97886104318759</v>
      </c>
      <c r="J18" s="1076"/>
    </row>
    <row r="19" spans="1:10" ht="12.75">
      <c r="A19" s="901" t="s">
        <v>1396</v>
      </c>
      <c r="B19" s="1122">
        <v>23188.59740197203</v>
      </c>
      <c r="C19" s="1122">
        <v>25749.049476877004</v>
      </c>
      <c r="D19" s="1122">
        <v>27204.4436934635</v>
      </c>
      <c r="E19" s="1122">
        <v>30049.271612539</v>
      </c>
      <c r="F19" s="1122">
        <v>2560.4520749049734</v>
      </c>
      <c r="G19" s="1122">
        <v>11.04185833459347</v>
      </c>
      <c r="H19" s="1122">
        <v>2844.8279190754984</v>
      </c>
      <c r="I19" s="1123">
        <v>10.457217766077806</v>
      </c>
      <c r="J19" s="1076"/>
    </row>
    <row r="20" spans="1:10" ht="12.75">
      <c r="A20" s="901" t="s">
        <v>1397</v>
      </c>
      <c r="B20" s="1122">
        <v>139034.11587389812</v>
      </c>
      <c r="C20" s="1122">
        <v>155162.07946537083</v>
      </c>
      <c r="D20" s="1122">
        <v>150718.3756350955</v>
      </c>
      <c r="E20" s="1122">
        <v>171086.13231126816</v>
      </c>
      <c r="F20" s="1122">
        <v>16127.963591472711</v>
      </c>
      <c r="G20" s="1122">
        <v>11.600004423447073</v>
      </c>
      <c r="H20" s="1122">
        <v>20367.756676172663</v>
      </c>
      <c r="I20" s="1123">
        <v>13.513784626690159</v>
      </c>
      <c r="J20" s="1076"/>
    </row>
    <row r="21" spans="1:10" ht="12.75">
      <c r="A21" s="901" t="s">
        <v>1398</v>
      </c>
      <c r="B21" s="1122">
        <v>11662.705177613554</v>
      </c>
      <c r="C21" s="1122">
        <v>10711.725950842001</v>
      </c>
      <c r="D21" s="1122">
        <v>9319.821996192002</v>
      </c>
      <c r="E21" s="1122">
        <v>12989.727226449999</v>
      </c>
      <c r="F21" s="1122">
        <v>-950.9792267715529</v>
      </c>
      <c r="G21" s="1122">
        <v>-8.154019263017538</v>
      </c>
      <c r="H21" s="1122">
        <v>3669.9052302579967</v>
      </c>
      <c r="I21" s="1123">
        <v>39.377417634773366</v>
      </c>
      <c r="J21" s="1076"/>
    </row>
    <row r="22" spans="1:10" ht="12.75">
      <c r="A22" s="901" t="s">
        <v>1399</v>
      </c>
      <c r="B22" s="1122">
        <v>4129.60152536308</v>
      </c>
      <c r="C22" s="1122">
        <v>4662.3523704300005</v>
      </c>
      <c r="D22" s="1122">
        <v>4510.362767390001</v>
      </c>
      <c r="E22" s="1122">
        <v>5598.67289016</v>
      </c>
      <c r="F22" s="1122">
        <v>532.7508450669202</v>
      </c>
      <c r="G22" s="1122">
        <v>12.900780905733514</v>
      </c>
      <c r="H22" s="1122">
        <v>1088.310122769999</v>
      </c>
      <c r="I22" s="1123">
        <v>24.129103996656312</v>
      </c>
      <c r="J22" s="1076"/>
    </row>
    <row r="23" spans="1:10" ht="12.75">
      <c r="A23" s="901" t="s">
        <v>1400</v>
      </c>
      <c r="B23" s="1122">
        <v>531.6815165228193</v>
      </c>
      <c r="C23" s="1122">
        <v>161.51056467999993</v>
      </c>
      <c r="D23" s="1122">
        <v>148.73102008999993</v>
      </c>
      <c r="E23" s="1122">
        <v>411.71288513</v>
      </c>
      <c r="F23" s="1122">
        <v>-370.17095184281936</v>
      </c>
      <c r="G23" s="1122">
        <v>-69.62268582585416</v>
      </c>
      <c r="H23" s="1122">
        <v>262.9818650400001</v>
      </c>
      <c r="I23" s="1123">
        <v>176.81709227897775</v>
      </c>
      <c r="J23" s="1076"/>
    </row>
    <row r="24" spans="1:10" ht="12.75">
      <c r="A24" s="901" t="s">
        <v>1401</v>
      </c>
      <c r="B24" s="1122">
        <v>7001.422135727651</v>
      </c>
      <c r="C24" s="1122">
        <v>5887.863015731999</v>
      </c>
      <c r="D24" s="1122">
        <v>4660.728208712</v>
      </c>
      <c r="E24" s="1122">
        <v>6979.341451159999</v>
      </c>
      <c r="F24" s="1122">
        <v>-1113.5591199956516</v>
      </c>
      <c r="G24" s="1122">
        <v>-15.904756182508347</v>
      </c>
      <c r="H24" s="1122">
        <v>2318.6132424479993</v>
      </c>
      <c r="I24" s="1123">
        <v>49.74787498043684</v>
      </c>
      <c r="J24" s="1076"/>
    </row>
    <row r="25" spans="1:10" ht="12.75">
      <c r="A25" s="901" t="s">
        <v>1402</v>
      </c>
      <c r="B25" s="1122">
        <v>127371.4106962846</v>
      </c>
      <c r="C25" s="1122">
        <v>144450.3535145288</v>
      </c>
      <c r="D25" s="1122">
        <v>141398.55363890348</v>
      </c>
      <c r="E25" s="1122">
        <v>158096.40508481817</v>
      </c>
      <c r="F25" s="1122">
        <v>17078.942818244206</v>
      </c>
      <c r="G25" s="1122">
        <v>13.408772600445412</v>
      </c>
      <c r="H25" s="1122">
        <v>16697.851445914683</v>
      </c>
      <c r="I25" s="1123">
        <v>11.809068067666956</v>
      </c>
      <c r="J25" s="1076"/>
    </row>
    <row r="26" spans="1:10" ht="12.75">
      <c r="A26" s="901" t="s">
        <v>1403</v>
      </c>
      <c r="B26" s="1122">
        <v>22080.441490449168</v>
      </c>
      <c r="C26" s="1122">
        <v>19141.6122097585</v>
      </c>
      <c r="D26" s="1122">
        <v>16692.426604757</v>
      </c>
      <c r="E26" s="1122">
        <v>18952.368774489878</v>
      </c>
      <c r="F26" s="1122">
        <v>-2938.8292806906684</v>
      </c>
      <c r="G26" s="1122">
        <v>-13.309649093573833</v>
      </c>
      <c r="H26" s="1122">
        <v>2259.942169732876</v>
      </c>
      <c r="I26" s="1123">
        <v>13.538727611291929</v>
      </c>
      <c r="J26" s="1076"/>
    </row>
    <row r="27" spans="1:10" ht="12.75">
      <c r="A27" s="901" t="s">
        <v>1404</v>
      </c>
      <c r="B27" s="1122">
        <v>3585.2415711264593</v>
      </c>
      <c r="C27" s="1122">
        <v>3172.0160385000004</v>
      </c>
      <c r="D27" s="1122">
        <v>3407.83948167</v>
      </c>
      <c r="E27" s="1122">
        <v>3276.09025817</v>
      </c>
      <c r="F27" s="1122">
        <v>-413.22553262645897</v>
      </c>
      <c r="G27" s="1122">
        <v>-11.525737511088444</v>
      </c>
      <c r="H27" s="1122">
        <v>-131.74922349999997</v>
      </c>
      <c r="I27" s="1123">
        <v>-3.8660630645501155</v>
      </c>
      <c r="J27" s="1076"/>
    </row>
    <row r="28" spans="1:9" ht="12.75">
      <c r="A28" s="901" t="s">
        <v>1405</v>
      </c>
      <c r="B28" s="1122">
        <v>101705.72763470894</v>
      </c>
      <c r="C28" s="1122">
        <v>122136.72526627031</v>
      </c>
      <c r="D28" s="1122">
        <v>121298.28755247648</v>
      </c>
      <c r="E28" s="1122">
        <v>135867.94605215828</v>
      </c>
      <c r="F28" s="1122">
        <v>20430.997631561375</v>
      </c>
      <c r="G28" s="1122">
        <v>20.08834517652959</v>
      </c>
      <c r="H28" s="1122">
        <v>14569.658499681798</v>
      </c>
      <c r="I28" s="1123">
        <v>12.011429669506771</v>
      </c>
    </row>
    <row r="29" spans="1:9" ht="12.75">
      <c r="A29" s="901" t="s">
        <v>1406</v>
      </c>
      <c r="B29" s="1122">
        <v>7421.656111661639</v>
      </c>
      <c r="C29" s="1122">
        <v>4163.66242317</v>
      </c>
      <c r="D29" s="1122">
        <v>5152.600128495</v>
      </c>
      <c r="E29" s="1122">
        <v>6135.55305631</v>
      </c>
      <c r="F29" s="1122">
        <v>-3257.9936884916397</v>
      </c>
      <c r="G29" s="1122">
        <v>-43.898472786584094</v>
      </c>
      <c r="H29" s="1122">
        <v>982.9529278150003</v>
      </c>
      <c r="I29" s="1123">
        <v>19.076833119245112</v>
      </c>
    </row>
    <row r="30" spans="1:9" ht="12.75">
      <c r="A30" s="901" t="s">
        <v>1407</v>
      </c>
      <c r="B30" s="1122">
        <v>2826.4855717350033</v>
      </c>
      <c r="C30" s="1122">
        <v>2428.42265872</v>
      </c>
      <c r="D30" s="1122">
        <v>2598.1558661500007</v>
      </c>
      <c r="E30" s="1122">
        <v>3698.941642750001</v>
      </c>
      <c r="F30" s="1122">
        <v>-398.06291301500323</v>
      </c>
      <c r="G30" s="1122">
        <v>-14.083316645789818</v>
      </c>
      <c r="H30" s="1122">
        <v>1100.7857766000002</v>
      </c>
      <c r="I30" s="1123">
        <v>42.36796533039284</v>
      </c>
    </row>
    <row r="31" spans="1:9" ht="12.75">
      <c r="A31" s="901" t="s">
        <v>1408</v>
      </c>
      <c r="B31" s="1122">
        <v>91457.5859513123</v>
      </c>
      <c r="C31" s="1122">
        <v>115544.6401843803</v>
      </c>
      <c r="D31" s="1122">
        <v>113547.53155783148</v>
      </c>
      <c r="E31" s="1122">
        <v>126033.45135309827</v>
      </c>
      <c r="F31" s="1122">
        <v>24087.054233068004</v>
      </c>
      <c r="G31" s="1122">
        <v>26.336857661966732</v>
      </c>
      <c r="H31" s="1122">
        <v>12485.91979526679</v>
      </c>
      <c r="I31" s="1123">
        <v>10.996205398712275</v>
      </c>
    </row>
    <row r="32" spans="1:9" s="1076" customFormat="1" ht="12.75">
      <c r="A32" s="1077" t="s">
        <v>1409</v>
      </c>
      <c r="B32" s="1120">
        <v>7711.553050845043</v>
      </c>
      <c r="C32" s="1120">
        <v>11994.119769158</v>
      </c>
      <c r="D32" s="1120">
        <v>11913.811131974002</v>
      </c>
      <c r="E32" s="1120">
        <v>16032.662191675194</v>
      </c>
      <c r="F32" s="1120">
        <v>4282.566718312957</v>
      </c>
      <c r="G32" s="1120">
        <v>55.53442594606371</v>
      </c>
      <c r="H32" s="1120">
        <v>4118.851059701192</v>
      </c>
      <c r="I32" s="1121">
        <v>34.572069458505325</v>
      </c>
    </row>
    <row r="33" spans="1:10" ht="12.75">
      <c r="A33" s="901" t="s">
        <v>1410</v>
      </c>
      <c r="B33" s="1122">
        <v>1011.6645413234219</v>
      </c>
      <c r="C33" s="1122">
        <v>3005.0775920902984</v>
      </c>
      <c r="D33" s="1122">
        <v>2798.5927896422486</v>
      </c>
      <c r="E33" s="1122">
        <v>4870.903881897958</v>
      </c>
      <c r="F33" s="1122">
        <v>1993.4130507668765</v>
      </c>
      <c r="G33" s="1122">
        <v>197.04289014213822</v>
      </c>
      <c r="H33" s="1122">
        <v>2072.3110922557094</v>
      </c>
      <c r="I33" s="1123">
        <v>74.04832528424467</v>
      </c>
      <c r="J33" s="1076"/>
    </row>
    <row r="34" spans="1:10" ht="12.75">
      <c r="A34" s="901" t="s">
        <v>1411</v>
      </c>
      <c r="B34" s="1122">
        <v>6699.88850952162</v>
      </c>
      <c r="C34" s="1122">
        <v>8989.042177067702</v>
      </c>
      <c r="D34" s="1122">
        <v>9115.218342331753</v>
      </c>
      <c r="E34" s="1122">
        <v>11161.758309777235</v>
      </c>
      <c r="F34" s="1122">
        <v>2289.153667546082</v>
      </c>
      <c r="G34" s="1122">
        <v>34.16704120214577</v>
      </c>
      <c r="H34" s="1122">
        <v>2046.539967445482</v>
      </c>
      <c r="I34" s="1123">
        <v>22.45190285723819</v>
      </c>
      <c r="J34" s="1076"/>
    </row>
    <row r="35" spans="1:10" ht="12.75">
      <c r="A35" s="901" t="s">
        <v>1412</v>
      </c>
      <c r="B35" s="1122">
        <v>6249.04781457422</v>
      </c>
      <c r="C35" s="1122">
        <v>8324.336170201703</v>
      </c>
      <c r="D35" s="1122">
        <v>8492.211742571753</v>
      </c>
      <c r="E35" s="1122">
        <v>10653.490776817236</v>
      </c>
      <c r="F35" s="1122">
        <v>2075.288355627483</v>
      </c>
      <c r="G35" s="1122">
        <v>33.20967317272612</v>
      </c>
      <c r="H35" s="1122">
        <v>2161.2790342454828</v>
      </c>
      <c r="I35" s="1123">
        <v>25.450131246856643</v>
      </c>
      <c r="J35" s="1076"/>
    </row>
    <row r="36" spans="1:10" ht="12.75">
      <c r="A36" s="901" t="s">
        <v>1413</v>
      </c>
      <c r="B36" s="1122">
        <v>222.6481791938001</v>
      </c>
      <c r="C36" s="1122">
        <v>255.61928004600006</v>
      </c>
      <c r="D36" s="1122">
        <v>278.74096392</v>
      </c>
      <c r="E36" s="1122">
        <v>279.79111613000003</v>
      </c>
      <c r="F36" s="1122">
        <v>32.97110085219995</v>
      </c>
      <c r="G36" s="1122">
        <v>14.808610145201706</v>
      </c>
      <c r="H36" s="1122">
        <v>1.0501522100000216</v>
      </c>
      <c r="I36" s="1123">
        <v>0.37674843167343725</v>
      </c>
      <c r="J36" s="1076"/>
    </row>
    <row r="37" spans="1:10" ht="12.75">
      <c r="A37" s="901" t="s">
        <v>1414</v>
      </c>
      <c r="B37" s="1122">
        <v>151.3951668036</v>
      </c>
      <c r="C37" s="1122">
        <v>314.8744</v>
      </c>
      <c r="D37" s="1122">
        <v>288.0290049199999</v>
      </c>
      <c r="E37" s="1122">
        <v>120.16174499999988</v>
      </c>
      <c r="F37" s="1122">
        <v>163.47923319639997</v>
      </c>
      <c r="G37" s="1122">
        <v>107.98180460309953</v>
      </c>
      <c r="H37" s="1122">
        <v>-167.86725992000004</v>
      </c>
      <c r="I37" s="1123">
        <v>-58.281373421619534</v>
      </c>
      <c r="J37" s="1076"/>
    </row>
    <row r="38" spans="1:10" ht="12.75">
      <c r="A38" s="901" t="s">
        <v>1415</v>
      </c>
      <c r="B38" s="1122">
        <v>76.79734895000001</v>
      </c>
      <c r="C38" s="1122">
        <v>94.21232681999999</v>
      </c>
      <c r="D38" s="1122">
        <v>56.236630919999996</v>
      </c>
      <c r="E38" s="1122">
        <v>108.31467182999998</v>
      </c>
      <c r="F38" s="1122">
        <v>17.414977869999973</v>
      </c>
      <c r="G38" s="1122">
        <v>22.676535203498023</v>
      </c>
      <c r="H38" s="1122">
        <v>52.078040909999984</v>
      </c>
      <c r="I38" s="1123">
        <v>92.60519355095106</v>
      </c>
      <c r="J38" s="1076"/>
    </row>
    <row r="39" spans="1:9" s="1076" customFormat="1" ht="12.75">
      <c r="A39" s="1077" t="s">
        <v>1416</v>
      </c>
      <c r="B39" s="1124">
        <v>21715.81045912234</v>
      </c>
      <c r="C39" s="1124">
        <v>25700.03091939982</v>
      </c>
      <c r="D39" s="1124">
        <v>29832.1202605196</v>
      </c>
      <c r="E39" s="1124">
        <v>38091.14760608</v>
      </c>
      <c r="F39" s="1124">
        <v>3984.22046027748</v>
      </c>
      <c r="G39" s="1124">
        <v>18.347095392904368</v>
      </c>
      <c r="H39" s="1124">
        <v>8259.027345560396</v>
      </c>
      <c r="I39" s="1125">
        <v>27.68501626245638</v>
      </c>
    </row>
    <row r="40" spans="1:10" ht="12.75">
      <c r="A40" s="901" t="s">
        <v>1417</v>
      </c>
      <c r="B40" s="1122">
        <v>3394.2993350829647</v>
      </c>
      <c r="C40" s="1122">
        <v>2040.2401472999998</v>
      </c>
      <c r="D40" s="1122">
        <v>2169.6615384</v>
      </c>
      <c r="E40" s="1122">
        <v>2265.1679289299996</v>
      </c>
      <c r="F40" s="1122">
        <v>-1354.059187782965</v>
      </c>
      <c r="G40" s="1122">
        <v>-39.89215605670407</v>
      </c>
      <c r="H40" s="1122">
        <v>95.50639052999941</v>
      </c>
      <c r="I40" s="1123">
        <v>4.401902731816403</v>
      </c>
      <c r="J40" s="1076"/>
    </row>
    <row r="41" spans="1:10" ht="12.75">
      <c r="A41" s="901" t="s">
        <v>1418</v>
      </c>
      <c r="B41" s="1122">
        <v>13006.343370709508</v>
      </c>
      <c r="C41" s="1122">
        <v>16119.417621390005</v>
      </c>
      <c r="D41" s="1122">
        <v>20493.15509181979</v>
      </c>
      <c r="E41" s="1122">
        <v>25835.883957570004</v>
      </c>
      <c r="F41" s="1122">
        <v>3113.0742506804963</v>
      </c>
      <c r="G41" s="1122">
        <v>23.93504586147702</v>
      </c>
      <c r="H41" s="1122">
        <v>5342.728865750214</v>
      </c>
      <c r="I41" s="1123">
        <v>26.07079701398864</v>
      </c>
      <c r="J41" s="1076"/>
    </row>
    <row r="42" spans="1:10" ht="12.75">
      <c r="A42" s="901" t="s">
        <v>1419</v>
      </c>
      <c r="B42" s="1122">
        <v>931.6331451309113</v>
      </c>
      <c r="C42" s="1122">
        <v>2287.371161219999</v>
      </c>
      <c r="D42" s="1122">
        <v>2008.577815459999</v>
      </c>
      <c r="E42" s="1122">
        <v>2417.3391089099996</v>
      </c>
      <c r="F42" s="1122">
        <v>1355.7380160890878</v>
      </c>
      <c r="G42" s="1122">
        <v>145.5227331889938</v>
      </c>
      <c r="H42" s="1122">
        <v>408.7612934500005</v>
      </c>
      <c r="I42" s="1123">
        <v>20.350782046071096</v>
      </c>
      <c r="J42" s="1076"/>
    </row>
    <row r="43" spans="1:10" ht="12.75">
      <c r="A43" s="901" t="s">
        <v>1420</v>
      </c>
      <c r="B43" s="1122">
        <v>1364.9240254499987</v>
      </c>
      <c r="C43" s="1122">
        <v>1897.1031150999997</v>
      </c>
      <c r="D43" s="1122">
        <v>2261.9029490800003</v>
      </c>
      <c r="E43" s="1122">
        <v>3435.7647383099993</v>
      </c>
      <c r="F43" s="1122">
        <v>532.1790896500011</v>
      </c>
      <c r="G43" s="1122">
        <v>38.989649220552636</v>
      </c>
      <c r="H43" s="1122">
        <v>1173.861789229999</v>
      </c>
      <c r="I43" s="1123">
        <v>51.89708911726084</v>
      </c>
      <c r="J43" s="1076"/>
    </row>
    <row r="44" spans="1:10" ht="12.75">
      <c r="A44" s="901" t="s">
        <v>1421</v>
      </c>
      <c r="B44" s="1122">
        <v>3018.6349822800003</v>
      </c>
      <c r="C44" s="1122">
        <v>3355.95109942981</v>
      </c>
      <c r="D44" s="1122">
        <v>2898.8224067200003</v>
      </c>
      <c r="E44" s="1122">
        <v>4136.99097099</v>
      </c>
      <c r="F44" s="1122">
        <v>337.31611714980954</v>
      </c>
      <c r="G44" s="1122">
        <v>11.174458625502043</v>
      </c>
      <c r="H44" s="1122">
        <v>1238.16856427</v>
      </c>
      <c r="I44" s="1123">
        <v>42.712811981848176</v>
      </c>
      <c r="J44" s="1076"/>
    </row>
    <row r="45" spans="1:9" s="1076" customFormat="1" ht="12.75">
      <c r="A45" s="1077" t="s">
        <v>1422</v>
      </c>
      <c r="B45" s="1120">
        <v>373.5875696494924</v>
      </c>
      <c r="C45" s="1120">
        <v>455.53291072650046</v>
      </c>
      <c r="D45" s="1120">
        <v>410.885689375</v>
      </c>
      <c r="E45" s="1120">
        <v>530.1</v>
      </c>
      <c r="F45" s="1120">
        <v>81.94534107700804</v>
      </c>
      <c r="G45" s="1120">
        <v>21.93470761189695</v>
      </c>
      <c r="H45" s="1120">
        <v>119.214310625</v>
      </c>
      <c r="I45" s="1121">
        <v>29.013984596625253</v>
      </c>
    </row>
    <row r="46" spans="1:9" s="1076" customFormat="1" ht="12.75">
      <c r="A46" s="1077" t="s">
        <v>1423</v>
      </c>
      <c r="B46" s="1120">
        <v>0</v>
      </c>
      <c r="C46" s="1120">
        <v>0</v>
      </c>
      <c r="D46" s="1120">
        <v>0</v>
      </c>
      <c r="E46" s="1120">
        <v>0</v>
      </c>
      <c r="F46" s="1120">
        <v>0</v>
      </c>
      <c r="G46" s="1126"/>
      <c r="H46" s="1126">
        <v>0</v>
      </c>
      <c r="I46" s="1127"/>
    </row>
    <row r="47" spans="1:9" s="1076" customFormat="1" ht="12.75">
      <c r="A47" s="1077" t="s">
        <v>1424</v>
      </c>
      <c r="B47" s="1120">
        <v>53687.721726968535</v>
      </c>
      <c r="C47" s="1120">
        <v>93746.05357496993</v>
      </c>
      <c r="D47" s="1120">
        <v>97648.89767212688</v>
      </c>
      <c r="E47" s="1120">
        <v>110096.31428503203</v>
      </c>
      <c r="F47" s="1120">
        <v>40058.3318480014</v>
      </c>
      <c r="G47" s="1120">
        <v>74.61358120525202</v>
      </c>
      <c r="H47" s="1120">
        <v>12447.416612905145</v>
      </c>
      <c r="I47" s="1121">
        <v>12.747114314284946</v>
      </c>
    </row>
    <row r="48" spans="1:10" ht="13.5" thickBot="1">
      <c r="A48" s="1128" t="s">
        <v>310</v>
      </c>
      <c r="B48" s="1129">
        <v>955537.0599428795</v>
      </c>
      <c r="C48" s="1129">
        <v>1087659.558244536</v>
      </c>
      <c r="D48" s="1129">
        <v>1133348.0354226248</v>
      </c>
      <c r="E48" s="1129">
        <v>1331116.0548983293</v>
      </c>
      <c r="F48" s="1129">
        <v>132122.39830165636</v>
      </c>
      <c r="G48" s="1129">
        <v>13.827030247215575</v>
      </c>
      <c r="H48" s="1129">
        <v>197768.0194757047</v>
      </c>
      <c r="I48" s="1130">
        <v>17.449892997957782</v>
      </c>
      <c r="J48" s="1076"/>
    </row>
    <row r="49" spans="1:8" ht="13.5" thickTop="1">
      <c r="A49" s="1116" t="s">
        <v>1271</v>
      </c>
      <c r="B49" s="1048"/>
      <c r="C49" s="1048"/>
      <c r="D49" s="1048"/>
      <c r="E49" s="1048"/>
      <c r="F49" s="1048"/>
      <c r="H49" s="1048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4" sqref="A4:I6"/>
    </sheetView>
  </sheetViews>
  <sheetFormatPr defaultColWidth="9.140625" defaultRowHeight="15"/>
  <cols>
    <col min="1" max="1" width="23.140625" style="1054" bestFit="1" customWidth="1"/>
    <col min="2" max="2" width="7.421875" style="1054" bestFit="1" customWidth="1"/>
    <col min="3" max="3" width="7.421875" style="1131" bestFit="1" customWidth="1"/>
    <col min="4" max="5" width="7.421875" style="1054" bestFit="1" customWidth="1"/>
    <col min="6" max="9" width="7.140625" style="1054" bestFit="1" customWidth="1"/>
    <col min="10" max="16384" width="9.140625" style="1054" customWidth="1"/>
  </cols>
  <sheetData>
    <row r="1" spans="1:9" ht="12.75">
      <c r="A1" s="1631" t="s">
        <v>1425</v>
      </c>
      <c r="B1" s="1631"/>
      <c r="C1" s="1631"/>
      <c r="D1" s="1631"/>
      <c r="E1" s="1631"/>
      <c r="F1" s="1631"/>
      <c r="G1" s="1631"/>
      <c r="H1" s="1631"/>
      <c r="I1" s="1631"/>
    </row>
    <row r="2" spans="1:10" ht="15.75" customHeight="1">
      <c r="A2" s="1632" t="s">
        <v>1426</v>
      </c>
      <c r="B2" s="1632"/>
      <c r="C2" s="1632"/>
      <c r="D2" s="1632"/>
      <c r="E2" s="1632"/>
      <c r="F2" s="1632"/>
      <c r="G2" s="1632"/>
      <c r="H2" s="1632"/>
      <c r="I2" s="1632"/>
      <c r="J2" s="1069"/>
    </row>
    <row r="3" spans="8:9" ht="13.5" thickBot="1">
      <c r="H3" s="1620" t="s">
        <v>68</v>
      </c>
      <c r="I3" s="1620"/>
    </row>
    <row r="4" spans="1:9" s="1132" customFormat="1" ht="13.5" customHeight="1" thickTop="1">
      <c r="A4" s="1502"/>
      <c r="B4" s="1487">
        <f>Deposits!B4</f>
        <v>2013</v>
      </c>
      <c r="C4" s="1488">
        <f>Deposits!C4</f>
        <v>2014</v>
      </c>
      <c r="D4" s="1488">
        <f>Deposits!D4</f>
        <v>2014</v>
      </c>
      <c r="E4" s="1488">
        <f>Deposits!E4</f>
        <v>2015</v>
      </c>
      <c r="F4" s="1622" t="str">
        <f>'Secu Credit'!F4</f>
        <v>Changes during ten months </v>
      </c>
      <c r="G4" s="1623"/>
      <c r="H4" s="1623"/>
      <c r="I4" s="1624"/>
    </row>
    <row r="5" spans="1:9" s="1132" customFormat="1" ht="14.25" customHeight="1">
      <c r="A5" s="1491" t="s">
        <v>1169</v>
      </c>
      <c r="B5" s="1490" t="str">
        <f>Deposits!B5</f>
        <v>Jul </v>
      </c>
      <c r="C5" s="1490" t="str">
        <f>Deposits!C5</f>
        <v>May</v>
      </c>
      <c r="D5" s="1490" t="str">
        <f>Deposits!D5</f>
        <v>Jul (p)</v>
      </c>
      <c r="E5" s="1490" t="str">
        <f>Deposits!E5</f>
        <v>May(e)</v>
      </c>
      <c r="F5" s="1625" t="s">
        <v>7</v>
      </c>
      <c r="G5" s="1626"/>
      <c r="H5" s="1625" t="s">
        <v>9</v>
      </c>
      <c r="I5" s="1627"/>
    </row>
    <row r="6" spans="1:9" s="1132" customFormat="1" ht="12.75">
      <c r="A6" s="1503"/>
      <c r="B6" s="1504"/>
      <c r="C6" s="1505"/>
      <c r="D6" s="1504"/>
      <c r="E6" s="1504"/>
      <c r="F6" s="1506" t="s">
        <v>4</v>
      </c>
      <c r="G6" s="1506" t="s">
        <v>1133</v>
      </c>
      <c r="H6" s="1506" t="s">
        <v>4</v>
      </c>
      <c r="I6" s="1507" t="s">
        <v>1133</v>
      </c>
    </row>
    <row r="7" spans="1:9" s="1132" customFormat="1" ht="12.75">
      <c r="A7" s="1133" t="s">
        <v>1427</v>
      </c>
      <c r="B7" s="1134">
        <v>11074.042600198094</v>
      </c>
      <c r="C7" s="1134">
        <v>11181.117913520002</v>
      </c>
      <c r="D7" s="1134">
        <v>10398.222919500002</v>
      </c>
      <c r="E7" s="1134">
        <v>12012.594885839999</v>
      </c>
      <c r="F7" s="1134">
        <v>107.07531332190774</v>
      </c>
      <c r="G7" s="1134">
        <v>0.9669035706977717</v>
      </c>
      <c r="H7" s="1134">
        <v>1614.371966339997</v>
      </c>
      <c r="I7" s="1135">
        <v>15.525460252564233</v>
      </c>
    </row>
    <row r="8" spans="1:9" s="1132" customFormat="1" ht="12.75">
      <c r="A8" s="1109" t="s">
        <v>1428</v>
      </c>
      <c r="B8" s="1136">
        <v>10843.322600198095</v>
      </c>
      <c r="C8" s="1136">
        <v>10826.867695390001</v>
      </c>
      <c r="D8" s="1136">
        <v>10047.264570730002</v>
      </c>
      <c r="E8" s="1136">
        <v>11761.927090689998</v>
      </c>
      <c r="F8" s="1136">
        <v>-16.454904808093488</v>
      </c>
      <c r="G8" s="1136">
        <v>-0.15175150103707952</v>
      </c>
      <c r="H8" s="1136">
        <v>1714.6625199599966</v>
      </c>
      <c r="I8" s="1137">
        <v>17.065963654975345</v>
      </c>
    </row>
    <row r="9" spans="1:12" ht="12.75">
      <c r="A9" s="1109" t="s">
        <v>1429</v>
      </c>
      <c r="B9" s="1136">
        <v>452.35230931999996</v>
      </c>
      <c r="C9" s="1136">
        <v>525.536</v>
      </c>
      <c r="D9" s="1136">
        <v>530.91652659</v>
      </c>
      <c r="E9" s="1136">
        <v>473.26623799</v>
      </c>
      <c r="F9" s="1136">
        <v>73.18369067999998</v>
      </c>
      <c r="G9" s="1136">
        <v>16.178471773475327</v>
      </c>
      <c r="H9" s="1136">
        <v>-57.65028860000001</v>
      </c>
      <c r="I9" s="1137">
        <v>-10.858635154998748</v>
      </c>
      <c r="K9" s="1132"/>
      <c r="L9" s="1132"/>
    </row>
    <row r="10" spans="1:12" ht="12.75">
      <c r="A10" s="1109" t="s">
        <v>1430</v>
      </c>
      <c r="B10" s="1136">
        <v>6640.137821530001</v>
      </c>
      <c r="C10" s="1136">
        <v>7824.310273020001</v>
      </c>
      <c r="D10" s="1136">
        <v>6977.46813351</v>
      </c>
      <c r="E10" s="1136">
        <v>7539.964246039999</v>
      </c>
      <c r="F10" s="1136">
        <v>1184.1724514899997</v>
      </c>
      <c r="G10" s="1136">
        <v>17.833552304448197</v>
      </c>
      <c r="H10" s="1136">
        <v>562.4961125299988</v>
      </c>
      <c r="I10" s="1137">
        <v>8.061607760393114</v>
      </c>
      <c r="K10" s="1132"/>
      <c r="L10" s="1132"/>
    </row>
    <row r="11" spans="1:12" ht="12.75">
      <c r="A11" s="1109" t="s">
        <v>1431</v>
      </c>
      <c r="B11" s="1136">
        <v>875.74548923</v>
      </c>
      <c r="C11" s="1136">
        <v>861.7992157100001</v>
      </c>
      <c r="D11" s="1136">
        <v>848.7388204099999</v>
      </c>
      <c r="E11" s="1136">
        <v>1331.6840819200002</v>
      </c>
      <c r="F11" s="1136">
        <v>-13.946273519999863</v>
      </c>
      <c r="G11" s="1136">
        <v>-1.5925030378702991</v>
      </c>
      <c r="H11" s="1136">
        <v>482.94526151000025</v>
      </c>
      <c r="I11" s="1137">
        <v>56.90151668527476</v>
      </c>
      <c r="K11" s="1132"/>
      <c r="L11" s="1132"/>
    </row>
    <row r="12" spans="1:12" ht="12.75">
      <c r="A12" s="1109" t="s">
        <v>1432</v>
      </c>
      <c r="B12" s="1136">
        <v>2875.0869801180925</v>
      </c>
      <c r="C12" s="1136">
        <v>1615.2222066600002</v>
      </c>
      <c r="D12" s="1136">
        <v>1690.14109022</v>
      </c>
      <c r="E12" s="1136">
        <v>2417.01252474</v>
      </c>
      <c r="F12" s="1136">
        <v>-1259.8647734580923</v>
      </c>
      <c r="G12" s="1136">
        <v>-43.820057694614306</v>
      </c>
      <c r="H12" s="1136">
        <v>726.8714345200001</v>
      </c>
      <c r="I12" s="1137">
        <v>43.006553637802256</v>
      </c>
      <c r="K12" s="1132"/>
      <c r="L12" s="1132"/>
    </row>
    <row r="13" spans="1:12" ht="12.75">
      <c r="A13" s="1109" t="s">
        <v>1433</v>
      </c>
      <c r="B13" s="1136">
        <v>1197.1031866380924</v>
      </c>
      <c r="C13" s="1136">
        <v>0</v>
      </c>
      <c r="D13" s="1136">
        <v>0</v>
      </c>
      <c r="E13" s="1136">
        <v>0</v>
      </c>
      <c r="F13" s="1136">
        <v>-1197.1031866380924</v>
      </c>
      <c r="G13" s="1136"/>
      <c r="H13" s="1136">
        <v>0</v>
      </c>
      <c r="I13" s="1137"/>
      <c r="K13" s="1132"/>
      <c r="L13" s="1132"/>
    </row>
    <row r="14" spans="1:12" ht="12.75">
      <c r="A14" s="1109" t="s">
        <v>1434</v>
      </c>
      <c r="B14" s="1136">
        <v>1677.98379348</v>
      </c>
      <c r="C14" s="1136">
        <v>1615.2222066600002</v>
      </c>
      <c r="D14" s="1136">
        <v>1690.14109022</v>
      </c>
      <c r="E14" s="1136">
        <v>2417.01252474</v>
      </c>
      <c r="F14" s="1136">
        <v>-62.76158681999982</v>
      </c>
      <c r="G14" s="1136">
        <v>-3.74029755614251</v>
      </c>
      <c r="H14" s="1136">
        <v>726.8714345200001</v>
      </c>
      <c r="I14" s="1137">
        <v>43.006553637802256</v>
      </c>
      <c r="K14" s="1132"/>
      <c r="L14" s="1132"/>
    </row>
    <row r="15" spans="1:9" s="1132" customFormat="1" ht="12.75">
      <c r="A15" s="1109" t="s">
        <v>1435</v>
      </c>
      <c r="B15" s="1136">
        <v>230.72</v>
      </c>
      <c r="C15" s="1136">
        <v>354.25021813</v>
      </c>
      <c r="D15" s="1136">
        <v>350.95834877000004</v>
      </c>
      <c r="E15" s="1136">
        <v>250.66779515000002</v>
      </c>
      <c r="F15" s="1136">
        <v>123.53021813000001</v>
      </c>
      <c r="G15" s="1136">
        <v>53.541183308772546</v>
      </c>
      <c r="H15" s="1136">
        <v>-100.29055362000003</v>
      </c>
      <c r="I15" s="1137">
        <v>-28.57619827865251</v>
      </c>
    </row>
    <row r="16" spans="1:12" ht="12.75">
      <c r="A16" s="1133" t="s">
        <v>1436</v>
      </c>
      <c r="B16" s="1134">
        <v>1083.5204343599999</v>
      </c>
      <c r="C16" s="1134">
        <v>1093.45060143</v>
      </c>
      <c r="D16" s="1134">
        <v>998.8926769799999</v>
      </c>
      <c r="E16" s="1134">
        <v>878.01698476</v>
      </c>
      <c r="F16" s="1134">
        <v>9.930167070000152</v>
      </c>
      <c r="G16" s="1134">
        <v>0.9164725237383804</v>
      </c>
      <c r="H16" s="1134">
        <v>-120.8756922199999</v>
      </c>
      <c r="I16" s="1135">
        <v>-12.100968903431065</v>
      </c>
      <c r="K16" s="1132"/>
      <c r="L16" s="1132"/>
    </row>
    <row r="17" spans="1:12" ht="12.75">
      <c r="A17" s="1109" t="s">
        <v>1428</v>
      </c>
      <c r="B17" s="1136">
        <v>1075.47043436</v>
      </c>
      <c r="C17" s="1136">
        <v>1077.95157315</v>
      </c>
      <c r="D17" s="1136">
        <v>996.6286769799999</v>
      </c>
      <c r="E17" s="1136">
        <v>876.49698476</v>
      </c>
      <c r="F17" s="1136">
        <v>2.481138790000159</v>
      </c>
      <c r="G17" s="1136">
        <v>0.23070264981079244</v>
      </c>
      <c r="H17" s="1136">
        <v>-120.13169221999988</v>
      </c>
      <c r="I17" s="1137">
        <v>-12.05380649732304</v>
      </c>
      <c r="K17" s="1132"/>
      <c r="L17" s="1132"/>
    </row>
    <row r="18" spans="1:12" ht="12.75">
      <c r="A18" s="1109" t="s">
        <v>1435</v>
      </c>
      <c r="B18" s="1136">
        <v>8.05</v>
      </c>
      <c r="C18" s="1136">
        <v>15.499028280000001</v>
      </c>
      <c r="D18" s="1136">
        <v>2.264</v>
      </c>
      <c r="E18" s="1136">
        <v>1.52</v>
      </c>
      <c r="F18" s="1136">
        <v>7.44902828</v>
      </c>
      <c r="G18" s="1136">
        <v>92.53451279503105</v>
      </c>
      <c r="H18" s="1136">
        <v>-0.7439999999999998</v>
      </c>
      <c r="I18" s="1137">
        <v>-32.86219081272084</v>
      </c>
      <c r="K18" s="1132"/>
      <c r="L18" s="1132"/>
    </row>
    <row r="19" spans="1:12" ht="12.75">
      <c r="A19" s="1133" t="s">
        <v>1437</v>
      </c>
      <c r="B19" s="1134">
        <v>12157.563034558094</v>
      </c>
      <c r="C19" s="1134">
        <v>12274.568514950002</v>
      </c>
      <c r="D19" s="1134">
        <v>11397.115596480002</v>
      </c>
      <c r="E19" s="1134">
        <v>12890.611870599998</v>
      </c>
      <c r="F19" s="1134">
        <v>117.00548039190835</v>
      </c>
      <c r="G19" s="1134">
        <v>0.9624089964355369</v>
      </c>
      <c r="H19" s="1134">
        <v>1493.496274119996</v>
      </c>
      <c r="I19" s="1135">
        <v>13.104160096272624</v>
      </c>
      <c r="K19" s="1132"/>
      <c r="L19" s="1132"/>
    </row>
    <row r="20" spans="1:12" ht="12.75">
      <c r="A20" s="1109" t="s">
        <v>1428</v>
      </c>
      <c r="B20" s="1136">
        <v>11918.793034558095</v>
      </c>
      <c r="C20" s="1136">
        <v>11904.81926854</v>
      </c>
      <c r="D20" s="1136">
        <v>11043.893247710002</v>
      </c>
      <c r="E20" s="1136">
        <v>12638.424075449999</v>
      </c>
      <c r="F20" s="1136">
        <v>-13.973766018094466</v>
      </c>
      <c r="G20" s="1136">
        <v>-0.11724145202939638</v>
      </c>
      <c r="H20" s="1136">
        <v>1594.5308277399963</v>
      </c>
      <c r="I20" s="1137">
        <v>14.438122426352038</v>
      </c>
      <c r="K20" s="1132"/>
      <c r="L20" s="1132"/>
    </row>
    <row r="21" spans="1:10" s="1132" customFormat="1" ht="13.5" thickBot="1">
      <c r="A21" s="1138" t="s">
        <v>1435</v>
      </c>
      <c r="B21" s="1139">
        <v>238.77</v>
      </c>
      <c r="C21" s="1139">
        <v>369.74924641</v>
      </c>
      <c r="D21" s="1139">
        <v>353.22234877000005</v>
      </c>
      <c r="E21" s="1139">
        <v>252.18779515000003</v>
      </c>
      <c r="F21" s="1139">
        <v>130.97924641</v>
      </c>
      <c r="G21" s="1139">
        <v>54.85582209239016</v>
      </c>
      <c r="H21" s="1139">
        <v>-101.03455362000003</v>
      </c>
      <c r="I21" s="1140">
        <v>-28.603669606927518</v>
      </c>
      <c r="J21" s="1054"/>
    </row>
    <row r="22" spans="1:11" ht="13.5" thickTop="1">
      <c r="A22" s="1116" t="s">
        <v>1271</v>
      </c>
      <c r="D22" s="1131"/>
      <c r="K22" s="1132"/>
    </row>
    <row r="23" spans="3:5" ht="12.75">
      <c r="C23" s="1054"/>
      <c r="D23" s="1131"/>
      <c r="E23" s="1131"/>
    </row>
    <row r="24" ht="12.75">
      <c r="C24" s="1054"/>
    </row>
    <row r="25" ht="12.75">
      <c r="C25" s="1054"/>
    </row>
    <row r="26" ht="12.75">
      <c r="C26" s="105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C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J17" sqref="J17"/>
    </sheetView>
  </sheetViews>
  <sheetFormatPr defaultColWidth="9.140625" defaultRowHeight="15"/>
  <cols>
    <col min="1" max="1" width="9.140625" style="1144" customWidth="1"/>
    <col min="2" max="2" width="10.00390625" style="1144" customWidth="1"/>
    <col min="3" max="3" width="9.00390625" style="1144" customWidth="1"/>
    <col min="4" max="4" width="10.57421875" style="1144" customWidth="1"/>
    <col min="5" max="5" width="9.28125" style="1144" customWidth="1"/>
    <col min="6" max="6" width="9.7109375" style="1144" customWidth="1"/>
    <col min="7" max="10" width="10.28125" style="1144" customWidth="1"/>
    <col min="11" max="11" width="10.7109375" style="1144" customWidth="1"/>
    <col min="12" max="12" width="9.28125" style="1144" customWidth="1"/>
    <col min="13" max="14" width="9.140625" style="1144" customWidth="1"/>
    <col min="15" max="15" width="9.8515625" style="1144" customWidth="1"/>
    <col min="16" max="16" width="10.00390625" style="1144" customWidth="1"/>
    <col min="17" max="16384" width="9.140625" style="1144" customWidth="1"/>
  </cols>
  <sheetData>
    <row r="1" spans="2:18" ht="12.75">
      <c r="B1" s="1633" t="s">
        <v>1438</v>
      </c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  <c r="P1" s="1633"/>
      <c r="Q1" s="1633"/>
      <c r="R1" s="1633"/>
    </row>
    <row r="2" spans="2:18" ht="15.75" customHeight="1">
      <c r="B2" s="1634" t="s">
        <v>385</v>
      </c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1634"/>
      <c r="O2" s="1634"/>
      <c r="P2" s="1634"/>
      <c r="Q2" s="1634"/>
      <c r="R2" s="1634"/>
    </row>
    <row r="3" spans="2:18" ht="13.5" thickBot="1">
      <c r="B3" s="144"/>
      <c r="D3" s="144"/>
      <c r="O3" s="1635" t="s">
        <v>68</v>
      </c>
      <c r="P3" s="1635"/>
      <c r="Q3" s="1635"/>
      <c r="R3" s="1635"/>
    </row>
    <row r="4" spans="2:18" ht="18.75" customHeight="1" thickTop="1">
      <c r="B4" s="1509"/>
      <c r="C4" s="1636" t="s">
        <v>1439</v>
      </c>
      <c r="D4" s="1636"/>
      <c r="E4" s="1636"/>
      <c r="F4" s="1636"/>
      <c r="G4" s="1636"/>
      <c r="H4" s="1636"/>
      <c r="I4" s="1636"/>
      <c r="J4" s="1637"/>
      <c r="K4" s="1638" t="s">
        <v>1440</v>
      </c>
      <c r="L4" s="1636"/>
      <c r="M4" s="1636"/>
      <c r="N4" s="1636"/>
      <c r="O4" s="1636"/>
      <c r="P4" s="1636"/>
      <c r="Q4" s="1636"/>
      <c r="R4" s="1637"/>
    </row>
    <row r="5" spans="2:18" ht="17.25" customHeight="1">
      <c r="B5" s="1639" t="s">
        <v>1094</v>
      </c>
      <c r="C5" s="1641" t="s">
        <v>997</v>
      </c>
      <c r="D5" s="1642"/>
      <c r="E5" s="1643" t="s">
        <v>6</v>
      </c>
      <c r="F5" s="1642"/>
      <c r="G5" s="1643" t="s">
        <v>7</v>
      </c>
      <c r="H5" s="1641"/>
      <c r="I5" s="1644" t="s">
        <v>9</v>
      </c>
      <c r="J5" s="1645"/>
      <c r="K5" s="1641" t="s">
        <v>997</v>
      </c>
      <c r="L5" s="1642"/>
      <c r="M5" s="1646" t="s">
        <v>6</v>
      </c>
      <c r="N5" s="1647"/>
      <c r="O5" s="1648" t="s">
        <v>7</v>
      </c>
      <c r="P5" s="1648"/>
      <c r="Q5" s="1644" t="s">
        <v>9</v>
      </c>
      <c r="R5" s="1645"/>
    </row>
    <row r="6" spans="2:18" ht="38.25">
      <c r="B6" s="1640"/>
      <c r="C6" s="1510" t="s">
        <v>4</v>
      </c>
      <c r="D6" s="1508" t="s">
        <v>1441</v>
      </c>
      <c r="E6" s="332" t="s">
        <v>4</v>
      </c>
      <c r="F6" s="1508" t="s">
        <v>1441</v>
      </c>
      <c r="G6" s="1511" t="s">
        <v>4</v>
      </c>
      <c r="H6" s="1512" t="s">
        <v>1441</v>
      </c>
      <c r="I6" s="1513" t="s">
        <v>4</v>
      </c>
      <c r="J6" s="1514" t="s">
        <v>1441</v>
      </c>
      <c r="K6" s="1510" t="s">
        <v>4</v>
      </c>
      <c r="L6" s="1508" t="s">
        <v>1441</v>
      </c>
      <c r="M6" s="332" t="s">
        <v>4</v>
      </c>
      <c r="N6" s="1508" t="s">
        <v>1441</v>
      </c>
      <c r="O6" s="1515" t="s">
        <v>4</v>
      </c>
      <c r="P6" s="1516" t="s">
        <v>1441</v>
      </c>
      <c r="Q6" s="1515" t="s">
        <v>4</v>
      </c>
      <c r="R6" s="1517" t="s">
        <v>1441</v>
      </c>
    </row>
    <row r="7" spans="2:18" ht="15.75" customHeight="1">
      <c r="B7" s="900" t="s">
        <v>117</v>
      </c>
      <c r="C7" s="1146">
        <v>0</v>
      </c>
      <c r="D7" s="1147">
        <v>0</v>
      </c>
      <c r="E7" s="1148">
        <v>0</v>
      </c>
      <c r="F7" s="1149">
        <v>0</v>
      </c>
      <c r="G7" s="1150">
        <v>0</v>
      </c>
      <c r="H7" s="1151">
        <v>0</v>
      </c>
      <c r="I7" s="1152">
        <v>0</v>
      </c>
      <c r="J7" s="1153">
        <v>0</v>
      </c>
      <c r="K7" s="1146">
        <v>0</v>
      </c>
      <c r="L7" s="1147">
        <v>0</v>
      </c>
      <c r="M7" s="1148">
        <v>0</v>
      </c>
      <c r="N7" s="1149">
        <v>0</v>
      </c>
      <c r="O7" s="1150">
        <v>0</v>
      </c>
      <c r="P7" s="1151">
        <v>0</v>
      </c>
      <c r="Q7" s="1151">
        <v>0</v>
      </c>
      <c r="R7" s="1154">
        <v>0</v>
      </c>
    </row>
    <row r="8" spans="2:18" ht="15.75" customHeight="1">
      <c r="B8" s="900" t="s">
        <v>118</v>
      </c>
      <c r="C8" s="1149">
        <v>0</v>
      </c>
      <c r="D8" s="1147">
        <v>0</v>
      </c>
      <c r="E8" s="1148">
        <v>3500</v>
      </c>
      <c r="F8" s="1149">
        <v>1.0092</v>
      </c>
      <c r="G8" s="1150">
        <v>0</v>
      </c>
      <c r="H8" s="1151">
        <v>0</v>
      </c>
      <c r="I8" s="1152">
        <v>0</v>
      </c>
      <c r="J8" s="1153">
        <v>0</v>
      </c>
      <c r="K8" s="1149">
        <v>0</v>
      </c>
      <c r="L8" s="1147">
        <v>0</v>
      </c>
      <c r="M8" s="1148">
        <v>0</v>
      </c>
      <c r="N8" s="1149">
        <v>0</v>
      </c>
      <c r="O8" s="1150">
        <v>0</v>
      </c>
      <c r="P8" s="1151">
        <v>0</v>
      </c>
      <c r="Q8" s="1151">
        <v>0</v>
      </c>
      <c r="R8" s="1155">
        <v>0</v>
      </c>
    </row>
    <row r="9" spans="2:18" ht="15.75" customHeight="1">
      <c r="B9" s="900" t="s">
        <v>119</v>
      </c>
      <c r="C9" s="1156">
        <v>0</v>
      </c>
      <c r="D9" s="1147">
        <v>0</v>
      </c>
      <c r="E9" s="1148">
        <v>5000</v>
      </c>
      <c r="F9" s="1149">
        <v>0.9421</v>
      </c>
      <c r="G9" s="1150">
        <v>8500</v>
      </c>
      <c r="H9" s="1151">
        <v>0.05</v>
      </c>
      <c r="I9" s="1152">
        <v>0</v>
      </c>
      <c r="J9" s="1153">
        <v>0</v>
      </c>
      <c r="K9" s="1149">
        <v>0</v>
      </c>
      <c r="L9" s="1147">
        <v>0</v>
      </c>
      <c r="M9" s="1148">
        <v>0</v>
      </c>
      <c r="N9" s="1149">
        <v>0</v>
      </c>
      <c r="O9" s="1150">
        <v>0</v>
      </c>
      <c r="P9" s="1151">
        <v>0</v>
      </c>
      <c r="Q9" s="1151">
        <v>0</v>
      </c>
      <c r="R9" s="1155">
        <v>0</v>
      </c>
    </row>
    <row r="10" spans="2:18" ht="15.75" customHeight="1">
      <c r="B10" s="900" t="s">
        <v>120</v>
      </c>
      <c r="C10" s="1149">
        <v>0</v>
      </c>
      <c r="D10" s="1147">
        <v>0</v>
      </c>
      <c r="E10" s="1148">
        <v>0</v>
      </c>
      <c r="F10" s="1149">
        <v>0</v>
      </c>
      <c r="G10" s="1149">
        <v>0</v>
      </c>
      <c r="H10" s="1151">
        <v>0</v>
      </c>
      <c r="I10" s="1152">
        <v>0</v>
      </c>
      <c r="J10" s="1153">
        <v>0</v>
      </c>
      <c r="K10" s="1149">
        <v>0</v>
      </c>
      <c r="L10" s="1147">
        <v>0</v>
      </c>
      <c r="M10" s="1148">
        <v>0</v>
      </c>
      <c r="N10" s="1149">
        <v>0</v>
      </c>
      <c r="O10" s="1149">
        <v>0</v>
      </c>
      <c r="P10" s="1151">
        <v>0</v>
      </c>
      <c r="Q10" s="1151">
        <v>0</v>
      </c>
      <c r="R10" s="1155">
        <v>0</v>
      </c>
    </row>
    <row r="11" spans="2:18" ht="15.75" customHeight="1">
      <c r="B11" s="900" t="s">
        <v>121</v>
      </c>
      <c r="C11" s="1149">
        <v>5400</v>
      </c>
      <c r="D11" s="1147">
        <v>3.5852</v>
      </c>
      <c r="E11" s="1152">
        <v>0</v>
      </c>
      <c r="F11" s="1149">
        <v>0</v>
      </c>
      <c r="G11" s="1151">
        <v>0</v>
      </c>
      <c r="H11" s="1151">
        <v>0</v>
      </c>
      <c r="I11" s="1152">
        <v>0</v>
      </c>
      <c r="J11" s="1153">
        <v>0</v>
      </c>
      <c r="K11" s="1149">
        <v>0</v>
      </c>
      <c r="L11" s="1147">
        <v>0</v>
      </c>
      <c r="M11" s="1148">
        <v>0</v>
      </c>
      <c r="N11" s="1149">
        <v>0</v>
      </c>
      <c r="O11" s="1151">
        <v>0</v>
      </c>
      <c r="P11" s="1151">
        <v>0</v>
      </c>
      <c r="Q11" s="1151">
        <v>0</v>
      </c>
      <c r="R11" s="1155">
        <v>0</v>
      </c>
    </row>
    <row r="12" spans="2:18" ht="15.75" customHeight="1">
      <c r="B12" s="900" t="s">
        <v>122</v>
      </c>
      <c r="C12" s="1149">
        <v>3000</v>
      </c>
      <c r="D12" s="1147">
        <v>2.98</v>
      </c>
      <c r="E12" s="1152">
        <v>0</v>
      </c>
      <c r="F12" s="1149">
        <v>0</v>
      </c>
      <c r="G12" s="1151">
        <v>0</v>
      </c>
      <c r="H12" s="1151">
        <v>0</v>
      </c>
      <c r="I12" s="1152">
        <v>0</v>
      </c>
      <c r="J12" s="1153">
        <v>0</v>
      </c>
      <c r="K12" s="1149">
        <v>0</v>
      </c>
      <c r="L12" s="1147">
        <v>0</v>
      </c>
      <c r="M12" s="1148">
        <v>0</v>
      </c>
      <c r="N12" s="1149">
        <v>0</v>
      </c>
      <c r="O12" s="1151">
        <v>0</v>
      </c>
      <c r="P12" s="1151">
        <v>0</v>
      </c>
      <c r="Q12" s="1151">
        <v>0</v>
      </c>
      <c r="R12" s="1155">
        <v>0</v>
      </c>
    </row>
    <row r="13" spans="2:18" ht="15.75" customHeight="1">
      <c r="B13" s="900" t="s">
        <v>123</v>
      </c>
      <c r="C13" s="1149">
        <v>0</v>
      </c>
      <c r="D13" s="1147">
        <v>0</v>
      </c>
      <c r="E13" s="1152">
        <v>0</v>
      </c>
      <c r="F13" s="1149">
        <v>0</v>
      </c>
      <c r="G13" s="1151">
        <v>0</v>
      </c>
      <c r="H13" s="1151">
        <v>0</v>
      </c>
      <c r="I13" s="1152">
        <v>0</v>
      </c>
      <c r="J13" s="1153">
        <v>0</v>
      </c>
      <c r="K13" s="1149">
        <v>0</v>
      </c>
      <c r="L13" s="1147">
        <v>0</v>
      </c>
      <c r="M13" s="1152">
        <v>0</v>
      </c>
      <c r="N13" s="1149">
        <v>0</v>
      </c>
      <c r="O13" s="1151">
        <v>0</v>
      </c>
      <c r="P13" s="1151">
        <v>0</v>
      </c>
      <c r="Q13" s="1151">
        <v>0</v>
      </c>
      <c r="R13" s="1155">
        <v>0</v>
      </c>
    </row>
    <row r="14" spans="2:18" ht="15.75" customHeight="1">
      <c r="B14" s="900" t="s">
        <v>124</v>
      </c>
      <c r="C14" s="1149">
        <v>0</v>
      </c>
      <c r="D14" s="1147">
        <v>0</v>
      </c>
      <c r="E14" s="1152">
        <v>0</v>
      </c>
      <c r="F14" s="1149">
        <v>0</v>
      </c>
      <c r="G14" s="1151">
        <v>0</v>
      </c>
      <c r="H14" s="1151">
        <v>0</v>
      </c>
      <c r="I14" s="1152">
        <v>0</v>
      </c>
      <c r="J14" s="1153">
        <v>0</v>
      </c>
      <c r="K14" s="1149">
        <v>0</v>
      </c>
      <c r="L14" s="1147">
        <v>0</v>
      </c>
      <c r="M14" s="1152">
        <v>0</v>
      </c>
      <c r="N14" s="1149">
        <v>0</v>
      </c>
      <c r="O14" s="1157">
        <v>0</v>
      </c>
      <c r="P14" s="1151">
        <v>0</v>
      </c>
      <c r="Q14" s="1151">
        <v>0</v>
      </c>
      <c r="R14" s="1155">
        <v>0</v>
      </c>
    </row>
    <row r="15" spans="2:18" ht="15.75" customHeight="1">
      <c r="B15" s="900" t="s">
        <v>125</v>
      </c>
      <c r="C15" s="1156">
        <v>0</v>
      </c>
      <c r="D15" s="1147">
        <v>0</v>
      </c>
      <c r="E15" s="1152">
        <v>0</v>
      </c>
      <c r="F15" s="1149">
        <v>0</v>
      </c>
      <c r="G15" s="1151">
        <v>0</v>
      </c>
      <c r="H15" s="1151">
        <v>0</v>
      </c>
      <c r="I15" s="1152">
        <v>0</v>
      </c>
      <c r="J15" s="1153">
        <v>0</v>
      </c>
      <c r="K15" s="1156">
        <v>0</v>
      </c>
      <c r="L15" s="1147">
        <v>0</v>
      </c>
      <c r="M15" s="1152">
        <v>0</v>
      </c>
      <c r="N15" s="1149">
        <v>0</v>
      </c>
      <c r="O15" s="1151">
        <v>0</v>
      </c>
      <c r="P15" s="1152">
        <v>0</v>
      </c>
      <c r="Q15" s="1151">
        <v>0</v>
      </c>
      <c r="R15" s="1155">
        <v>0</v>
      </c>
    </row>
    <row r="16" spans="2:18" ht="15.75" customHeight="1">
      <c r="B16" s="900" t="s">
        <v>126</v>
      </c>
      <c r="C16" s="1156">
        <v>0</v>
      </c>
      <c r="D16" s="1147">
        <v>0</v>
      </c>
      <c r="E16" s="1148">
        <v>0</v>
      </c>
      <c r="F16" s="1149">
        <v>0</v>
      </c>
      <c r="G16" s="1150">
        <v>0</v>
      </c>
      <c r="H16" s="1151">
        <v>0</v>
      </c>
      <c r="I16" s="1152">
        <v>6000</v>
      </c>
      <c r="J16" s="1158">
        <v>0.7854</v>
      </c>
      <c r="K16" s="1156">
        <v>0</v>
      </c>
      <c r="L16" s="1147">
        <v>0</v>
      </c>
      <c r="M16" s="1148">
        <v>0</v>
      </c>
      <c r="N16" s="1149">
        <v>0</v>
      </c>
      <c r="O16" s="1150">
        <v>0</v>
      </c>
      <c r="P16" s="1151">
        <v>0</v>
      </c>
      <c r="Q16" s="1151">
        <v>0</v>
      </c>
      <c r="R16" s="1155">
        <v>0</v>
      </c>
    </row>
    <row r="17" spans="2:18" ht="15.75" customHeight="1">
      <c r="B17" s="900" t="s">
        <v>127</v>
      </c>
      <c r="C17" s="1156">
        <v>0</v>
      </c>
      <c r="D17" s="1147">
        <v>0</v>
      </c>
      <c r="E17" s="1148">
        <v>0</v>
      </c>
      <c r="F17" s="1149">
        <v>0</v>
      </c>
      <c r="G17" s="1150">
        <v>0</v>
      </c>
      <c r="H17" s="1151">
        <v>0</v>
      </c>
      <c r="I17" s="1152"/>
      <c r="J17" s="1153"/>
      <c r="K17" s="1156">
        <v>0</v>
      </c>
      <c r="L17" s="1147">
        <v>0</v>
      </c>
      <c r="M17" s="1148">
        <v>0</v>
      </c>
      <c r="N17" s="1149">
        <v>0</v>
      </c>
      <c r="O17" s="1150">
        <v>0</v>
      </c>
      <c r="P17" s="1151">
        <v>0</v>
      </c>
      <c r="Q17" s="1159"/>
      <c r="R17" s="1160"/>
    </row>
    <row r="18" spans="2:18" ht="15.75" customHeight="1">
      <c r="B18" s="905" t="s">
        <v>128</v>
      </c>
      <c r="C18" s="1161">
        <v>0</v>
      </c>
      <c r="D18" s="1162">
        <v>0</v>
      </c>
      <c r="E18" s="1148">
        <v>0</v>
      </c>
      <c r="F18" s="1149">
        <v>0</v>
      </c>
      <c r="G18" s="1163">
        <v>0</v>
      </c>
      <c r="H18" s="1157">
        <v>0</v>
      </c>
      <c r="I18" s="1152"/>
      <c r="J18" s="1153"/>
      <c r="K18" s="1161">
        <v>0</v>
      </c>
      <c r="L18" s="1162">
        <v>0</v>
      </c>
      <c r="M18" s="1148">
        <v>0</v>
      </c>
      <c r="N18" s="1149">
        <v>0</v>
      </c>
      <c r="O18" s="1164">
        <v>0</v>
      </c>
      <c r="P18" s="1151">
        <v>0</v>
      </c>
      <c r="Q18" s="1159"/>
      <c r="R18" s="1160"/>
    </row>
    <row r="19" spans="2:18" ht="15.75" customHeight="1" thickBot="1">
      <c r="B19" s="1165" t="s">
        <v>293</v>
      </c>
      <c r="C19" s="1166">
        <v>8400</v>
      </c>
      <c r="D19" s="1167">
        <v>3.28</v>
      </c>
      <c r="E19" s="1168">
        <v>8500</v>
      </c>
      <c r="F19" s="1169">
        <v>0.97</v>
      </c>
      <c r="G19" s="1170">
        <v>8500</v>
      </c>
      <c r="H19" s="1171">
        <v>0.05</v>
      </c>
      <c r="I19" s="1167">
        <f>SUM(I7:I18)</f>
        <v>6000</v>
      </c>
      <c r="J19" s="1172"/>
      <c r="K19" s="1166">
        <v>0</v>
      </c>
      <c r="L19" s="1167">
        <v>0</v>
      </c>
      <c r="M19" s="1168">
        <v>0</v>
      </c>
      <c r="N19" s="1169">
        <v>0</v>
      </c>
      <c r="O19" s="1170">
        <v>0</v>
      </c>
      <c r="P19" s="1171">
        <v>0</v>
      </c>
      <c r="Q19" s="1170">
        <v>0</v>
      </c>
      <c r="R19" s="1172"/>
    </row>
    <row r="20" ht="13.5" thickTop="1">
      <c r="B20" s="430" t="s">
        <v>1442</v>
      </c>
    </row>
    <row r="21" ht="12.75">
      <c r="B21" s="430"/>
    </row>
    <row r="22" ht="12.75">
      <c r="B22" s="430"/>
    </row>
  </sheetData>
  <sheetProtection/>
  <mergeCells count="14">
    <mergeCell ref="K5:L5"/>
    <mergeCell ref="M5:N5"/>
    <mergeCell ref="O5:P5"/>
    <mergeCell ref="Q5:R5"/>
    <mergeCell ref="B1:R1"/>
    <mergeCell ref="B2:R2"/>
    <mergeCell ref="O3:R3"/>
    <mergeCell ref="C4:J4"/>
    <mergeCell ref="K4:R4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B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9.140625" defaultRowHeight="15"/>
  <cols>
    <col min="1" max="1" width="12.421875" style="144" customWidth="1"/>
    <col min="2" max="2" width="9.57421875" style="144" customWidth="1"/>
    <col min="3" max="3" width="9.8515625" style="144" customWidth="1"/>
    <col min="4" max="4" width="10.28125" style="144" customWidth="1"/>
    <col min="5" max="5" width="9.57421875" style="144" customWidth="1"/>
    <col min="6" max="6" width="9.7109375" style="144" customWidth="1"/>
    <col min="7" max="9" width="10.28125" style="144" customWidth="1"/>
    <col min="10" max="10" width="10.7109375" style="144" customWidth="1"/>
    <col min="11" max="11" width="10.140625" style="144" customWidth="1"/>
    <col min="12" max="12" width="10.28125" style="144" customWidth="1"/>
    <col min="13" max="13" width="10.421875" style="144" customWidth="1"/>
    <col min="14" max="15" width="10.140625" style="144" customWidth="1"/>
    <col min="16" max="16" width="10.00390625" style="144" bestFit="1" customWidth="1"/>
    <col min="17" max="16384" width="9.140625" style="144" customWidth="1"/>
  </cols>
  <sheetData>
    <row r="1" spans="1:17" ht="12.75">
      <c r="A1" s="1633" t="s">
        <v>1443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  <c r="P1" s="1633"/>
      <c r="Q1" s="1633"/>
    </row>
    <row r="2" spans="1:17" ht="15.75">
      <c r="A2" s="1634" t="s">
        <v>386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1634"/>
      <c r="O2" s="1634"/>
      <c r="P2" s="1634"/>
      <c r="Q2" s="1634"/>
    </row>
    <row r="3" spans="1:17" ht="16.5" customHeight="1" thickBot="1">
      <c r="A3" s="1635" t="s">
        <v>68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</row>
    <row r="4" spans="1:17" ht="19.5" customHeight="1" thickTop="1">
      <c r="A4" s="1509"/>
      <c r="B4" s="1636" t="s">
        <v>1444</v>
      </c>
      <c r="C4" s="1636"/>
      <c r="D4" s="1636"/>
      <c r="E4" s="1636"/>
      <c r="F4" s="1636"/>
      <c r="G4" s="1636"/>
      <c r="H4" s="1636"/>
      <c r="I4" s="1637"/>
      <c r="J4" s="1649" t="s">
        <v>1445</v>
      </c>
      <c r="K4" s="1650"/>
      <c r="L4" s="1650"/>
      <c r="M4" s="1650"/>
      <c r="N4" s="1650"/>
      <c r="O4" s="1650"/>
      <c r="P4" s="1650"/>
      <c r="Q4" s="1651"/>
    </row>
    <row r="5" spans="1:17" s="1144" customFormat="1" ht="19.5" customHeight="1">
      <c r="A5" s="1639" t="s">
        <v>1094</v>
      </c>
      <c r="B5" s="1648" t="s">
        <v>997</v>
      </c>
      <c r="C5" s="1647"/>
      <c r="D5" s="1646" t="s">
        <v>6</v>
      </c>
      <c r="E5" s="1647"/>
      <c r="F5" s="1646" t="s">
        <v>7</v>
      </c>
      <c r="G5" s="1648"/>
      <c r="H5" s="1644" t="s">
        <v>9</v>
      </c>
      <c r="I5" s="1645"/>
      <c r="J5" s="1648" t="s">
        <v>997</v>
      </c>
      <c r="K5" s="1647"/>
      <c r="L5" s="1646" t="s">
        <v>6</v>
      </c>
      <c r="M5" s="1647"/>
      <c r="N5" s="1646" t="s">
        <v>7</v>
      </c>
      <c r="O5" s="1648"/>
      <c r="P5" s="1644" t="s">
        <v>9</v>
      </c>
      <c r="Q5" s="1645"/>
    </row>
    <row r="6" spans="1:17" s="1144" customFormat="1" ht="24" customHeight="1">
      <c r="A6" s="1640"/>
      <c r="B6" s="1510" t="s">
        <v>4</v>
      </c>
      <c r="C6" s="1508" t="s">
        <v>1441</v>
      </c>
      <c r="D6" s="332" t="s">
        <v>4</v>
      </c>
      <c r="E6" s="1508" t="s">
        <v>1441</v>
      </c>
      <c r="F6" s="1511" t="s">
        <v>4</v>
      </c>
      <c r="G6" s="1512" t="s">
        <v>1441</v>
      </c>
      <c r="H6" s="1512" t="s">
        <v>4</v>
      </c>
      <c r="I6" s="1514" t="s">
        <v>1441</v>
      </c>
      <c r="J6" s="1510" t="s">
        <v>4</v>
      </c>
      <c r="K6" s="1508" t="s">
        <v>1441</v>
      </c>
      <c r="L6" s="332" t="s">
        <v>4</v>
      </c>
      <c r="M6" s="1508" t="s">
        <v>1441</v>
      </c>
      <c r="N6" s="1511" t="s">
        <v>4</v>
      </c>
      <c r="O6" s="1512" t="s">
        <v>1441</v>
      </c>
      <c r="P6" s="1511" t="s">
        <v>4</v>
      </c>
      <c r="Q6" s="1514" t="s">
        <v>1441</v>
      </c>
    </row>
    <row r="7" spans="1:17" ht="15.75" customHeight="1">
      <c r="A7" s="900" t="s">
        <v>117</v>
      </c>
      <c r="B7" s="1175">
        <v>727.98</v>
      </c>
      <c r="C7" s="1176">
        <v>9.1787</v>
      </c>
      <c r="D7" s="1177">
        <v>0</v>
      </c>
      <c r="E7" s="1178">
        <v>0</v>
      </c>
      <c r="F7" s="1179">
        <v>0</v>
      </c>
      <c r="G7" s="1180">
        <v>0</v>
      </c>
      <c r="H7" s="1180">
        <v>0</v>
      </c>
      <c r="I7" s="1181">
        <v>0</v>
      </c>
      <c r="J7" s="1175">
        <v>0</v>
      </c>
      <c r="K7" s="1176">
        <v>0</v>
      </c>
      <c r="L7" s="1177">
        <v>0</v>
      </c>
      <c r="M7" s="1178">
        <v>0</v>
      </c>
      <c r="N7" s="1179">
        <v>0</v>
      </c>
      <c r="O7" s="1180">
        <v>0</v>
      </c>
      <c r="P7" s="1182">
        <v>99500</v>
      </c>
      <c r="Q7" s="1183">
        <v>0.0009</v>
      </c>
    </row>
    <row r="8" spans="1:17" ht="15.75" customHeight="1">
      <c r="A8" s="900" t="s">
        <v>118</v>
      </c>
      <c r="B8" s="1175">
        <v>15.76</v>
      </c>
      <c r="C8" s="1176">
        <v>9.2528</v>
      </c>
      <c r="D8" s="1184">
        <v>0</v>
      </c>
      <c r="E8" s="1178">
        <v>0</v>
      </c>
      <c r="F8" s="1179">
        <v>0</v>
      </c>
      <c r="G8" s="1180">
        <v>0</v>
      </c>
      <c r="H8" s="1180">
        <v>0</v>
      </c>
      <c r="I8" s="1181">
        <v>0</v>
      </c>
      <c r="J8" s="1175">
        <v>0</v>
      </c>
      <c r="K8" s="1176">
        <v>0</v>
      </c>
      <c r="L8" s="1184">
        <v>0</v>
      </c>
      <c r="M8" s="1178">
        <v>0</v>
      </c>
      <c r="N8" s="1179">
        <v>15000</v>
      </c>
      <c r="O8" s="1180">
        <v>0.07</v>
      </c>
      <c r="P8" s="1182">
        <v>68500</v>
      </c>
      <c r="Q8" s="1183">
        <v>0.0513</v>
      </c>
    </row>
    <row r="9" spans="1:17" ht="15.75" customHeight="1">
      <c r="A9" s="900" t="s">
        <v>119</v>
      </c>
      <c r="B9" s="1175">
        <v>0</v>
      </c>
      <c r="C9" s="1176">
        <v>0</v>
      </c>
      <c r="D9" s="1184">
        <v>0</v>
      </c>
      <c r="E9" s="1184">
        <v>0</v>
      </c>
      <c r="F9" s="1179">
        <v>0</v>
      </c>
      <c r="G9" s="1180">
        <v>0</v>
      </c>
      <c r="H9" s="1180">
        <v>0</v>
      </c>
      <c r="I9" s="1181">
        <v>0</v>
      </c>
      <c r="J9" s="1175">
        <v>0</v>
      </c>
      <c r="K9" s="1184">
        <v>0</v>
      </c>
      <c r="L9" s="1184">
        <v>0</v>
      </c>
      <c r="M9" s="1178">
        <v>0</v>
      </c>
      <c r="N9" s="1179">
        <v>20000</v>
      </c>
      <c r="O9" s="1180">
        <v>0.05</v>
      </c>
      <c r="P9" s="1182">
        <v>19000</v>
      </c>
      <c r="Q9" s="1183">
        <v>0.1107</v>
      </c>
    </row>
    <row r="10" spans="1:17" ht="15.75" customHeight="1">
      <c r="A10" s="900" t="s">
        <v>120</v>
      </c>
      <c r="B10" s="1175">
        <v>0</v>
      </c>
      <c r="C10" s="1176">
        <v>0</v>
      </c>
      <c r="D10" s="1184">
        <v>0</v>
      </c>
      <c r="E10" s="1178">
        <v>0</v>
      </c>
      <c r="F10" s="1179">
        <v>0</v>
      </c>
      <c r="G10" s="1180">
        <v>0</v>
      </c>
      <c r="H10" s="1180">
        <v>0</v>
      </c>
      <c r="I10" s="1181">
        <v>0</v>
      </c>
      <c r="J10" s="1175">
        <v>0</v>
      </c>
      <c r="K10" s="1184">
        <v>0</v>
      </c>
      <c r="L10" s="1184">
        <v>0</v>
      </c>
      <c r="M10" s="1178">
        <v>0</v>
      </c>
      <c r="N10" s="1179">
        <v>0</v>
      </c>
      <c r="O10" s="1180">
        <v>0</v>
      </c>
      <c r="P10" s="1182">
        <v>11000</v>
      </c>
      <c r="Q10" s="1183">
        <v>0.0292</v>
      </c>
    </row>
    <row r="11" spans="1:17" ht="15.75" customHeight="1">
      <c r="A11" s="900" t="s">
        <v>121</v>
      </c>
      <c r="B11" s="1175">
        <v>0</v>
      </c>
      <c r="C11" s="1176">
        <v>0</v>
      </c>
      <c r="D11" s="1184">
        <v>0</v>
      </c>
      <c r="E11" s="1178">
        <v>0</v>
      </c>
      <c r="F11" s="1180">
        <v>0</v>
      </c>
      <c r="G11" s="1180">
        <v>0</v>
      </c>
      <c r="H11" s="1180">
        <v>0</v>
      </c>
      <c r="I11" s="1181">
        <v>0</v>
      </c>
      <c r="J11" s="1175">
        <v>0</v>
      </c>
      <c r="K11" s="1184">
        <v>0</v>
      </c>
      <c r="L11" s="1184">
        <v>0</v>
      </c>
      <c r="M11" s="1178">
        <v>0</v>
      </c>
      <c r="N11" s="1179">
        <v>29500</v>
      </c>
      <c r="O11" s="1180">
        <v>0.0579</v>
      </c>
      <c r="P11" s="1182">
        <v>22500</v>
      </c>
      <c r="Q11" s="1183">
        <v>0.053</v>
      </c>
    </row>
    <row r="12" spans="1:17" ht="15.75" customHeight="1">
      <c r="A12" s="900" t="s">
        <v>122</v>
      </c>
      <c r="B12" s="1175">
        <v>0</v>
      </c>
      <c r="C12" s="1176">
        <v>0</v>
      </c>
      <c r="D12" s="1184">
        <v>0</v>
      </c>
      <c r="E12" s="1178">
        <v>0</v>
      </c>
      <c r="F12" s="1180">
        <v>0</v>
      </c>
      <c r="G12" s="1180">
        <v>0</v>
      </c>
      <c r="H12" s="1180">
        <v>0</v>
      </c>
      <c r="I12" s="1181">
        <v>0</v>
      </c>
      <c r="J12" s="1175">
        <v>0</v>
      </c>
      <c r="K12" s="1184">
        <v>0</v>
      </c>
      <c r="L12" s="1184">
        <v>0</v>
      </c>
      <c r="M12" s="1178">
        <v>0</v>
      </c>
      <c r="N12" s="1179">
        <v>54000</v>
      </c>
      <c r="O12" s="1180">
        <v>0.6801</v>
      </c>
      <c r="P12" s="1182">
        <v>40000</v>
      </c>
      <c r="Q12" s="1183">
        <v>0.0114</v>
      </c>
    </row>
    <row r="13" spans="1:17" ht="15.75" customHeight="1">
      <c r="A13" s="900" t="s">
        <v>123</v>
      </c>
      <c r="B13" s="1175">
        <v>0</v>
      </c>
      <c r="C13" s="1176">
        <v>0</v>
      </c>
      <c r="D13" s="1184">
        <v>0</v>
      </c>
      <c r="E13" s="1178">
        <v>0</v>
      </c>
      <c r="F13" s="1180">
        <v>0</v>
      </c>
      <c r="G13" s="1180">
        <v>0</v>
      </c>
      <c r="H13" s="1180">
        <v>0</v>
      </c>
      <c r="I13" s="1181">
        <v>0</v>
      </c>
      <c r="J13" s="1175">
        <v>0</v>
      </c>
      <c r="K13" s="1184">
        <v>0</v>
      </c>
      <c r="L13" s="1184">
        <v>0</v>
      </c>
      <c r="M13" s="1178">
        <v>0</v>
      </c>
      <c r="N13" s="1179">
        <v>58500</v>
      </c>
      <c r="O13" s="1180">
        <v>0.3898</v>
      </c>
      <c r="P13" s="1182">
        <v>9750</v>
      </c>
      <c r="Q13" s="1183">
        <v>0.1726</v>
      </c>
    </row>
    <row r="14" spans="1:17" ht="15.75" customHeight="1">
      <c r="A14" s="900" t="s">
        <v>124</v>
      </c>
      <c r="B14" s="1175">
        <v>0</v>
      </c>
      <c r="C14" s="1176">
        <v>0</v>
      </c>
      <c r="D14" s="1184">
        <v>0</v>
      </c>
      <c r="E14" s="1178">
        <v>0</v>
      </c>
      <c r="F14" s="1180">
        <v>0</v>
      </c>
      <c r="G14" s="1180">
        <v>0</v>
      </c>
      <c r="H14" s="1180">
        <v>0</v>
      </c>
      <c r="I14" s="1181">
        <v>0</v>
      </c>
      <c r="J14" s="1175">
        <v>0</v>
      </c>
      <c r="K14" s="1184">
        <v>0</v>
      </c>
      <c r="L14" s="1184">
        <v>0</v>
      </c>
      <c r="M14" s="1178">
        <v>0</v>
      </c>
      <c r="N14" s="1179">
        <v>93000</v>
      </c>
      <c r="O14" s="1180">
        <v>0.18154677419354842</v>
      </c>
      <c r="P14" s="1182">
        <v>850</v>
      </c>
      <c r="Q14" s="1183">
        <v>0.3983</v>
      </c>
    </row>
    <row r="15" spans="1:17" ht="15.75" customHeight="1">
      <c r="A15" s="900" t="s">
        <v>125</v>
      </c>
      <c r="B15" s="1185">
        <v>0</v>
      </c>
      <c r="C15" s="1176">
        <v>0</v>
      </c>
      <c r="D15" s="1184">
        <v>0</v>
      </c>
      <c r="E15" s="1178">
        <v>0</v>
      </c>
      <c r="F15" s="1180">
        <v>0</v>
      </c>
      <c r="G15" s="1180">
        <v>0</v>
      </c>
      <c r="H15" s="1180">
        <v>0</v>
      </c>
      <c r="I15" s="1181">
        <v>0</v>
      </c>
      <c r="J15" s="1186">
        <v>0</v>
      </c>
      <c r="K15" s="1187">
        <v>0</v>
      </c>
      <c r="L15" s="1184">
        <v>0</v>
      </c>
      <c r="M15" s="1178">
        <v>0</v>
      </c>
      <c r="N15" s="1179">
        <v>78000</v>
      </c>
      <c r="O15" s="1180">
        <v>0.08</v>
      </c>
      <c r="P15" s="1182">
        <v>2700</v>
      </c>
      <c r="Q15" s="1183">
        <v>0.0424</v>
      </c>
    </row>
    <row r="16" spans="1:17" ht="15.75" customHeight="1">
      <c r="A16" s="900" t="s">
        <v>126</v>
      </c>
      <c r="B16" s="1185">
        <v>0</v>
      </c>
      <c r="C16" s="1176">
        <v>0</v>
      </c>
      <c r="D16" s="1188">
        <v>0</v>
      </c>
      <c r="E16" s="1178">
        <v>0</v>
      </c>
      <c r="F16" s="1179">
        <v>0</v>
      </c>
      <c r="G16" s="1180">
        <v>0</v>
      </c>
      <c r="H16" s="1180">
        <v>0</v>
      </c>
      <c r="I16" s="1181">
        <v>0</v>
      </c>
      <c r="J16" s="1189">
        <v>0</v>
      </c>
      <c r="K16" s="1190">
        <v>0</v>
      </c>
      <c r="L16" s="1184">
        <v>0</v>
      </c>
      <c r="M16" s="1178">
        <v>0</v>
      </c>
      <c r="N16" s="1179">
        <v>78000</v>
      </c>
      <c r="O16" s="1180">
        <v>0.0459</v>
      </c>
      <c r="P16" s="1182">
        <v>6000</v>
      </c>
      <c r="Q16" s="1183">
        <v>0.3192</v>
      </c>
    </row>
    <row r="17" spans="1:17" ht="15.75" customHeight="1">
      <c r="A17" s="900" t="s">
        <v>127</v>
      </c>
      <c r="B17" s="1185">
        <v>0</v>
      </c>
      <c r="C17" s="1176">
        <v>0</v>
      </c>
      <c r="D17" s="1188">
        <v>0</v>
      </c>
      <c r="E17" s="1178">
        <v>0</v>
      </c>
      <c r="F17" s="1179">
        <v>0</v>
      </c>
      <c r="G17" s="1180">
        <v>0</v>
      </c>
      <c r="H17" s="1180"/>
      <c r="I17" s="1181"/>
      <c r="J17" s="1189">
        <v>0</v>
      </c>
      <c r="K17" s="1190">
        <v>0</v>
      </c>
      <c r="L17" s="1184">
        <v>0</v>
      </c>
      <c r="M17" s="1178">
        <v>0</v>
      </c>
      <c r="N17" s="1179">
        <v>97500</v>
      </c>
      <c r="O17" s="1180">
        <v>0.041</v>
      </c>
      <c r="P17" s="1191"/>
      <c r="Q17" s="1192"/>
    </row>
    <row r="18" spans="1:17" ht="15.75" customHeight="1">
      <c r="A18" s="905" t="s">
        <v>128</v>
      </c>
      <c r="B18" s="1175">
        <v>0</v>
      </c>
      <c r="C18" s="1193">
        <v>0</v>
      </c>
      <c r="D18" s="1188">
        <v>0</v>
      </c>
      <c r="E18" s="1178">
        <v>0</v>
      </c>
      <c r="F18" s="1194"/>
      <c r="G18" s="1195">
        <v>0</v>
      </c>
      <c r="H18" s="1180"/>
      <c r="I18" s="1181"/>
      <c r="J18" s="1189">
        <v>0</v>
      </c>
      <c r="K18" s="1190">
        <v>0</v>
      </c>
      <c r="L18" s="1196">
        <v>0</v>
      </c>
      <c r="M18" s="1178">
        <v>0</v>
      </c>
      <c r="N18" s="1179">
        <v>79000</v>
      </c>
      <c r="O18" s="1197">
        <v>0.02</v>
      </c>
      <c r="P18" s="1198"/>
      <c r="Q18" s="1199"/>
    </row>
    <row r="19" spans="1:17" ht="15.75" customHeight="1" thickBot="1">
      <c r="A19" s="1165" t="s">
        <v>293</v>
      </c>
      <c r="B19" s="1200">
        <v>743.74</v>
      </c>
      <c r="C19" s="1201">
        <v>9.18</v>
      </c>
      <c r="D19" s="1202">
        <v>0</v>
      </c>
      <c r="E19" s="1203">
        <v>0</v>
      </c>
      <c r="F19" s="1204">
        <v>0</v>
      </c>
      <c r="G19" s="1205">
        <v>0</v>
      </c>
      <c r="H19" s="1206">
        <f>SUM(H7:H18)</f>
        <v>0</v>
      </c>
      <c r="I19" s="1207"/>
      <c r="J19" s="1200">
        <v>0</v>
      </c>
      <c r="K19" s="1201">
        <v>0</v>
      </c>
      <c r="L19" s="1202">
        <v>0</v>
      </c>
      <c r="M19" s="1203">
        <v>0</v>
      </c>
      <c r="N19" s="1208">
        <v>602500</v>
      </c>
      <c r="O19" s="1205">
        <v>0.16</v>
      </c>
      <c r="P19" s="1209">
        <f>SUM(P7:P18)</f>
        <v>279800</v>
      </c>
      <c r="Q19" s="1210"/>
    </row>
    <row r="20" spans="1:9" ht="15.75" customHeight="1" thickTop="1">
      <c r="A20" s="430" t="s">
        <v>1442</v>
      </c>
      <c r="B20" s="1211"/>
      <c r="C20" s="1211"/>
      <c r="D20" s="1211"/>
      <c r="E20" s="1211"/>
      <c r="F20" s="1211"/>
      <c r="G20" s="1211"/>
      <c r="H20" s="1211"/>
      <c r="I20" s="1211"/>
    </row>
    <row r="21" ht="15.75" customHeight="1">
      <c r="A21" s="430"/>
    </row>
    <row r="26" spans="2:4" ht="12.75">
      <c r="B26" s="1212"/>
      <c r="C26" s="1212"/>
      <c r="D26" s="1212"/>
    </row>
  </sheetData>
  <sheetProtection/>
  <mergeCells count="14">
    <mergeCell ref="J5:K5"/>
    <mergeCell ref="L5:M5"/>
    <mergeCell ref="N5:O5"/>
    <mergeCell ref="P5:Q5"/>
    <mergeCell ref="A1:Q1"/>
    <mergeCell ref="A2:Q2"/>
    <mergeCell ref="A3:Q3"/>
    <mergeCell ref="B4:I4"/>
    <mergeCell ref="J4:Q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2.00390625" style="1213" customWidth="1"/>
    <col min="2" max="2" width="15.57421875" style="1213" customWidth="1"/>
    <col min="3" max="3" width="16.28125" style="1213" customWidth="1"/>
    <col min="4" max="4" width="16.57421875" style="1213" customWidth="1"/>
    <col min="5" max="6" width="15.140625" style="1213" customWidth="1"/>
    <col min="7" max="16384" width="9.140625" style="1213" customWidth="1"/>
  </cols>
  <sheetData>
    <row r="1" spans="1:5" ht="12.75">
      <c r="A1" s="1652" t="s">
        <v>1446</v>
      </c>
      <c r="B1" s="1652"/>
      <c r="C1" s="1652"/>
      <c r="D1" s="1652"/>
      <c r="E1" s="1652"/>
    </row>
    <row r="2" spans="1:5" ht="12.75" customHeight="1">
      <c r="A2" s="1653" t="s">
        <v>1447</v>
      </c>
      <c r="B2" s="1653"/>
      <c r="C2" s="1653"/>
      <c r="D2" s="1653"/>
      <c r="E2" s="1653"/>
    </row>
    <row r="3" spans="1:2" ht="12.75" customHeight="1" hidden="1">
      <c r="A3" s="1141" t="s">
        <v>1448</v>
      </c>
      <c r="B3" s="1141"/>
    </row>
    <row r="4" spans="1:6" ht="12.75" customHeight="1" thickBot="1">
      <c r="A4" s="1654" t="s">
        <v>68</v>
      </c>
      <c r="B4" s="1654"/>
      <c r="C4" s="1654"/>
      <c r="D4" s="1654"/>
      <c r="E4" s="1654"/>
      <c r="F4" s="1654"/>
    </row>
    <row r="5" spans="1:6" ht="21.75" customHeight="1" thickTop="1">
      <c r="A5" s="1655" t="s">
        <v>1094</v>
      </c>
      <c r="B5" s="1518" t="s">
        <v>996</v>
      </c>
      <c r="C5" s="1518" t="s">
        <v>997</v>
      </c>
      <c r="D5" s="1518" t="s">
        <v>6</v>
      </c>
      <c r="E5" s="1518" t="s">
        <v>7</v>
      </c>
      <c r="F5" s="1519" t="s">
        <v>9</v>
      </c>
    </row>
    <row r="6" spans="1:6" ht="17.25" customHeight="1">
      <c r="A6" s="1640"/>
      <c r="B6" s="332" t="s">
        <v>4</v>
      </c>
      <c r="C6" s="332" t="s">
        <v>4</v>
      </c>
      <c r="D6" s="332" t="s">
        <v>4</v>
      </c>
      <c r="E6" s="1511" t="s">
        <v>4</v>
      </c>
      <c r="F6" s="1520" t="s">
        <v>4</v>
      </c>
    </row>
    <row r="7" spans="1:6" ht="15" customHeight="1">
      <c r="A7" s="901" t="s">
        <v>117</v>
      </c>
      <c r="B7" s="1581">
        <v>2950</v>
      </c>
      <c r="C7" s="1582">
        <v>3935.92</v>
      </c>
      <c r="D7" s="1581">
        <v>0</v>
      </c>
      <c r="E7" s="1582">
        <v>0</v>
      </c>
      <c r="F7" s="1583">
        <v>0</v>
      </c>
    </row>
    <row r="8" spans="1:6" ht="15" customHeight="1">
      <c r="A8" s="901" t="s">
        <v>118</v>
      </c>
      <c r="B8" s="1581">
        <v>0</v>
      </c>
      <c r="C8" s="1582">
        <v>203.64</v>
      </c>
      <c r="D8" s="1581">
        <v>0</v>
      </c>
      <c r="E8" s="1582">
        <v>0</v>
      </c>
      <c r="F8" s="1584">
        <v>0</v>
      </c>
    </row>
    <row r="9" spans="1:6" ht="15" customHeight="1">
      <c r="A9" s="901" t="s">
        <v>119</v>
      </c>
      <c r="B9" s="1581">
        <v>17892.4</v>
      </c>
      <c r="C9" s="1582">
        <v>69.6</v>
      </c>
      <c r="D9" s="1581">
        <v>0</v>
      </c>
      <c r="E9" s="1582">
        <v>0</v>
      </c>
      <c r="F9" s="1584">
        <v>0</v>
      </c>
    </row>
    <row r="10" spans="1:6" ht="15" customHeight="1">
      <c r="A10" s="901" t="s">
        <v>120</v>
      </c>
      <c r="B10" s="1581">
        <v>30968</v>
      </c>
      <c r="C10" s="1582">
        <v>2.88</v>
      </c>
      <c r="D10" s="1581">
        <v>0</v>
      </c>
      <c r="E10" s="1582">
        <v>0</v>
      </c>
      <c r="F10" s="1584">
        <v>0</v>
      </c>
    </row>
    <row r="11" spans="1:6" ht="15" customHeight="1">
      <c r="A11" s="901" t="s">
        <v>121</v>
      </c>
      <c r="B11" s="1581">
        <v>29865.26</v>
      </c>
      <c r="C11" s="1582">
        <v>0</v>
      </c>
      <c r="D11" s="1581">
        <v>0</v>
      </c>
      <c r="E11" s="1582">
        <v>0</v>
      </c>
      <c r="F11" s="1584">
        <v>0</v>
      </c>
    </row>
    <row r="12" spans="1:6" ht="15" customHeight="1">
      <c r="A12" s="901" t="s">
        <v>122</v>
      </c>
      <c r="B12" s="1581">
        <v>40038.26</v>
      </c>
      <c r="C12" s="1582">
        <v>36</v>
      </c>
      <c r="D12" s="1581">
        <v>1586.4</v>
      </c>
      <c r="E12" s="1582">
        <v>0</v>
      </c>
      <c r="F12" s="1584">
        <v>0</v>
      </c>
    </row>
    <row r="13" spans="1:6" ht="15" customHeight="1">
      <c r="A13" s="901" t="s">
        <v>123</v>
      </c>
      <c r="B13" s="1581">
        <v>14924.88</v>
      </c>
      <c r="C13" s="1582">
        <v>45</v>
      </c>
      <c r="D13" s="1581">
        <v>1802.4</v>
      </c>
      <c r="E13" s="1582">
        <v>0</v>
      </c>
      <c r="F13" s="1584">
        <f>210000000/1000000</f>
        <v>210</v>
      </c>
    </row>
    <row r="14" spans="1:6" ht="15" customHeight="1">
      <c r="A14" s="901" t="s">
        <v>124</v>
      </c>
      <c r="B14" s="1581">
        <v>19473.1</v>
      </c>
      <c r="C14" s="1582">
        <v>54</v>
      </c>
      <c r="D14" s="1581">
        <v>13170</v>
      </c>
      <c r="E14" s="1582">
        <v>0</v>
      </c>
      <c r="F14" s="1593">
        <v>1510</v>
      </c>
    </row>
    <row r="15" spans="1:6" ht="15" customHeight="1">
      <c r="A15" s="901" t="s">
        <v>125</v>
      </c>
      <c r="B15" s="1581">
        <v>15559.85</v>
      </c>
      <c r="C15" s="1585">
        <v>27</v>
      </c>
      <c r="D15" s="1581">
        <v>15664.24612</v>
      </c>
      <c r="E15" s="1582">
        <v>0</v>
      </c>
      <c r="F15" s="1593">
        <v>4900</v>
      </c>
    </row>
    <row r="16" spans="1:6" ht="15" customHeight="1">
      <c r="A16" s="901" t="s">
        <v>126</v>
      </c>
      <c r="B16" s="1581">
        <v>15101.14</v>
      </c>
      <c r="C16" s="1585">
        <v>0</v>
      </c>
      <c r="D16" s="1581">
        <v>20988.8</v>
      </c>
      <c r="E16" s="1582">
        <v>0</v>
      </c>
      <c r="F16" s="1593">
        <v>1250</v>
      </c>
    </row>
    <row r="17" spans="1:6" ht="15" customHeight="1">
      <c r="A17" s="901" t="s">
        <v>127</v>
      </c>
      <c r="B17" s="1581">
        <v>18952</v>
      </c>
      <c r="C17" s="1582">
        <v>1200</v>
      </c>
      <c r="D17" s="1581">
        <v>985.1</v>
      </c>
      <c r="E17" s="1582">
        <v>0</v>
      </c>
      <c r="F17" s="1593"/>
    </row>
    <row r="18" spans="1:6" ht="15" customHeight="1">
      <c r="A18" s="1216" t="s">
        <v>128</v>
      </c>
      <c r="B18" s="1586">
        <v>10949.11</v>
      </c>
      <c r="C18" s="1587">
        <v>0</v>
      </c>
      <c r="D18" s="1586">
        <v>780.6</v>
      </c>
      <c r="E18" s="1587">
        <v>0</v>
      </c>
      <c r="F18" s="1588"/>
    </row>
    <row r="19" spans="1:6" s="1219" customFormat="1" ht="15.75" customHeight="1" thickBot="1">
      <c r="A19" s="1218" t="s">
        <v>293</v>
      </c>
      <c r="B19" s="1589">
        <v>216674</v>
      </c>
      <c r="C19" s="1590">
        <v>5574.04</v>
      </c>
      <c r="D19" s="1589">
        <v>54977.54612</v>
      </c>
      <c r="E19" s="1591">
        <v>0</v>
      </c>
      <c r="F19" s="1592">
        <f>SUM(F7:F18)</f>
        <v>7870</v>
      </c>
    </row>
    <row r="20" spans="1:2" s="1220" customFormat="1" ht="15" customHeight="1" thickTop="1">
      <c r="A20" s="430"/>
      <c r="B20" s="430"/>
    </row>
    <row r="21" spans="1:5" s="1220" customFormat="1" ht="15" customHeight="1">
      <c r="A21" s="430"/>
      <c r="B21" s="430"/>
      <c r="E21" s="331"/>
    </row>
    <row r="22" spans="1:3" s="1220" customFormat="1" ht="15" customHeight="1">
      <c r="A22" s="1652" t="s">
        <v>1449</v>
      </c>
      <c r="B22" s="1652"/>
      <c r="C22" s="1142"/>
    </row>
    <row r="23" spans="1:3" s="1220" customFormat="1" ht="15" customHeight="1">
      <c r="A23" s="1653" t="s">
        <v>390</v>
      </c>
      <c r="B23" s="1653"/>
      <c r="C23" s="1214"/>
    </row>
    <row r="24" spans="1:2" s="1220" customFormat="1" ht="12.75">
      <c r="A24" s="1141"/>
      <c r="B24" s="1221" t="s">
        <v>68</v>
      </c>
    </row>
    <row r="25" spans="1:2" s="1220" customFormat="1" ht="3" customHeight="1" thickBot="1">
      <c r="A25" s="1141"/>
      <c r="B25" s="1221"/>
    </row>
    <row r="26" spans="1:2" ht="13.5" thickTop="1">
      <c r="A26" s="1539" t="s">
        <v>1094</v>
      </c>
      <c r="B26" s="1521" t="s">
        <v>9</v>
      </c>
    </row>
    <row r="27" spans="1:2" ht="18.75" customHeight="1">
      <c r="A27" s="1538"/>
      <c r="B27" s="1522" t="s">
        <v>4</v>
      </c>
    </row>
    <row r="28" spans="1:2" ht="12.75">
      <c r="A28" s="901" t="s">
        <v>1100</v>
      </c>
      <c r="B28" s="1222" t="s">
        <v>15</v>
      </c>
    </row>
    <row r="29" spans="1:2" ht="21.75" customHeight="1">
      <c r="A29" s="901" t="s">
        <v>1101</v>
      </c>
      <c r="B29" s="1584">
        <v>20000</v>
      </c>
    </row>
    <row r="30" spans="1:2" ht="12.75">
      <c r="A30" s="901" t="s">
        <v>1102</v>
      </c>
      <c r="B30" s="1584">
        <v>20000</v>
      </c>
    </row>
    <row r="31" spans="1:2" ht="15.75" customHeight="1">
      <c r="A31" s="901" t="s">
        <v>1103</v>
      </c>
      <c r="B31" s="1584" t="s">
        <v>15</v>
      </c>
    </row>
    <row r="32" spans="1:2" ht="15.75" customHeight="1">
      <c r="A32" s="901" t="s">
        <v>1104</v>
      </c>
      <c r="B32" s="1584">
        <v>15000</v>
      </c>
    </row>
    <row r="33" spans="1:2" ht="15.75" customHeight="1">
      <c r="A33" s="901" t="s">
        <v>1105</v>
      </c>
      <c r="B33" s="1584">
        <v>20000</v>
      </c>
    </row>
    <row r="34" spans="1:2" ht="15.75" customHeight="1">
      <c r="A34" s="901" t="s">
        <v>1106</v>
      </c>
      <c r="B34" s="1584">
        <v>5000</v>
      </c>
    </row>
    <row r="35" spans="1:2" ht="15.75" customHeight="1">
      <c r="A35" s="901" t="s">
        <v>1107</v>
      </c>
      <c r="B35" s="1584">
        <v>5000</v>
      </c>
    </row>
    <row r="36" spans="1:2" ht="15.75" customHeight="1">
      <c r="A36" s="901" t="s">
        <v>1108</v>
      </c>
      <c r="B36" s="1584">
        <v>10000</v>
      </c>
    </row>
    <row r="37" spans="1:2" ht="15.75" customHeight="1">
      <c r="A37" s="901" t="s">
        <v>1109</v>
      </c>
      <c r="B37" s="1584">
        <v>10000</v>
      </c>
    </row>
    <row r="38" spans="1:2" ht="15.75" customHeight="1">
      <c r="A38" s="901" t="s">
        <v>1110</v>
      </c>
      <c r="B38" s="1584"/>
    </row>
    <row r="39" spans="1:2" ht="15.75" customHeight="1">
      <c r="A39" s="1216" t="s">
        <v>1111</v>
      </c>
      <c r="B39" s="1584"/>
    </row>
    <row r="40" spans="1:2" ht="15.75" customHeight="1" thickBot="1">
      <c r="A40" s="1218" t="s">
        <v>293</v>
      </c>
      <c r="B40" s="1594">
        <f>SUM(B28:B39)</f>
        <v>105000</v>
      </c>
    </row>
    <row r="41" ht="15.75" customHeight="1" thickTop="1"/>
    <row r="42" ht="15.75" customHeight="1"/>
  </sheetData>
  <sheetProtection/>
  <mergeCells count="6">
    <mergeCell ref="A1:E1"/>
    <mergeCell ref="A2:E2"/>
    <mergeCell ref="A4:F4"/>
    <mergeCell ref="A5:A6"/>
    <mergeCell ref="A22:B22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H28" sqref="H28"/>
    </sheetView>
  </sheetViews>
  <sheetFormatPr defaultColWidth="9.140625" defaultRowHeight="15"/>
  <cols>
    <col min="1" max="1" width="5.7109375" style="1227" customWidth="1"/>
    <col min="2" max="2" width="14.28125" style="1227" customWidth="1"/>
    <col min="3" max="3" width="10.7109375" style="1224" customWidth="1"/>
    <col min="4" max="4" width="14.140625" style="1224" customWidth="1"/>
    <col min="5" max="6" width="13.421875" style="1224" customWidth="1"/>
    <col min="7" max="7" width="15.7109375" style="1224" customWidth="1"/>
    <col min="8" max="8" width="13.421875" style="1224" customWidth="1"/>
    <col min="9" max="9" width="14.421875" style="1224" customWidth="1"/>
    <col min="10" max="10" width="10.00390625" style="1224" customWidth="1"/>
    <col min="11" max="16384" width="9.140625" style="1224" customWidth="1"/>
  </cols>
  <sheetData>
    <row r="1" spans="1:10" ht="12.75">
      <c r="A1" s="1223"/>
      <c r="B1" s="1633" t="s">
        <v>1450</v>
      </c>
      <c r="C1" s="1633"/>
      <c r="D1" s="1633"/>
      <c r="E1" s="1633"/>
      <c r="F1" s="1633"/>
      <c r="G1" s="1633"/>
      <c r="H1" s="1633"/>
      <c r="I1" s="1633"/>
      <c r="J1" s="1633"/>
    </row>
    <row r="2" spans="1:10" ht="15.75" customHeight="1">
      <c r="A2" s="1223"/>
      <c r="B2" s="1633" t="s">
        <v>1451</v>
      </c>
      <c r="C2" s="1633"/>
      <c r="D2" s="1633"/>
      <c r="E2" s="1633"/>
      <c r="F2" s="1633"/>
      <c r="G2" s="1633"/>
      <c r="H2" s="1633"/>
      <c r="I2" s="1633"/>
      <c r="J2" s="1633"/>
    </row>
    <row r="3" spans="1:6" ht="12.75" hidden="1">
      <c r="A3" s="352"/>
      <c r="B3" s="352"/>
      <c r="C3" s="1225"/>
      <c r="D3" s="1226"/>
      <c r="E3" s="1226"/>
      <c r="F3" s="1226"/>
    </row>
    <row r="4" spans="2:10" ht="13.5" customHeight="1" thickBot="1">
      <c r="B4" s="1656" t="s">
        <v>1452</v>
      </c>
      <c r="C4" s="1656"/>
      <c r="D4" s="1656"/>
      <c r="E4" s="1656"/>
      <c r="F4" s="1656"/>
      <c r="G4" s="1656"/>
      <c r="H4" s="1656"/>
      <c r="I4" s="1656"/>
      <c r="J4" s="1656"/>
    </row>
    <row r="5" spans="2:10" ht="13.5" thickTop="1">
      <c r="B5" s="1657" t="s">
        <v>1094</v>
      </c>
      <c r="C5" s="1611" t="s">
        <v>1453</v>
      </c>
      <c r="D5" s="1611"/>
      <c r="E5" s="1611"/>
      <c r="F5" s="1612"/>
      <c r="G5" s="1659" t="s">
        <v>1454</v>
      </c>
      <c r="H5" s="1660"/>
      <c r="I5" s="1660"/>
      <c r="J5" s="1661"/>
    </row>
    <row r="6" spans="2:10" ht="12.75">
      <c r="B6" s="1658"/>
      <c r="C6" s="1523" t="s">
        <v>997</v>
      </c>
      <c r="D6" s="1524" t="s">
        <v>6</v>
      </c>
      <c r="E6" s="1525" t="s">
        <v>7</v>
      </c>
      <c r="F6" s="1526" t="s">
        <v>9</v>
      </c>
      <c r="G6" s="1523" t="s">
        <v>997</v>
      </c>
      <c r="H6" s="1524" t="s">
        <v>6</v>
      </c>
      <c r="I6" s="1525" t="s">
        <v>7</v>
      </c>
      <c r="J6" s="1527" t="s">
        <v>9</v>
      </c>
    </row>
    <row r="7" spans="2:10" ht="12.75">
      <c r="B7" s="1228" t="s">
        <v>117</v>
      </c>
      <c r="C7" s="1229">
        <v>3.98</v>
      </c>
      <c r="D7" s="1229">
        <v>0.18</v>
      </c>
      <c r="E7" s="1230">
        <v>0.25</v>
      </c>
      <c r="F7" s="1231">
        <v>0.0044</v>
      </c>
      <c r="G7" s="1232" t="s">
        <v>15</v>
      </c>
      <c r="H7" s="1233" t="s">
        <v>15</v>
      </c>
      <c r="I7" s="1234" t="s">
        <v>15</v>
      </c>
      <c r="J7" s="1235" t="s">
        <v>15</v>
      </c>
    </row>
    <row r="8" spans="2:10" ht="12.75">
      <c r="B8" s="1236" t="s">
        <v>118</v>
      </c>
      <c r="C8" s="1237">
        <v>2.28</v>
      </c>
      <c r="D8" s="1237">
        <v>0.1463</v>
      </c>
      <c r="E8" s="1238">
        <v>0.14</v>
      </c>
      <c r="F8" s="1239">
        <v>0.0656</v>
      </c>
      <c r="G8" s="1240">
        <v>4.46</v>
      </c>
      <c r="H8" s="1241">
        <v>1.16</v>
      </c>
      <c r="I8" s="1238">
        <v>1</v>
      </c>
      <c r="J8" s="1242">
        <v>0.54</v>
      </c>
    </row>
    <row r="9" spans="2:10" ht="12.75">
      <c r="B9" s="1236" t="s">
        <v>119</v>
      </c>
      <c r="C9" s="1237">
        <v>1.82</v>
      </c>
      <c r="D9" s="1237">
        <v>0.31</v>
      </c>
      <c r="E9" s="1238">
        <v>0.07</v>
      </c>
      <c r="F9" s="1239">
        <v>0.9267</v>
      </c>
      <c r="G9" s="1240">
        <v>4.43</v>
      </c>
      <c r="H9" s="1241">
        <v>0.93</v>
      </c>
      <c r="I9" s="1238">
        <v>0.79</v>
      </c>
      <c r="J9" s="1242">
        <v>0.9349</v>
      </c>
    </row>
    <row r="10" spans="2:10" ht="12.75">
      <c r="B10" s="1236" t="s">
        <v>120</v>
      </c>
      <c r="C10" s="1237">
        <v>0.97</v>
      </c>
      <c r="D10" s="1237">
        <v>0.60496</v>
      </c>
      <c r="E10" s="1238">
        <v>0.03</v>
      </c>
      <c r="F10" s="1239">
        <v>0.5235</v>
      </c>
      <c r="G10" s="1240">
        <v>3.27</v>
      </c>
      <c r="H10" s="1241">
        <v>1.4799466666666667</v>
      </c>
      <c r="I10" s="1238">
        <v>0.5</v>
      </c>
      <c r="J10" s="1242">
        <v>0.8726</v>
      </c>
    </row>
    <row r="11" spans="2:10" ht="12.75">
      <c r="B11" s="1236" t="s">
        <v>121</v>
      </c>
      <c r="C11" s="1237">
        <v>0.8</v>
      </c>
      <c r="D11" s="1237">
        <v>0.74</v>
      </c>
      <c r="E11" s="1238">
        <v>0.08</v>
      </c>
      <c r="F11" s="1243">
        <v>0.128</v>
      </c>
      <c r="G11" s="1240">
        <v>2.68</v>
      </c>
      <c r="H11" s="1241">
        <v>2.11</v>
      </c>
      <c r="I11" s="1238">
        <v>0.75</v>
      </c>
      <c r="J11" s="1235">
        <v>0.5803</v>
      </c>
    </row>
    <row r="12" spans="2:10" ht="12.75">
      <c r="B12" s="1236" t="s">
        <v>122</v>
      </c>
      <c r="C12" s="1237">
        <v>0.7</v>
      </c>
      <c r="D12" s="1237">
        <v>1.52</v>
      </c>
      <c r="E12" s="1238">
        <v>0.47</v>
      </c>
      <c r="F12" s="1243">
        <v>0.1551</v>
      </c>
      <c r="G12" s="1240">
        <v>3.03</v>
      </c>
      <c r="H12" s="1241">
        <v>2.26</v>
      </c>
      <c r="I12" s="1238">
        <v>1.06</v>
      </c>
      <c r="J12" s="1235">
        <v>0.369</v>
      </c>
    </row>
    <row r="13" spans="2:10" ht="12.75">
      <c r="B13" s="1236" t="s">
        <v>123</v>
      </c>
      <c r="C13" s="1237">
        <v>0.61</v>
      </c>
      <c r="D13" s="1237">
        <v>1.9281166666666665</v>
      </c>
      <c r="E13" s="1244">
        <v>0.234</v>
      </c>
      <c r="F13" s="1245">
        <v>0.7409</v>
      </c>
      <c r="G13" s="1240" t="s">
        <v>15</v>
      </c>
      <c r="H13" s="1246" t="s">
        <v>15</v>
      </c>
      <c r="I13" s="1247" t="s">
        <v>15</v>
      </c>
      <c r="J13" s="1235" t="s">
        <v>15</v>
      </c>
    </row>
    <row r="14" spans="2:10" ht="12.75">
      <c r="B14" s="1236" t="s">
        <v>124</v>
      </c>
      <c r="C14" s="1237">
        <v>0.97</v>
      </c>
      <c r="D14" s="1237">
        <v>4.02</v>
      </c>
      <c r="E14" s="1248">
        <v>0.08</v>
      </c>
      <c r="F14" s="1249">
        <v>1.1286</v>
      </c>
      <c r="G14" s="1250">
        <v>2.41</v>
      </c>
      <c r="H14" s="1246">
        <v>4.03</v>
      </c>
      <c r="I14" s="1251">
        <v>0.83</v>
      </c>
      <c r="J14" s="1235">
        <v>1.3759</v>
      </c>
    </row>
    <row r="15" spans="2:10" ht="12.75">
      <c r="B15" s="1236" t="s">
        <v>125</v>
      </c>
      <c r="C15" s="1237">
        <v>1.09</v>
      </c>
      <c r="D15" s="1237">
        <v>3.4946865983623683</v>
      </c>
      <c r="E15" s="1244">
        <v>0.06</v>
      </c>
      <c r="F15" s="1245">
        <v>0.687</v>
      </c>
      <c r="G15" s="1240">
        <v>2.65</v>
      </c>
      <c r="H15" s="1246">
        <v>4.04</v>
      </c>
      <c r="I15" s="1238">
        <v>0.68</v>
      </c>
      <c r="J15" s="1235">
        <v>1.1623</v>
      </c>
    </row>
    <row r="16" spans="2:10" ht="12.75">
      <c r="B16" s="1236" t="s">
        <v>126</v>
      </c>
      <c r="C16" s="1237">
        <v>0.83</v>
      </c>
      <c r="D16" s="1237">
        <v>4.46</v>
      </c>
      <c r="E16" s="1248">
        <v>0.04</v>
      </c>
      <c r="F16" s="1252">
        <v>0.5904</v>
      </c>
      <c r="G16" s="1250" t="s">
        <v>15</v>
      </c>
      <c r="H16" s="1246">
        <v>4.12</v>
      </c>
      <c r="I16" s="1238">
        <v>0.64</v>
      </c>
      <c r="J16" s="1528">
        <v>0.9827</v>
      </c>
    </row>
    <row r="17" spans="2:10" ht="12.75">
      <c r="B17" s="1236" t="s">
        <v>127</v>
      </c>
      <c r="C17" s="1237">
        <v>1.34</v>
      </c>
      <c r="D17" s="1237">
        <v>2.67</v>
      </c>
      <c r="E17" s="1238">
        <v>0.13</v>
      </c>
      <c r="F17" s="1239"/>
      <c r="G17" s="1240">
        <v>3.44</v>
      </c>
      <c r="H17" s="1246" t="s">
        <v>15</v>
      </c>
      <c r="I17" s="1247" t="s">
        <v>15</v>
      </c>
      <c r="J17" s="1235"/>
    </row>
    <row r="18" spans="2:10" ht="12.75">
      <c r="B18" s="1253" t="s">
        <v>128</v>
      </c>
      <c r="C18" s="1254">
        <v>1.15</v>
      </c>
      <c r="D18" s="1254">
        <v>1.19</v>
      </c>
      <c r="E18" s="1255">
        <v>0.02</v>
      </c>
      <c r="F18" s="1256"/>
      <c r="G18" s="1257">
        <v>2.72</v>
      </c>
      <c r="H18" s="1258">
        <v>2.71</v>
      </c>
      <c r="I18" s="1259">
        <v>0.72</v>
      </c>
      <c r="J18" s="1235"/>
    </row>
    <row r="19" spans="2:10" ht="15.75" customHeight="1" thickBot="1">
      <c r="B19" s="1260" t="s">
        <v>1455</v>
      </c>
      <c r="C19" s="1261">
        <v>1.31</v>
      </c>
      <c r="D19" s="1262">
        <v>1.74</v>
      </c>
      <c r="E19" s="1263">
        <v>0.1327766719972371</v>
      </c>
      <c r="F19" s="1264"/>
      <c r="G19" s="1262">
        <v>2.94</v>
      </c>
      <c r="H19" s="1262">
        <v>2.69</v>
      </c>
      <c r="I19" s="1263">
        <v>0.7614812880000341</v>
      </c>
      <c r="J19" s="1265"/>
    </row>
    <row r="20" ht="12.75" thickTop="1">
      <c r="J20" s="1266"/>
    </row>
    <row r="21" ht="12">
      <c r="J21" s="1266"/>
    </row>
    <row r="22" spans="4:6" ht="15.75">
      <c r="D22" s="1267"/>
      <c r="E22" s="1268"/>
      <c r="F22" s="1268"/>
    </row>
    <row r="23" spans="4:6" ht="15.75">
      <c r="D23" s="1269"/>
      <c r="E23" s="1270"/>
      <c r="F23" s="1270"/>
    </row>
    <row r="24" spans="4:6" ht="15.75">
      <c r="D24" s="1269"/>
      <c r="E24" s="1270"/>
      <c r="F24" s="1270"/>
    </row>
    <row r="25" spans="4:6" ht="15.75">
      <c r="D25" s="1269"/>
      <c r="E25" s="1270"/>
      <c r="F25" s="1270"/>
    </row>
    <row r="26" spans="4:6" ht="15.75">
      <c r="D26" s="1269"/>
      <c r="E26" s="1270"/>
      <c r="F26" s="1270"/>
    </row>
    <row r="27" spans="4:6" ht="15.75">
      <c r="D27" s="1269"/>
      <c r="E27" s="1270"/>
      <c r="F27" s="1270"/>
    </row>
    <row r="28" spans="4:6" ht="15">
      <c r="D28" s="1269"/>
      <c r="E28" s="1271"/>
      <c r="F28" s="1271"/>
    </row>
    <row r="29" spans="4:6" ht="15.75">
      <c r="D29" s="1267"/>
      <c r="E29" s="1270"/>
      <c r="F29" s="1270"/>
    </row>
    <row r="30" spans="4:6" ht="15.75">
      <c r="D30" s="1269"/>
      <c r="E30" s="461"/>
      <c r="F30" s="461"/>
    </row>
    <row r="31" spans="4:6" ht="15.75">
      <c r="D31" s="1267"/>
      <c r="E31" s="1272"/>
      <c r="F31" s="1272"/>
    </row>
    <row r="32" spans="4:6" ht="15.75">
      <c r="D32" s="1269"/>
      <c r="E32" s="461"/>
      <c r="F32" s="461"/>
    </row>
    <row r="33" spans="4:6" ht="15.75">
      <c r="D33" s="1269"/>
      <c r="E33" s="1272"/>
      <c r="F33" s="1272"/>
    </row>
    <row r="34" spans="4:6" ht="15.75">
      <c r="D34" s="1273"/>
      <c r="E34" s="1272"/>
      <c r="F34" s="1272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B25" sqref="B25:J25"/>
    </sheetView>
  </sheetViews>
  <sheetFormatPr defaultColWidth="9.140625" defaultRowHeight="15"/>
  <cols>
    <col min="1" max="1" width="9.140625" style="331" customWidth="1"/>
    <col min="2" max="2" width="15.00390625" style="331" customWidth="1"/>
    <col min="3" max="3" width="11.140625" style="331" customWidth="1"/>
    <col min="4" max="6" width="13.140625" style="331" customWidth="1"/>
    <col min="7" max="7" width="11.00390625" style="331" customWidth="1"/>
    <col min="8" max="8" width="12.28125" style="331" customWidth="1"/>
    <col min="9" max="9" width="12.140625" style="331" customWidth="1"/>
    <col min="10" max="10" width="10.7109375" style="331" bestFit="1" customWidth="1"/>
    <col min="11" max="11" width="10.7109375" style="331" customWidth="1"/>
    <col min="12" max="12" width="10.00390625" style="331" customWidth="1"/>
    <col min="13" max="13" width="10.28125" style="331" customWidth="1"/>
    <col min="14" max="14" width="9.8515625" style="331" customWidth="1"/>
    <col min="15" max="15" width="9.140625" style="331" customWidth="1"/>
    <col min="16" max="16" width="11.8515625" style="331" bestFit="1" customWidth="1"/>
    <col min="17" max="16384" width="9.140625" style="331" customWidth="1"/>
  </cols>
  <sheetData>
    <row r="1" spans="2:10" ht="12.75">
      <c r="B1" s="1633" t="s">
        <v>1456</v>
      </c>
      <c r="C1" s="1633"/>
      <c r="D1" s="1633"/>
      <c r="E1" s="1633"/>
      <c r="F1" s="1633"/>
      <c r="G1" s="1633"/>
      <c r="H1" s="1633"/>
      <c r="I1" s="1633"/>
      <c r="J1" s="1633"/>
    </row>
    <row r="2" spans="2:14" ht="12.75" hidden="1">
      <c r="B2" s="1652" t="s">
        <v>1457</v>
      </c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</row>
    <row r="3" spans="2:14" ht="15.75" hidden="1">
      <c r="B3" s="1653" t="s">
        <v>1458</v>
      </c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  <c r="N3" s="1653"/>
    </row>
    <row r="4" spans="2:14" ht="15.75" hidden="1"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</row>
    <row r="5" spans="2:14" ht="15.75" hidden="1">
      <c r="B5" s="1214"/>
      <c r="C5" s="1214"/>
      <c r="D5" s="1214"/>
      <c r="E5" s="1214"/>
      <c r="F5" s="1214"/>
      <c r="G5" s="1214"/>
      <c r="H5" s="1214"/>
      <c r="I5" s="1214"/>
      <c r="J5" s="1214"/>
      <c r="K5" s="1214"/>
      <c r="L5" s="1214"/>
      <c r="M5" s="1214"/>
      <c r="N5" s="1214"/>
    </row>
    <row r="6" spans="2:14" ht="12.75" hidden="1">
      <c r="B6" s="313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74" t="s">
        <v>68</v>
      </c>
    </row>
    <row r="7" spans="2:14" ht="13.5" hidden="1" thickTop="1">
      <c r="B7" s="1655" t="s">
        <v>1094</v>
      </c>
      <c r="C7" s="1662"/>
      <c r="D7" s="1662"/>
      <c r="E7" s="1662"/>
      <c r="F7" s="1662"/>
      <c r="G7" s="1662"/>
      <c r="H7" s="1662"/>
      <c r="I7" s="1662"/>
      <c r="J7" s="1662"/>
      <c r="K7" s="1662"/>
      <c r="L7" s="1662"/>
      <c r="M7" s="1662"/>
      <c r="N7" s="1663"/>
    </row>
    <row r="8" spans="2:14" ht="12.75" customHeight="1" hidden="1">
      <c r="B8" s="1639"/>
      <c r="C8" s="1664" t="s">
        <v>1459</v>
      </c>
      <c r="D8" s="1665"/>
      <c r="E8" s="1275"/>
      <c r="F8" s="1275"/>
      <c r="G8" s="1664" t="s">
        <v>1460</v>
      </c>
      <c r="H8" s="1665"/>
      <c r="I8" s="1664" t="s">
        <v>1461</v>
      </c>
      <c r="J8" s="1665"/>
      <c r="K8" s="1664" t="s">
        <v>1462</v>
      </c>
      <c r="L8" s="1665"/>
      <c r="M8" s="1664" t="s">
        <v>293</v>
      </c>
      <c r="N8" s="1666"/>
    </row>
    <row r="9" spans="2:14" ht="12.75" hidden="1">
      <c r="B9" s="1640"/>
      <c r="C9" s="346" t="s">
        <v>4</v>
      </c>
      <c r="D9" s="346" t="s">
        <v>1463</v>
      </c>
      <c r="E9" s="346"/>
      <c r="F9" s="346"/>
      <c r="G9" s="346" t="s">
        <v>4</v>
      </c>
      <c r="H9" s="346" t="s">
        <v>1463</v>
      </c>
      <c r="I9" s="346" t="s">
        <v>4</v>
      </c>
      <c r="J9" s="346" t="s">
        <v>1463</v>
      </c>
      <c r="K9" s="346" t="s">
        <v>4</v>
      </c>
      <c r="L9" s="346" t="s">
        <v>1463</v>
      </c>
      <c r="M9" s="1276" t="s">
        <v>4</v>
      </c>
      <c r="N9" s="1277" t="s">
        <v>1463</v>
      </c>
    </row>
    <row r="10" spans="2:16" ht="12.75" hidden="1">
      <c r="B10" s="901" t="s">
        <v>1464</v>
      </c>
      <c r="C10" s="1278">
        <v>2971.95</v>
      </c>
      <c r="D10" s="1278">
        <v>1.52</v>
      </c>
      <c r="E10" s="1278"/>
      <c r="F10" s="1278"/>
      <c r="G10" s="1279" t="s">
        <v>15</v>
      </c>
      <c r="H10" s="1279" t="s">
        <v>15</v>
      </c>
      <c r="I10" s="1278">
        <v>1376.9</v>
      </c>
      <c r="J10" s="1278">
        <v>12.87</v>
      </c>
      <c r="K10" s="1278">
        <v>748.61</v>
      </c>
      <c r="L10" s="1280">
        <v>15.66</v>
      </c>
      <c r="M10" s="1280">
        <v>13804.33</v>
      </c>
      <c r="N10" s="1217">
        <v>4.13</v>
      </c>
      <c r="P10" s="1281" t="e">
        <f>#REF!+C10+#REF!+I10+K10</f>
        <v>#REF!</v>
      </c>
    </row>
    <row r="11" spans="2:16" ht="12.75" hidden="1">
      <c r="B11" s="901" t="s">
        <v>1101</v>
      </c>
      <c r="C11" s="1278"/>
      <c r="D11" s="1278"/>
      <c r="E11" s="1278"/>
      <c r="F11" s="1278"/>
      <c r="G11" s="1278"/>
      <c r="H11" s="1278"/>
      <c r="I11" s="1278"/>
      <c r="J11" s="1278"/>
      <c r="K11" s="1278"/>
      <c r="L11" s="1280"/>
      <c r="M11" s="1280"/>
      <c r="N11" s="1217"/>
      <c r="P11" s="331" t="e">
        <f>#REF!*#REF!+C10*D10+#REF!*#REF!+I10*J10+K10*L10</f>
        <v>#REF!</v>
      </c>
    </row>
    <row r="12" spans="2:16" ht="12.75" hidden="1">
      <c r="B12" s="901" t="s">
        <v>1465</v>
      </c>
      <c r="C12" s="1278"/>
      <c r="D12" s="1278"/>
      <c r="E12" s="1278"/>
      <c r="F12" s="1278"/>
      <c r="G12" s="1278"/>
      <c r="H12" s="1278"/>
      <c r="I12" s="1278"/>
      <c r="J12" s="1278"/>
      <c r="K12" s="1278"/>
      <c r="L12" s="1280"/>
      <c r="M12" s="1280"/>
      <c r="N12" s="1217"/>
      <c r="P12" s="1281" t="e">
        <f>P11/P10</f>
        <v>#REF!</v>
      </c>
    </row>
    <row r="13" spans="2:14" ht="12.75" hidden="1">
      <c r="B13" s="901" t="s">
        <v>1103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80"/>
      <c r="M13" s="1280"/>
      <c r="N13" s="1217"/>
    </row>
    <row r="14" spans="2:14" ht="12.75" hidden="1">
      <c r="B14" s="901" t="s">
        <v>1104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80"/>
      <c r="M14" s="1280"/>
      <c r="N14" s="1217"/>
    </row>
    <row r="15" spans="2:14" ht="12.75" hidden="1">
      <c r="B15" s="901" t="s">
        <v>1105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80"/>
      <c r="M15" s="1280"/>
      <c r="N15" s="1217"/>
    </row>
    <row r="16" spans="2:14" ht="12.75" hidden="1">
      <c r="B16" s="901" t="s">
        <v>1106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80"/>
      <c r="M16" s="1280"/>
      <c r="N16" s="1217"/>
    </row>
    <row r="17" spans="2:14" ht="12.75" hidden="1">
      <c r="B17" s="901" t="s">
        <v>1107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80"/>
      <c r="M17" s="1280"/>
      <c r="N17" s="1217"/>
    </row>
    <row r="18" spans="2:14" ht="12.75" hidden="1">
      <c r="B18" s="901" t="s">
        <v>1108</v>
      </c>
      <c r="C18" s="1278"/>
      <c r="D18" s="1278"/>
      <c r="E18" s="1278"/>
      <c r="F18" s="1278"/>
      <c r="G18" s="1278"/>
      <c r="H18" s="1278"/>
      <c r="I18" s="1278"/>
      <c r="J18" s="1278"/>
      <c r="K18" s="1278"/>
      <c r="L18" s="1280"/>
      <c r="M18" s="1280"/>
      <c r="N18" s="1217"/>
    </row>
    <row r="19" spans="2:14" ht="12.75" hidden="1">
      <c r="B19" s="901" t="s">
        <v>1109</v>
      </c>
      <c r="C19" s="1278"/>
      <c r="D19" s="1278"/>
      <c r="E19" s="1278"/>
      <c r="F19" s="1278"/>
      <c r="G19" s="1278"/>
      <c r="H19" s="1278"/>
      <c r="I19" s="1278"/>
      <c r="J19" s="1278"/>
      <c r="K19" s="1278"/>
      <c r="L19" s="1280"/>
      <c r="M19" s="1280"/>
      <c r="N19" s="1217"/>
    </row>
    <row r="20" spans="2:14" ht="12.75" hidden="1">
      <c r="B20" s="901" t="s">
        <v>1110</v>
      </c>
      <c r="C20" s="1278"/>
      <c r="D20" s="1278"/>
      <c r="E20" s="1278"/>
      <c r="F20" s="1278"/>
      <c r="G20" s="1278"/>
      <c r="H20" s="1278"/>
      <c r="I20" s="1278"/>
      <c r="J20" s="1278"/>
      <c r="K20" s="1278"/>
      <c r="L20" s="1280"/>
      <c r="M20" s="1280"/>
      <c r="N20" s="1217"/>
    </row>
    <row r="21" spans="2:14" ht="12.75" hidden="1">
      <c r="B21" s="1216" t="s">
        <v>1111</v>
      </c>
      <c r="C21" s="1282"/>
      <c r="D21" s="1282"/>
      <c r="E21" s="1282"/>
      <c r="F21" s="1282"/>
      <c r="G21" s="1282"/>
      <c r="H21" s="1282"/>
      <c r="I21" s="1282"/>
      <c r="J21" s="1282"/>
      <c r="K21" s="1282"/>
      <c r="L21" s="1283"/>
      <c r="M21" s="1283"/>
      <c r="N21" s="1284"/>
    </row>
    <row r="22" spans="2:14" ht="13.5" hidden="1" thickBot="1">
      <c r="B22" s="1285" t="s">
        <v>1112</v>
      </c>
      <c r="C22" s="1286"/>
      <c r="D22" s="1286"/>
      <c r="E22" s="1286"/>
      <c r="F22" s="1286"/>
      <c r="G22" s="1287"/>
      <c r="H22" s="1287"/>
      <c r="I22" s="1287"/>
      <c r="J22" s="1287"/>
      <c r="K22" s="1287"/>
      <c r="L22" s="1288"/>
      <c r="M22" s="1288"/>
      <c r="N22" s="1289"/>
    </row>
    <row r="23" ht="12.75" hidden="1"/>
    <row r="24" ht="12.75" hidden="1">
      <c r="B24" s="430" t="s">
        <v>1466</v>
      </c>
    </row>
    <row r="25" spans="2:10" ht="15.75">
      <c r="B25" s="1653" t="s">
        <v>392</v>
      </c>
      <c r="C25" s="1653"/>
      <c r="D25" s="1653"/>
      <c r="E25" s="1653"/>
      <c r="F25" s="1653"/>
      <c r="G25" s="1653"/>
      <c r="H25" s="1653"/>
      <c r="I25" s="1653"/>
      <c r="J25" s="1653"/>
    </row>
    <row r="26" spans="2:10" ht="13.5" thickBot="1">
      <c r="B26" s="1635" t="s">
        <v>68</v>
      </c>
      <c r="C26" s="1635"/>
      <c r="D26" s="1635"/>
      <c r="E26" s="1635"/>
      <c r="F26" s="1635"/>
      <c r="G26" s="1635"/>
      <c r="H26" s="1635"/>
      <c r="I26" s="1635"/>
      <c r="J26" s="1635"/>
    </row>
    <row r="27" spans="2:10" ht="16.5" thickTop="1">
      <c r="B27" s="1655" t="s">
        <v>1094</v>
      </c>
      <c r="C27" s="1636" t="s">
        <v>1467</v>
      </c>
      <c r="D27" s="1636"/>
      <c r="E27" s="1636"/>
      <c r="F27" s="1637"/>
      <c r="G27" s="1636" t="s">
        <v>1468</v>
      </c>
      <c r="H27" s="1636"/>
      <c r="I27" s="1636"/>
      <c r="J27" s="1637"/>
    </row>
    <row r="28" spans="2:10" ht="12.75">
      <c r="B28" s="1639"/>
      <c r="C28" s="1646" t="s">
        <v>7</v>
      </c>
      <c r="D28" s="1647"/>
      <c r="E28" s="1644" t="s">
        <v>9</v>
      </c>
      <c r="F28" s="1645"/>
      <c r="G28" s="1646" t="s">
        <v>7</v>
      </c>
      <c r="H28" s="1648"/>
      <c r="I28" s="1667" t="s">
        <v>9</v>
      </c>
      <c r="J28" s="1668"/>
    </row>
    <row r="29" spans="2:11" ht="12.75">
      <c r="B29" s="1640"/>
      <c r="C29" s="334" t="s">
        <v>4</v>
      </c>
      <c r="D29" s="1290" t="s">
        <v>1469</v>
      </c>
      <c r="E29" s="1291" t="s">
        <v>4</v>
      </c>
      <c r="F29" s="1292" t="s">
        <v>1469</v>
      </c>
      <c r="G29" s="334" t="s">
        <v>4</v>
      </c>
      <c r="H29" s="1293" t="s">
        <v>1469</v>
      </c>
      <c r="I29" s="1294" t="s">
        <v>4</v>
      </c>
      <c r="J29" s="1295" t="s">
        <v>1469</v>
      </c>
      <c r="K29" s="144"/>
    </row>
    <row r="30" spans="2:10" ht="12.75">
      <c r="B30" s="901" t="s">
        <v>117</v>
      </c>
      <c r="C30" s="1296">
        <v>10815.02</v>
      </c>
      <c r="D30" s="1297">
        <v>0.3</v>
      </c>
      <c r="E30" s="1296">
        <v>4183.63</v>
      </c>
      <c r="F30" s="1298">
        <v>0.15</v>
      </c>
      <c r="G30" s="1299">
        <v>11885.08</v>
      </c>
      <c r="H30" s="1300">
        <v>4.27</v>
      </c>
      <c r="I30" s="1301">
        <v>13110.36</v>
      </c>
      <c r="J30" s="1302">
        <v>2.5</v>
      </c>
    </row>
    <row r="31" spans="2:10" ht="12.75">
      <c r="B31" s="901" t="s">
        <v>118</v>
      </c>
      <c r="C31" s="1296">
        <v>21040.69</v>
      </c>
      <c r="D31" s="1297">
        <v>0.27</v>
      </c>
      <c r="E31" s="1296">
        <v>16785.21</v>
      </c>
      <c r="F31" s="1298">
        <v>0.17</v>
      </c>
      <c r="G31" s="1299">
        <v>8668.3</v>
      </c>
      <c r="H31" s="1300">
        <v>3.62</v>
      </c>
      <c r="I31" s="1301">
        <v>11316.23</v>
      </c>
      <c r="J31" s="1302">
        <v>2.3</v>
      </c>
    </row>
    <row r="32" spans="2:10" ht="12.75">
      <c r="B32" s="901" t="s">
        <v>119</v>
      </c>
      <c r="C32" s="1303">
        <v>16295.09</v>
      </c>
      <c r="D32" s="1297">
        <v>0.25</v>
      </c>
      <c r="E32" s="1296">
        <v>59148.29</v>
      </c>
      <c r="F32" s="1298">
        <v>1.03</v>
      </c>
      <c r="G32" s="1304">
        <v>12653.76</v>
      </c>
      <c r="H32" s="1300">
        <v>2.64</v>
      </c>
      <c r="I32" s="1301">
        <v>15610.65</v>
      </c>
      <c r="J32" s="1302">
        <v>2.55</v>
      </c>
    </row>
    <row r="33" spans="2:10" ht="12.75">
      <c r="B33" s="901" t="s">
        <v>120</v>
      </c>
      <c r="C33" s="1303">
        <v>9331.01</v>
      </c>
      <c r="D33" s="1297">
        <v>0.22</v>
      </c>
      <c r="E33" s="1296">
        <v>46623.9</v>
      </c>
      <c r="F33" s="1298">
        <v>0.42</v>
      </c>
      <c r="G33" s="1304">
        <v>10743.11</v>
      </c>
      <c r="H33" s="1300">
        <v>2.65</v>
      </c>
      <c r="I33" s="1301">
        <v>21289.8</v>
      </c>
      <c r="J33" s="1302">
        <v>2.41</v>
      </c>
    </row>
    <row r="34" spans="2:10" ht="12.75">
      <c r="B34" s="901" t="s">
        <v>121</v>
      </c>
      <c r="C34" s="1303">
        <v>12496.45</v>
      </c>
      <c r="D34" s="1297">
        <v>0.2</v>
      </c>
      <c r="E34" s="1296">
        <v>13937.5</v>
      </c>
      <c r="F34" s="1298">
        <v>0.15</v>
      </c>
      <c r="G34" s="1303">
        <v>9684.85</v>
      </c>
      <c r="H34" s="1300">
        <v>2.73</v>
      </c>
      <c r="I34" s="1301">
        <v>20484.52</v>
      </c>
      <c r="J34" s="1302">
        <v>2.48</v>
      </c>
    </row>
    <row r="35" spans="2:10" ht="12.75">
      <c r="B35" s="901" t="s">
        <v>122</v>
      </c>
      <c r="C35" s="1303">
        <v>24365.02</v>
      </c>
      <c r="D35" s="1297">
        <v>0.21</v>
      </c>
      <c r="E35" s="1296">
        <v>11820.02</v>
      </c>
      <c r="F35" s="1298">
        <v>0.15</v>
      </c>
      <c r="G35" s="1303">
        <v>10642.76</v>
      </c>
      <c r="H35" s="1300">
        <v>2.62</v>
      </c>
      <c r="I35" s="1301">
        <v>14851.03</v>
      </c>
      <c r="J35" s="1302">
        <v>2.51</v>
      </c>
    </row>
    <row r="36" spans="2:10" ht="12.75">
      <c r="B36" s="901" t="s">
        <v>123</v>
      </c>
      <c r="C36" s="1303">
        <v>43041.61</v>
      </c>
      <c r="D36" s="1297">
        <v>0.20773918429166563</v>
      </c>
      <c r="E36" s="1296">
        <v>60027.97</v>
      </c>
      <c r="F36" s="1298">
        <v>2.23</v>
      </c>
      <c r="G36" s="1303">
        <v>18525.68</v>
      </c>
      <c r="H36" s="1300">
        <v>2.2069377101947136</v>
      </c>
      <c r="I36" s="1305">
        <v>15211</v>
      </c>
      <c r="J36" s="1302">
        <v>2.97</v>
      </c>
    </row>
    <row r="37" spans="2:10" ht="12.75">
      <c r="B37" s="901" t="s">
        <v>124</v>
      </c>
      <c r="C37" s="1306">
        <v>20209.02</v>
      </c>
      <c r="D37" s="1297">
        <v>0.2017363513916063</v>
      </c>
      <c r="E37" s="1296">
        <v>62774.45</v>
      </c>
      <c r="F37" s="1298">
        <v>1.8</v>
      </c>
      <c r="G37" s="1303">
        <v>24703.4</v>
      </c>
      <c r="H37" s="1300">
        <v>2.1268719058914973</v>
      </c>
      <c r="I37" s="1305">
        <v>23015.72</v>
      </c>
      <c r="J37" s="1302">
        <v>4.06</v>
      </c>
    </row>
    <row r="38" spans="2:10" ht="12.75">
      <c r="B38" s="901" t="s">
        <v>125</v>
      </c>
      <c r="C38" s="1306">
        <v>10380.09</v>
      </c>
      <c r="D38" s="1297">
        <v>0.19</v>
      </c>
      <c r="E38" s="1296">
        <v>54194.88</v>
      </c>
      <c r="F38" s="1298">
        <v>0.64</v>
      </c>
      <c r="G38" s="1306">
        <v>16163.79</v>
      </c>
      <c r="H38" s="1307">
        <v>2.29</v>
      </c>
      <c r="I38" s="1305">
        <v>28246.99</v>
      </c>
      <c r="J38" s="1302">
        <v>3.87</v>
      </c>
    </row>
    <row r="39" spans="2:10" ht="12.75">
      <c r="B39" s="901" t="s">
        <v>126</v>
      </c>
      <c r="C39" s="1306">
        <v>17176.57</v>
      </c>
      <c r="D39" s="1297">
        <v>0.19</v>
      </c>
      <c r="E39" s="1296">
        <v>16825.09</v>
      </c>
      <c r="F39" s="1298">
        <v>0.44</v>
      </c>
      <c r="G39" s="1306">
        <v>17203.14</v>
      </c>
      <c r="H39" s="1307">
        <v>2.11</v>
      </c>
      <c r="I39" s="1305">
        <v>23179.48</v>
      </c>
      <c r="J39" s="1302">
        <v>3.91</v>
      </c>
    </row>
    <row r="40" spans="2:10" ht="12.75">
      <c r="B40" s="901" t="s">
        <v>127</v>
      </c>
      <c r="C40" s="1306">
        <v>8599.57</v>
      </c>
      <c r="D40" s="1297">
        <v>0.18</v>
      </c>
      <c r="E40" s="1296"/>
      <c r="F40" s="1308"/>
      <c r="G40" s="1306">
        <v>14133.99</v>
      </c>
      <c r="H40" s="1307">
        <v>2.2</v>
      </c>
      <c r="I40" s="1305"/>
      <c r="J40" s="1302"/>
    </row>
    <row r="41" spans="2:10" ht="12.75">
      <c r="B41" s="1216" t="s">
        <v>128</v>
      </c>
      <c r="C41" s="1309">
        <v>7010.36</v>
      </c>
      <c r="D41" s="1310">
        <v>0.1633696910001769</v>
      </c>
      <c r="E41" s="1311"/>
      <c r="F41" s="1312"/>
      <c r="G41" s="1309">
        <v>16051.79</v>
      </c>
      <c r="H41" s="1313">
        <v>2.4049605139173407</v>
      </c>
      <c r="I41" s="1305"/>
      <c r="J41" s="1314"/>
    </row>
    <row r="42" spans="2:10" ht="13.5" thickBot="1">
      <c r="B42" s="1315" t="s">
        <v>293</v>
      </c>
      <c r="C42" s="1316">
        <v>200760.5</v>
      </c>
      <c r="D42" s="1317">
        <v>0.21811313787794637</v>
      </c>
      <c r="E42" s="1318">
        <f>SUM(E30:E41)</f>
        <v>346320.94</v>
      </c>
      <c r="F42" s="1319"/>
      <c r="G42" s="1320">
        <v>171059.65</v>
      </c>
      <c r="H42" s="1321">
        <v>2.5416786581037276</v>
      </c>
      <c r="I42" s="1322">
        <f>SUM(I30:I41)</f>
        <v>186315.78</v>
      </c>
      <c r="J42" s="1319"/>
    </row>
    <row r="43" ht="13.5" thickTop="1">
      <c r="B43" s="430" t="s">
        <v>1470</v>
      </c>
    </row>
    <row r="44" ht="12.75">
      <c r="B44" s="430"/>
    </row>
    <row r="48" ht="12.75">
      <c r="C48" s="1281"/>
    </row>
  </sheetData>
  <sheetProtection/>
  <mergeCells count="19"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zoomScalePageLayoutView="0" workbookViewId="0" topLeftCell="A1">
      <pane xSplit="4" ySplit="70" topLeftCell="E71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P104" sqref="P104"/>
    </sheetView>
  </sheetViews>
  <sheetFormatPr defaultColWidth="9.140625" defaultRowHeight="15"/>
  <cols>
    <col min="1" max="1" width="9.140625" style="1213" customWidth="1"/>
    <col min="2" max="2" width="3.140625" style="1213" customWidth="1"/>
    <col min="3" max="3" width="2.7109375" style="1213" customWidth="1"/>
    <col min="4" max="4" width="41.57421875" style="1213" customWidth="1"/>
    <col min="5" max="5" width="9.8515625" style="1213" hidden="1" customWidth="1"/>
    <col min="6" max="6" width="12.00390625" style="1213" customWidth="1"/>
    <col min="7" max="7" width="12.28125" style="1213" customWidth="1"/>
    <col min="8" max="8" width="9.8515625" style="1213" hidden="1" customWidth="1"/>
    <col min="9" max="9" width="11.00390625" style="1213" customWidth="1"/>
    <col min="10" max="10" width="10.421875" style="1213" hidden="1" customWidth="1"/>
    <col min="11" max="12" width="0" style="1213" hidden="1" customWidth="1"/>
    <col min="13" max="13" width="9.140625" style="1213" hidden="1" customWidth="1"/>
    <col min="14" max="14" width="9.140625" style="1213" customWidth="1"/>
    <col min="15" max="16" width="9.57421875" style="1213" customWidth="1"/>
    <col min="17" max="21" width="9.140625" style="1213" customWidth="1"/>
    <col min="22" max="22" width="11.00390625" style="1213" customWidth="1"/>
    <col min="23" max="27" width="9.140625" style="1213" customWidth="1"/>
    <col min="28" max="31" width="9.57421875" style="1213" bestFit="1" customWidth="1"/>
    <col min="32" max="16384" width="9.140625" style="1213" customWidth="1"/>
  </cols>
  <sheetData>
    <row r="1" spans="2:4" ht="12.75" customHeight="1" hidden="1">
      <c r="B1" s="1628" t="s">
        <v>1273</v>
      </c>
      <c r="C1" s="1628"/>
      <c r="D1" s="1628"/>
    </row>
    <row r="2" spans="2:4" ht="12.75" customHeight="1" hidden="1">
      <c r="B2" s="1628" t="s">
        <v>1471</v>
      </c>
      <c r="C2" s="1628"/>
      <c r="D2" s="1628"/>
    </row>
    <row r="3" spans="2:4" ht="12.75" customHeight="1" hidden="1">
      <c r="B3" s="1628" t="s">
        <v>1472</v>
      </c>
      <c r="C3" s="1628"/>
      <c r="D3" s="1628"/>
    </row>
    <row r="4" spans="2:4" ht="5.25" customHeight="1" hidden="1">
      <c r="B4" s="1141"/>
      <c r="C4" s="1141"/>
      <c r="D4" s="1141"/>
    </row>
    <row r="5" spans="2:4" ht="12.75" customHeight="1" hidden="1">
      <c r="B5" s="1628" t="s">
        <v>393</v>
      </c>
      <c r="C5" s="1628"/>
      <c r="D5" s="1628"/>
    </row>
    <row r="6" spans="2:4" ht="12.75" customHeight="1" hidden="1">
      <c r="B6" s="1628" t="s">
        <v>1473</v>
      </c>
      <c r="C6" s="1628"/>
      <c r="D6" s="1628"/>
    </row>
    <row r="7" spans="2:4" ht="5.25" customHeight="1" hidden="1">
      <c r="B7" s="313"/>
      <c r="C7" s="313"/>
      <c r="D7" s="313"/>
    </row>
    <row r="8" spans="2:4" s="1323" customFormat="1" ht="12.75" customHeight="1" hidden="1">
      <c r="B8" s="1669" t="s">
        <v>1474</v>
      </c>
      <c r="C8" s="1670"/>
      <c r="D8" s="1671"/>
    </row>
    <row r="9" spans="2:4" s="1323" customFormat="1" ht="12.75" customHeight="1" hidden="1">
      <c r="B9" s="1673" t="s">
        <v>1475</v>
      </c>
      <c r="C9" s="1674"/>
      <c r="D9" s="1675"/>
    </row>
    <row r="10" spans="2:4" ht="12.75" hidden="1">
      <c r="B10" s="1324" t="s">
        <v>1476</v>
      </c>
      <c r="C10" s="1325"/>
      <c r="D10" s="785"/>
    </row>
    <row r="11" spans="2:4" ht="12.75" hidden="1">
      <c r="B11" s="1326"/>
      <c r="C11" s="986" t="s">
        <v>1477</v>
      </c>
      <c r="D11" s="782"/>
    </row>
    <row r="12" spans="2:4" ht="12.75" hidden="1">
      <c r="B12" s="1327"/>
      <c r="C12" s="986" t="s">
        <v>1478</v>
      </c>
      <c r="D12" s="782"/>
    </row>
    <row r="13" spans="2:4" ht="12.75" hidden="1">
      <c r="B13" s="1327"/>
      <c r="C13" s="986" t="s">
        <v>1479</v>
      </c>
      <c r="D13" s="782"/>
    </row>
    <row r="14" spans="2:4" ht="12.75" hidden="1">
      <c r="B14" s="1327"/>
      <c r="C14" s="986" t="s">
        <v>1480</v>
      </c>
      <c r="D14" s="782"/>
    </row>
    <row r="15" spans="2:4" ht="12.75" hidden="1">
      <c r="B15" s="1327"/>
      <c r="C15" s="430" t="s">
        <v>1481</v>
      </c>
      <c r="D15" s="782"/>
    </row>
    <row r="16" spans="2:4" ht="12.75" hidden="1">
      <c r="B16" s="1327"/>
      <c r="C16" s="430" t="s">
        <v>1482</v>
      </c>
      <c r="D16" s="782"/>
    </row>
    <row r="17" spans="2:4" ht="7.5" customHeight="1" hidden="1">
      <c r="B17" s="1328"/>
      <c r="C17" s="793"/>
      <c r="D17" s="783"/>
    </row>
    <row r="18" spans="2:4" ht="12.75" hidden="1">
      <c r="B18" s="1326" t="s">
        <v>1483</v>
      </c>
      <c r="C18" s="430"/>
      <c r="D18" s="782"/>
    </row>
    <row r="19" spans="2:4" ht="12.75" hidden="1">
      <c r="B19" s="1326"/>
      <c r="C19" s="430" t="s">
        <v>1484</v>
      </c>
      <c r="D19" s="782"/>
    </row>
    <row r="20" spans="2:4" ht="12.75" hidden="1">
      <c r="B20" s="1327"/>
      <c r="C20" s="430" t="s">
        <v>1485</v>
      </c>
      <c r="D20" s="782"/>
    </row>
    <row r="21" spans="2:4" ht="12.75" hidden="1">
      <c r="B21" s="1327"/>
      <c r="C21" s="986" t="s">
        <v>1486</v>
      </c>
      <c r="D21" s="782"/>
    </row>
    <row r="22" spans="2:4" ht="12.75" hidden="1">
      <c r="B22" s="1329" t="s">
        <v>1487</v>
      </c>
      <c r="C22" s="1330"/>
      <c r="D22" s="1017"/>
    </row>
    <row r="23" spans="2:4" ht="12.75" hidden="1">
      <c r="B23" s="1326" t="s">
        <v>1488</v>
      </c>
      <c r="C23" s="430"/>
      <c r="D23" s="782"/>
    </row>
    <row r="24" spans="2:4" ht="12.75" hidden="1">
      <c r="B24" s="1327"/>
      <c r="C24" s="1331" t="s">
        <v>1489</v>
      </c>
      <c r="D24" s="782"/>
    </row>
    <row r="25" spans="2:4" ht="12.75" hidden="1">
      <c r="B25" s="1327"/>
      <c r="C25" s="430" t="s">
        <v>1490</v>
      </c>
      <c r="D25" s="782"/>
    </row>
    <row r="26" spans="2:4" ht="12.75" hidden="1">
      <c r="B26" s="1327"/>
      <c r="C26" s="430" t="s">
        <v>1491</v>
      </c>
      <c r="D26" s="782"/>
    </row>
    <row r="27" spans="2:4" ht="12.75" hidden="1">
      <c r="B27" s="1327"/>
      <c r="C27" s="430"/>
      <c r="D27" s="782" t="s">
        <v>1492</v>
      </c>
    </row>
    <row r="28" spans="2:4" ht="12.75" hidden="1">
      <c r="B28" s="1327"/>
      <c r="C28" s="430"/>
      <c r="D28" s="782" t="s">
        <v>1493</v>
      </c>
    </row>
    <row r="29" spans="2:4" ht="12.75" hidden="1">
      <c r="B29" s="1327"/>
      <c r="C29" s="430"/>
      <c r="D29" s="782" t="s">
        <v>1494</v>
      </c>
    </row>
    <row r="30" spans="2:4" ht="12.75" hidden="1">
      <c r="B30" s="1327"/>
      <c r="C30" s="430"/>
      <c r="D30" s="782" t="s">
        <v>1495</v>
      </c>
    </row>
    <row r="31" spans="2:4" ht="12.75" hidden="1">
      <c r="B31" s="1327"/>
      <c r="C31" s="430"/>
      <c r="D31" s="782" t="s">
        <v>1496</v>
      </c>
    </row>
    <row r="32" spans="2:4" ht="7.5" customHeight="1" hidden="1">
      <c r="B32" s="1327"/>
      <c r="C32" s="430"/>
      <c r="D32" s="782"/>
    </row>
    <row r="33" spans="2:4" ht="12.75" hidden="1">
      <c r="B33" s="1327"/>
      <c r="C33" s="1331" t="s">
        <v>1497</v>
      </c>
      <c r="D33" s="782"/>
    </row>
    <row r="34" spans="2:4" ht="12.75" hidden="1">
      <c r="B34" s="1327"/>
      <c r="C34" s="430" t="s">
        <v>1498</v>
      </c>
      <c r="D34" s="782"/>
    </row>
    <row r="35" spans="2:4" ht="12.75" hidden="1">
      <c r="B35" s="1327"/>
      <c r="C35" s="986" t="s">
        <v>1499</v>
      </c>
      <c r="D35" s="782"/>
    </row>
    <row r="36" spans="2:4" ht="12.75" hidden="1">
      <c r="B36" s="1327"/>
      <c r="C36" s="986" t="s">
        <v>1500</v>
      </c>
      <c r="D36" s="782"/>
    </row>
    <row r="37" spans="2:4" ht="12.75" hidden="1">
      <c r="B37" s="1327"/>
      <c r="C37" s="986" t="s">
        <v>1501</v>
      </c>
      <c r="D37" s="782"/>
    </row>
    <row r="38" spans="2:4" ht="12.75" hidden="1">
      <c r="B38" s="1327"/>
      <c r="C38" s="986" t="s">
        <v>1502</v>
      </c>
      <c r="D38" s="782"/>
    </row>
    <row r="39" spans="2:4" ht="7.5" customHeight="1" hidden="1">
      <c r="B39" s="1328"/>
      <c r="C39" s="1332"/>
      <c r="D39" s="783"/>
    </row>
    <row r="40" spans="2:4" s="1336" customFormat="1" ht="12.75" hidden="1">
      <c r="B40" s="1333"/>
      <c r="C40" s="1334" t="s">
        <v>1503</v>
      </c>
      <c r="D40" s="1335"/>
    </row>
    <row r="41" spans="2:4" ht="12.75" hidden="1">
      <c r="B41" s="313" t="s">
        <v>1504</v>
      </c>
      <c r="C41" s="430"/>
      <c r="D41" s="430"/>
    </row>
    <row r="42" spans="2:4" ht="12.75" hidden="1">
      <c r="B42" s="313"/>
      <c r="C42" s="430" t="s">
        <v>1505</v>
      </c>
      <c r="D42" s="430"/>
    </row>
    <row r="43" spans="2:4" ht="12.75" hidden="1">
      <c r="B43" s="313"/>
      <c r="C43" s="430" t="s">
        <v>1506</v>
      </c>
      <c r="D43" s="430"/>
    </row>
    <row r="44" spans="2:4" ht="12.75" hidden="1">
      <c r="B44" s="313"/>
      <c r="C44" s="430" t="s">
        <v>1507</v>
      </c>
      <c r="D44" s="430"/>
    </row>
    <row r="45" spans="2:4" ht="12.75" hidden="1">
      <c r="B45" s="313"/>
      <c r="C45" s="430" t="s">
        <v>1508</v>
      </c>
      <c r="D45" s="430"/>
    </row>
    <row r="46" spans="2:4" ht="12.75" hidden="1">
      <c r="B46" s="313"/>
      <c r="C46" s="430"/>
      <c r="D46" s="430"/>
    </row>
    <row r="47" spans="2:4" ht="12.75" hidden="1">
      <c r="B47" s="313" t="s">
        <v>1509</v>
      </c>
      <c r="C47" s="430" t="s">
        <v>1510</v>
      </c>
      <c r="D47" s="430"/>
    </row>
    <row r="48" spans="2:4" ht="12.75" hidden="1">
      <c r="B48" s="313"/>
      <c r="C48" s="430"/>
      <c r="D48" s="430" t="s">
        <v>1489</v>
      </c>
    </row>
    <row r="49" spans="2:4" ht="12.75" hidden="1">
      <c r="B49" s="313"/>
      <c r="C49" s="430"/>
      <c r="D49" s="430" t="s">
        <v>1491</v>
      </c>
    </row>
    <row r="50" spans="2:4" ht="12.75" hidden="1">
      <c r="B50" s="313"/>
      <c r="C50" s="430"/>
      <c r="D50" s="1337" t="s">
        <v>1493</v>
      </c>
    </row>
    <row r="51" spans="2:4" ht="12.75" hidden="1">
      <c r="B51" s="313"/>
      <c r="C51" s="430"/>
      <c r="D51" s="1337" t="s">
        <v>1494</v>
      </c>
    </row>
    <row r="52" spans="2:4" ht="12.75" hidden="1">
      <c r="B52" s="313"/>
      <c r="C52" s="430"/>
      <c r="D52" s="1337" t="s">
        <v>1495</v>
      </c>
    </row>
    <row r="53" spans="2:4" ht="12.75" hidden="1">
      <c r="B53" s="313"/>
      <c r="C53" s="430"/>
      <c r="D53" s="1337" t="s">
        <v>1511</v>
      </c>
    </row>
    <row r="54" spans="2:4" ht="12.75" hidden="1">
      <c r="B54" s="313"/>
      <c r="C54" s="430"/>
      <c r="D54" s="1337" t="s">
        <v>1512</v>
      </c>
    </row>
    <row r="55" spans="2:4" ht="12.75" hidden="1">
      <c r="B55" s="313"/>
      <c r="C55" s="430"/>
      <c r="D55" s="1337" t="s">
        <v>1513</v>
      </c>
    </row>
    <row r="56" spans="2:4" ht="12.75" hidden="1">
      <c r="B56" s="313"/>
      <c r="C56" s="430"/>
      <c r="D56" s="1337" t="s">
        <v>1514</v>
      </c>
    </row>
    <row r="57" spans="2:4" ht="12.75" hidden="1">
      <c r="B57" s="313"/>
      <c r="C57" s="430"/>
      <c r="D57" s="430" t="s">
        <v>1497</v>
      </c>
    </row>
    <row r="58" spans="2:4" ht="12.75" hidden="1">
      <c r="B58" s="313"/>
      <c r="C58" s="430"/>
      <c r="D58" s="430" t="s">
        <v>1498</v>
      </c>
    </row>
    <row r="59" spans="2:4" ht="12.75" hidden="1">
      <c r="B59" s="313"/>
      <c r="C59" s="430"/>
      <c r="D59" s="1071" t="s">
        <v>1515</v>
      </c>
    </row>
    <row r="60" spans="2:4" ht="12.75" hidden="1">
      <c r="B60" s="313"/>
      <c r="C60" s="430"/>
      <c r="D60" s="1071" t="s">
        <v>1516</v>
      </c>
    </row>
    <row r="61" spans="2:4" ht="12.75" hidden="1">
      <c r="B61" s="313"/>
      <c r="C61" s="430"/>
      <c r="D61" s="986" t="s">
        <v>1501</v>
      </c>
    </row>
    <row r="62" spans="2:4" ht="12.75" hidden="1">
      <c r="B62" s="313"/>
      <c r="C62" s="430"/>
      <c r="D62" s="986"/>
    </row>
    <row r="63" spans="2:4" ht="12.75" hidden="1">
      <c r="B63" s="1338" t="s">
        <v>1517</v>
      </c>
      <c r="C63" s="430"/>
      <c r="D63" s="430"/>
    </row>
    <row r="64" spans="2:4" ht="12.75" hidden="1">
      <c r="B64" s="1338" t="s">
        <v>1518</v>
      </c>
      <c r="C64" s="430"/>
      <c r="D64" s="430"/>
    </row>
    <row r="65" spans="3:4" ht="12.75" hidden="1">
      <c r="C65" s="1220"/>
      <c r="D65" s="1220"/>
    </row>
    <row r="66" spans="2:25" ht="15.75" customHeight="1">
      <c r="B66" s="1652" t="s">
        <v>1519</v>
      </c>
      <c r="C66" s="1652"/>
      <c r="D66" s="1652"/>
      <c r="E66" s="1652"/>
      <c r="F66" s="1652"/>
      <c r="G66" s="1652"/>
      <c r="H66" s="1652"/>
      <c r="I66" s="1652"/>
      <c r="J66" s="1652"/>
      <c r="K66" s="1652"/>
      <c r="L66" s="1652"/>
      <c r="M66" s="1652"/>
      <c r="N66" s="1652"/>
      <c r="O66" s="1652"/>
      <c r="P66" s="1652"/>
      <c r="Q66" s="1652"/>
      <c r="R66" s="1652"/>
      <c r="S66" s="1652"/>
      <c r="T66" s="1652"/>
      <c r="U66" s="1652"/>
      <c r="V66" s="1652"/>
      <c r="W66" s="1652"/>
      <c r="X66" s="1652"/>
      <c r="Y66" s="1652"/>
    </row>
    <row r="67" spans="2:25" ht="15.75">
      <c r="B67" s="1629" t="s">
        <v>393</v>
      </c>
      <c r="C67" s="1629"/>
      <c r="D67" s="1629"/>
      <c r="E67" s="1629"/>
      <c r="F67" s="1629"/>
      <c r="G67" s="1629"/>
      <c r="H67" s="1629"/>
      <c r="I67" s="1629"/>
      <c r="J67" s="1629"/>
      <c r="K67" s="1629"/>
      <c r="L67" s="1629"/>
      <c r="M67" s="1629"/>
      <c r="N67" s="1629"/>
      <c r="O67" s="1629"/>
      <c r="P67" s="1629"/>
      <c r="Q67" s="1629"/>
      <c r="R67" s="1629"/>
      <c r="S67" s="1629"/>
      <c r="T67" s="1629"/>
      <c r="U67" s="1629"/>
      <c r="V67" s="1629"/>
      <c r="W67" s="1629"/>
      <c r="X67" s="1629"/>
      <c r="Y67" s="1629"/>
    </row>
    <row r="68" spans="2:30" ht="13.5" thickBot="1">
      <c r="B68" s="1339"/>
      <c r="C68" s="1339"/>
      <c r="D68" s="1339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AA68" s="1215"/>
      <c r="AB68" s="1215"/>
      <c r="AC68" s="1654" t="s">
        <v>1473</v>
      </c>
      <c r="AD68" s="1654"/>
    </row>
    <row r="69" spans="2:31" ht="12.75" customHeight="1" thickTop="1">
      <c r="B69" s="1676" t="s">
        <v>1474</v>
      </c>
      <c r="C69" s="1677"/>
      <c r="D69" s="1677"/>
      <c r="E69" s="1340">
        <v>2010</v>
      </c>
      <c r="F69" s="1340">
        <v>2011</v>
      </c>
      <c r="G69" s="1340">
        <v>2012</v>
      </c>
      <c r="H69" s="1173">
        <v>2013</v>
      </c>
      <c r="I69" s="1173">
        <v>2013</v>
      </c>
      <c r="J69" s="1173">
        <v>2013</v>
      </c>
      <c r="K69" s="1173">
        <v>2013</v>
      </c>
      <c r="L69" s="1173">
        <v>2013</v>
      </c>
      <c r="M69" s="1173">
        <v>2013</v>
      </c>
      <c r="N69" s="1173">
        <v>2013</v>
      </c>
      <c r="O69" s="1173">
        <v>2014</v>
      </c>
      <c r="P69" s="1173">
        <v>2014</v>
      </c>
      <c r="Q69" s="1173">
        <v>2014</v>
      </c>
      <c r="R69" s="1173">
        <v>2014</v>
      </c>
      <c r="S69" s="1173">
        <v>2014</v>
      </c>
      <c r="T69" s="1173">
        <v>2014</v>
      </c>
      <c r="U69" s="1173">
        <v>2014</v>
      </c>
      <c r="V69" s="1173">
        <v>2014</v>
      </c>
      <c r="W69" s="1173">
        <v>2014</v>
      </c>
      <c r="X69" s="1173">
        <v>2014</v>
      </c>
      <c r="Y69" s="1173">
        <v>2014</v>
      </c>
      <c r="Z69" s="1173">
        <v>2014</v>
      </c>
      <c r="AA69" s="1173">
        <v>2015</v>
      </c>
      <c r="AB69" s="1173">
        <v>2015</v>
      </c>
      <c r="AC69" s="1173">
        <v>2015</v>
      </c>
      <c r="AD69" s="1173">
        <v>2015</v>
      </c>
      <c r="AE69" s="1174">
        <v>2015</v>
      </c>
    </row>
    <row r="70" spans="2:31" ht="12.75">
      <c r="B70" s="1678" t="s">
        <v>991</v>
      </c>
      <c r="C70" s="1679"/>
      <c r="D70" s="1679"/>
      <c r="E70" s="1145" t="s">
        <v>1520</v>
      </c>
      <c r="F70" s="1145" t="s">
        <v>1520</v>
      </c>
      <c r="G70" s="1145" t="s">
        <v>1520</v>
      </c>
      <c r="H70" s="1145" t="s">
        <v>1521</v>
      </c>
      <c r="I70" s="1145" t="s">
        <v>1520</v>
      </c>
      <c r="J70" s="1145" t="s">
        <v>1522</v>
      </c>
      <c r="K70" s="1145" t="s">
        <v>1523</v>
      </c>
      <c r="L70" s="1145" t="s">
        <v>1524</v>
      </c>
      <c r="M70" s="1145" t="s">
        <v>1525</v>
      </c>
      <c r="N70" s="1145" t="s">
        <v>1526</v>
      </c>
      <c r="O70" s="1145" t="s">
        <v>1527</v>
      </c>
      <c r="P70" s="1145" t="s">
        <v>1528</v>
      </c>
      <c r="Q70" s="1145" t="s">
        <v>1529</v>
      </c>
      <c r="R70" s="1145" t="s">
        <v>1530</v>
      </c>
      <c r="S70" s="1145" t="s">
        <v>1109</v>
      </c>
      <c r="T70" s="1145" t="s">
        <v>1521</v>
      </c>
      <c r="U70" s="1145" t="s">
        <v>1520</v>
      </c>
      <c r="V70" s="1145" t="s">
        <v>1522</v>
      </c>
      <c r="W70" s="1145" t="s">
        <v>1523</v>
      </c>
      <c r="X70" s="1145" t="s">
        <v>1524</v>
      </c>
      <c r="Y70" s="1145" t="s">
        <v>1525</v>
      </c>
      <c r="Z70" s="1145" t="s">
        <v>1526</v>
      </c>
      <c r="AA70" s="1145" t="s">
        <v>1527</v>
      </c>
      <c r="AB70" s="1145" t="s">
        <v>1528</v>
      </c>
      <c r="AC70" s="1145" t="s">
        <v>1529</v>
      </c>
      <c r="AD70" s="1145" t="s">
        <v>1530</v>
      </c>
      <c r="AE70" s="1341" t="s">
        <v>1109</v>
      </c>
    </row>
    <row r="71" spans="2:31" ht="12.75">
      <c r="B71" s="1342" t="s">
        <v>1531</v>
      </c>
      <c r="C71" s="430"/>
      <c r="D71" s="430"/>
      <c r="E71" s="1343"/>
      <c r="F71" s="1343"/>
      <c r="G71" s="1343"/>
      <c r="H71" s="1343"/>
      <c r="I71" s="1220"/>
      <c r="J71" s="1220"/>
      <c r="K71" s="1220"/>
      <c r="L71" s="1220"/>
      <c r="M71" s="1220"/>
      <c r="N71" s="1220"/>
      <c r="O71" s="1220"/>
      <c r="P71" s="1220"/>
      <c r="Q71" s="1220"/>
      <c r="R71" s="1220"/>
      <c r="S71" s="1220"/>
      <c r="T71" s="1344"/>
      <c r="U71" s="1220"/>
      <c r="V71" s="1220"/>
      <c r="W71" s="1220"/>
      <c r="X71" s="1220"/>
      <c r="Y71" s="1220"/>
      <c r="Z71" s="1220"/>
      <c r="AA71" s="1220"/>
      <c r="AB71" s="1220"/>
      <c r="AC71" s="1220"/>
      <c r="AD71" s="1220"/>
      <c r="AE71" s="1345"/>
    </row>
    <row r="72" spans="2:31" ht="12.75">
      <c r="B72" s="1342"/>
      <c r="C72" s="430" t="s">
        <v>1484</v>
      </c>
      <c r="D72" s="430"/>
      <c r="E72" s="1220"/>
      <c r="F72" s="1220"/>
      <c r="G72" s="1220"/>
      <c r="H72" s="1343"/>
      <c r="I72" s="1220"/>
      <c r="J72" s="1220"/>
      <c r="K72" s="1220"/>
      <c r="L72" s="1220"/>
      <c r="M72" s="1220"/>
      <c r="N72" s="1220"/>
      <c r="O72" s="1220"/>
      <c r="P72" s="1220"/>
      <c r="Q72" s="1220"/>
      <c r="R72" s="1220"/>
      <c r="S72" s="1220"/>
      <c r="T72" s="1220"/>
      <c r="U72" s="1220"/>
      <c r="V72" s="1220"/>
      <c r="W72" s="1220"/>
      <c r="X72" s="1220"/>
      <c r="Y72" s="1220"/>
      <c r="Z72" s="1220"/>
      <c r="AA72" s="1220"/>
      <c r="AB72" s="1220"/>
      <c r="AC72" s="1220"/>
      <c r="AD72" s="1220"/>
      <c r="AE72" s="1345"/>
    </row>
    <row r="73" spans="2:31" ht="12.75">
      <c r="B73" s="1342"/>
      <c r="C73" s="1346" t="s">
        <v>318</v>
      </c>
      <c r="D73" s="1346"/>
      <c r="E73" s="1343" t="s">
        <v>396</v>
      </c>
      <c r="F73" s="1343">
        <v>5.5</v>
      </c>
      <c r="G73" s="1344">
        <v>5</v>
      </c>
      <c r="H73" s="1344">
        <v>6</v>
      </c>
      <c r="I73" s="1344">
        <v>6</v>
      </c>
      <c r="J73" s="1344">
        <v>5</v>
      </c>
      <c r="K73" s="1344">
        <v>5</v>
      </c>
      <c r="L73" s="1344">
        <v>5</v>
      </c>
      <c r="M73" s="1344">
        <v>5</v>
      </c>
      <c r="N73" s="1344">
        <v>5</v>
      </c>
      <c r="O73" s="1344">
        <v>5</v>
      </c>
      <c r="P73" s="1344">
        <v>5</v>
      </c>
      <c r="Q73" s="1344">
        <v>5</v>
      </c>
      <c r="R73" s="1344">
        <v>5</v>
      </c>
      <c r="S73" s="1344">
        <v>5</v>
      </c>
      <c r="T73" s="1344">
        <v>5</v>
      </c>
      <c r="U73" s="1344">
        <v>5</v>
      </c>
      <c r="V73" s="1344">
        <v>6</v>
      </c>
      <c r="W73" s="1344">
        <v>6</v>
      </c>
      <c r="X73" s="1344">
        <v>6</v>
      </c>
      <c r="Y73" s="1344">
        <v>6</v>
      </c>
      <c r="Z73" s="1344">
        <v>6</v>
      </c>
      <c r="AA73" s="1344">
        <v>6</v>
      </c>
      <c r="AB73" s="1344">
        <v>6</v>
      </c>
      <c r="AC73" s="1344">
        <v>6</v>
      </c>
      <c r="AD73" s="1344">
        <v>6</v>
      </c>
      <c r="AE73" s="1347">
        <v>6</v>
      </c>
    </row>
    <row r="74" spans="2:31" ht="12.75">
      <c r="B74" s="1342"/>
      <c r="C74" s="1346" t="s">
        <v>319</v>
      </c>
      <c r="D74" s="1346"/>
      <c r="E74" s="1343">
        <v>5.5</v>
      </c>
      <c r="F74" s="1343">
        <v>5.5</v>
      </c>
      <c r="G74" s="1344">
        <v>5</v>
      </c>
      <c r="H74" s="1344">
        <v>5.5</v>
      </c>
      <c r="I74" s="1344">
        <v>5.5</v>
      </c>
      <c r="J74" s="1344">
        <v>4.5</v>
      </c>
      <c r="K74" s="1344">
        <v>4.5</v>
      </c>
      <c r="L74" s="1344">
        <v>4.5</v>
      </c>
      <c r="M74" s="1344">
        <v>4.5</v>
      </c>
      <c r="N74" s="1344">
        <v>4.5</v>
      </c>
      <c r="O74" s="1344">
        <v>4.5</v>
      </c>
      <c r="P74" s="1344">
        <v>4.5</v>
      </c>
      <c r="Q74" s="1344">
        <v>4.5</v>
      </c>
      <c r="R74" s="1344">
        <v>4.5</v>
      </c>
      <c r="S74" s="1344">
        <v>4.5</v>
      </c>
      <c r="T74" s="1344">
        <v>4.5</v>
      </c>
      <c r="U74" s="1344">
        <v>4.5</v>
      </c>
      <c r="V74" s="1344">
        <v>5</v>
      </c>
      <c r="W74" s="1344">
        <v>5</v>
      </c>
      <c r="X74" s="1344">
        <v>5</v>
      </c>
      <c r="Y74" s="1344">
        <v>5</v>
      </c>
      <c r="Z74" s="1344">
        <v>5</v>
      </c>
      <c r="AA74" s="1344">
        <v>5</v>
      </c>
      <c r="AB74" s="1344">
        <v>5</v>
      </c>
      <c r="AC74" s="1344">
        <v>5</v>
      </c>
      <c r="AD74" s="1344">
        <v>5</v>
      </c>
      <c r="AE74" s="1347">
        <v>5</v>
      </c>
    </row>
    <row r="75" spans="2:31" ht="12.75">
      <c r="B75" s="1342"/>
      <c r="C75" s="1346" t="s">
        <v>321</v>
      </c>
      <c r="D75" s="1346"/>
      <c r="E75" s="1343">
        <v>5.5</v>
      </c>
      <c r="F75" s="1343">
        <v>5.5</v>
      </c>
      <c r="G75" s="1344">
        <v>5</v>
      </c>
      <c r="H75" s="1344">
        <v>5</v>
      </c>
      <c r="I75" s="1344">
        <v>5</v>
      </c>
      <c r="J75" s="1344">
        <v>4</v>
      </c>
      <c r="K75" s="1344">
        <v>4</v>
      </c>
      <c r="L75" s="1344">
        <v>4</v>
      </c>
      <c r="M75" s="1344">
        <v>4</v>
      </c>
      <c r="N75" s="1344">
        <v>4</v>
      </c>
      <c r="O75" s="1344">
        <v>4</v>
      </c>
      <c r="P75" s="1344">
        <v>4</v>
      </c>
      <c r="Q75" s="1344">
        <v>4</v>
      </c>
      <c r="R75" s="1344">
        <v>4</v>
      </c>
      <c r="S75" s="1344">
        <v>4</v>
      </c>
      <c r="T75" s="1344">
        <v>4</v>
      </c>
      <c r="U75" s="1344">
        <v>4</v>
      </c>
      <c r="V75" s="1344">
        <v>4</v>
      </c>
      <c r="W75" s="1344">
        <v>4</v>
      </c>
      <c r="X75" s="1344">
        <v>4</v>
      </c>
      <c r="Y75" s="1344">
        <v>4</v>
      </c>
      <c r="Z75" s="1344">
        <v>4</v>
      </c>
      <c r="AA75" s="1344">
        <v>4</v>
      </c>
      <c r="AB75" s="1344">
        <v>4</v>
      </c>
      <c r="AC75" s="1344">
        <v>4</v>
      </c>
      <c r="AD75" s="1344">
        <v>4</v>
      </c>
      <c r="AE75" s="1347">
        <v>4</v>
      </c>
    </row>
    <row r="76" spans="2:31" ht="12.75">
      <c r="B76" s="790"/>
      <c r="C76" s="430" t="s">
        <v>1532</v>
      </c>
      <c r="D76" s="430"/>
      <c r="E76" s="1343">
        <v>6.5</v>
      </c>
      <c r="F76" s="1344">
        <v>7</v>
      </c>
      <c r="G76" s="1344">
        <v>7</v>
      </c>
      <c r="H76" s="1344">
        <v>8</v>
      </c>
      <c r="I76" s="1344">
        <v>8</v>
      </c>
      <c r="J76" s="1344">
        <v>8</v>
      </c>
      <c r="K76" s="1344">
        <v>8</v>
      </c>
      <c r="L76" s="1344">
        <v>8</v>
      </c>
      <c r="M76" s="1344">
        <v>8</v>
      </c>
      <c r="N76" s="1344">
        <v>8</v>
      </c>
      <c r="O76" s="1344">
        <v>8</v>
      </c>
      <c r="P76" s="1344">
        <v>8</v>
      </c>
      <c r="Q76" s="1344">
        <v>8</v>
      </c>
      <c r="R76" s="1344">
        <v>8</v>
      </c>
      <c r="S76" s="1344">
        <v>8</v>
      </c>
      <c r="T76" s="1344">
        <v>8</v>
      </c>
      <c r="U76" s="1344">
        <v>8</v>
      </c>
      <c r="V76" s="1344">
        <v>8</v>
      </c>
      <c r="W76" s="1344">
        <v>8</v>
      </c>
      <c r="X76" s="1344">
        <v>8</v>
      </c>
      <c r="Y76" s="1344">
        <v>8</v>
      </c>
      <c r="Z76" s="1344">
        <v>8</v>
      </c>
      <c r="AA76" s="1344">
        <v>8</v>
      </c>
      <c r="AB76" s="1344">
        <v>8</v>
      </c>
      <c r="AC76" s="1344">
        <v>8</v>
      </c>
      <c r="AD76" s="1344">
        <v>8</v>
      </c>
      <c r="AE76" s="1347">
        <v>8</v>
      </c>
    </row>
    <row r="77" spans="2:31" s="1220" customFormat="1" ht="12.75">
      <c r="B77" s="790"/>
      <c r="C77" s="430" t="s">
        <v>1533</v>
      </c>
      <c r="D77" s="430"/>
      <c r="AE77" s="1345"/>
    </row>
    <row r="78" spans="2:31" s="1220" customFormat="1" ht="12.75">
      <c r="B78" s="790"/>
      <c r="C78" s="430"/>
      <c r="D78" s="430" t="s">
        <v>1534</v>
      </c>
      <c r="E78" s="1343"/>
      <c r="F78" s="1343">
        <v>1.5</v>
      </c>
      <c r="G78" s="1343">
        <v>1.5</v>
      </c>
      <c r="H78" s="1343">
        <v>1.5</v>
      </c>
      <c r="I78" s="1344">
        <v>1.5</v>
      </c>
      <c r="J78" s="1344">
        <v>1</v>
      </c>
      <c r="K78" s="1344">
        <v>1</v>
      </c>
      <c r="L78" s="1344">
        <v>1</v>
      </c>
      <c r="M78" s="1344">
        <v>1</v>
      </c>
      <c r="N78" s="1344">
        <v>1</v>
      </c>
      <c r="O78" s="1344">
        <v>1</v>
      </c>
      <c r="P78" s="1344">
        <v>1</v>
      </c>
      <c r="Q78" s="1344">
        <v>1</v>
      </c>
      <c r="R78" s="1344">
        <v>1</v>
      </c>
      <c r="S78" s="1344">
        <v>1</v>
      </c>
      <c r="T78" s="1344">
        <v>1</v>
      </c>
      <c r="U78" s="1344">
        <v>1</v>
      </c>
      <c r="V78" s="1344">
        <v>1</v>
      </c>
      <c r="W78" s="1344">
        <v>1</v>
      </c>
      <c r="X78" s="1344">
        <v>1</v>
      </c>
      <c r="Y78" s="1344">
        <v>1</v>
      </c>
      <c r="Z78" s="1344">
        <v>1</v>
      </c>
      <c r="AA78" s="1344">
        <v>1</v>
      </c>
      <c r="AB78" s="1344">
        <v>1</v>
      </c>
      <c r="AC78" s="1344">
        <v>1</v>
      </c>
      <c r="AD78" s="1344">
        <v>1</v>
      </c>
      <c r="AE78" s="1347">
        <v>1</v>
      </c>
    </row>
    <row r="79" spans="2:31" s="1220" customFormat="1" ht="12.75" customHeight="1">
      <c r="B79" s="790"/>
      <c r="C79" s="430"/>
      <c r="D79" s="430" t="s">
        <v>1535</v>
      </c>
      <c r="E79" s="1348"/>
      <c r="F79" s="1344">
        <v>7</v>
      </c>
      <c r="G79" s="1344">
        <v>7</v>
      </c>
      <c r="H79" s="1344">
        <v>6</v>
      </c>
      <c r="I79" s="1344">
        <v>6</v>
      </c>
      <c r="J79" s="1344">
        <v>5</v>
      </c>
      <c r="K79" s="1344">
        <v>5</v>
      </c>
      <c r="L79" s="1344">
        <v>5</v>
      </c>
      <c r="M79" s="1344">
        <v>5</v>
      </c>
      <c r="N79" s="1344">
        <v>5</v>
      </c>
      <c r="O79" s="1344">
        <v>5</v>
      </c>
      <c r="P79" s="1344">
        <v>5</v>
      </c>
      <c r="Q79" s="1344">
        <v>5</v>
      </c>
      <c r="R79" s="1344">
        <v>5</v>
      </c>
      <c r="S79" s="1344">
        <v>5</v>
      </c>
      <c r="T79" s="1344">
        <v>5</v>
      </c>
      <c r="U79" s="1344">
        <v>5</v>
      </c>
      <c r="V79" s="1344">
        <v>4</v>
      </c>
      <c r="W79" s="1344">
        <v>4</v>
      </c>
      <c r="X79" s="1344">
        <v>4</v>
      </c>
      <c r="Y79" s="1344">
        <v>4</v>
      </c>
      <c r="Z79" s="1344">
        <v>4</v>
      </c>
      <c r="AA79" s="1344">
        <v>4</v>
      </c>
      <c r="AB79" s="1344">
        <v>4</v>
      </c>
      <c r="AC79" s="1344">
        <v>4</v>
      </c>
      <c r="AD79" s="1344">
        <v>4</v>
      </c>
      <c r="AE79" s="1347">
        <v>4</v>
      </c>
    </row>
    <row r="80" spans="2:31" ht="12.75">
      <c r="B80" s="790"/>
      <c r="C80" s="430"/>
      <c r="D80" s="430" t="s">
        <v>1536</v>
      </c>
      <c r="E80" s="1349" t="s">
        <v>1537</v>
      </c>
      <c r="F80" s="1349" t="s">
        <v>1537</v>
      </c>
      <c r="G80" s="1349" t="s">
        <v>1537</v>
      </c>
      <c r="H80" s="1349" t="s">
        <v>1537</v>
      </c>
      <c r="I80" s="1349" t="s">
        <v>1537</v>
      </c>
      <c r="J80" s="1349" t="s">
        <v>1537</v>
      </c>
      <c r="K80" s="1349" t="s">
        <v>1537</v>
      </c>
      <c r="L80" s="1349" t="s">
        <v>1537</v>
      </c>
      <c r="M80" s="1349" t="s">
        <v>1537</v>
      </c>
      <c r="N80" s="1349" t="s">
        <v>1537</v>
      </c>
      <c r="O80" s="1349" t="s">
        <v>1537</v>
      </c>
      <c r="P80" s="1349" t="s">
        <v>1537</v>
      </c>
      <c r="Q80" s="1349" t="s">
        <v>1537</v>
      </c>
      <c r="R80" s="1349" t="s">
        <v>1537</v>
      </c>
      <c r="S80" s="1349" t="s">
        <v>1537</v>
      </c>
      <c r="T80" s="1349" t="s">
        <v>1537</v>
      </c>
      <c r="U80" s="1349" t="s">
        <v>1537</v>
      </c>
      <c r="V80" s="1349" t="s">
        <v>1537</v>
      </c>
      <c r="W80" s="1349" t="s">
        <v>1537</v>
      </c>
      <c r="X80" s="1349" t="s">
        <v>1537</v>
      </c>
      <c r="Y80" s="1349" t="s">
        <v>1537</v>
      </c>
      <c r="Z80" s="1349" t="s">
        <v>1537</v>
      </c>
      <c r="AA80" s="1349" t="s">
        <v>1537</v>
      </c>
      <c r="AB80" s="1349" t="s">
        <v>1537</v>
      </c>
      <c r="AC80" s="1349" t="s">
        <v>1537</v>
      </c>
      <c r="AD80" s="1349" t="s">
        <v>1537</v>
      </c>
      <c r="AE80" s="1350" t="s">
        <v>1537</v>
      </c>
    </row>
    <row r="81" spans="2:31" ht="12.75">
      <c r="B81" s="790"/>
      <c r="C81" s="430" t="s">
        <v>1538</v>
      </c>
      <c r="D81" s="430"/>
      <c r="E81" s="1349"/>
      <c r="F81" s="1344"/>
      <c r="G81" s="1344"/>
      <c r="H81" s="1351">
        <v>8</v>
      </c>
      <c r="I81" s="1351">
        <v>8</v>
      </c>
      <c r="J81" s="1351">
        <v>8</v>
      </c>
      <c r="K81" s="1351">
        <v>8</v>
      </c>
      <c r="L81" s="1351">
        <v>8</v>
      </c>
      <c r="M81" s="1351">
        <v>8</v>
      </c>
      <c r="N81" s="1351">
        <v>8</v>
      </c>
      <c r="O81" s="1351">
        <v>8</v>
      </c>
      <c r="P81" s="1351">
        <v>8</v>
      </c>
      <c r="Q81" s="1351">
        <v>8</v>
      </c>
      <c r="R81" s="1351">
        <v>8</v>
      </c>
      <c r="S81" s="1351">
        <v>8</v>
      </c>
      <c r="T81" s="1351">
        <v>8</v>
      </c>
      <c r="U81" s="1351">
        <v>8</v>
      </c>
      <c r="V81" s="1351">
        <v>8</v>
      </c>
      <c r="W81" s="1351">
        <v>8</v>
      </c>
      <c r="X81" s="1351">
        <v>8</v>
      </c>
      <c r="Y81" s="1351">
        <v>8</v>
      </c>
      <c r="Z81" s="1351">
        <v>8</v>
      </c>
      <c r="AA81" s="1351">
        <v>8</v>
      </c>
      <c r="AB81" s="1351">
        <v>8</v>
      </c>
      <c r="AC81" s="1351">
        <v>8</v>
      </c>
      <c r="AD81" s="1351">
        <v>8</v>
      </c>
      <c r="AE81" s="1352">
        <v>8</v>
      </c>
    </row>
    <row r="82" spans="2:31" ht="12.75">
      <c r="B82" s="792"/>
      <c r="C82" s="793" t="s">
        <v>1539</v>
      </c>
      <c r="D82" s="793"/>
      <c r="E82" s="1348">
        <v>3</v>
      </c>
      <c r="F82" s="1348">
        <v>3</v>
      </c>
      <c r="G82" s="1348">
        <v>3</v>
      </c>
      <c r="H82" s="1353"/>
      <c r="I82" s="1353"/>
      <c r="J82" s="1353"/>
      <c r="K82" s="1353"/>
      <c r="L82" s="1353"/>
      <c r="M82" s="1353"/>
      <c r="N82" s="1353"/>
      <c r="O82" s="1353"/>
      <c r="P82" s="1353"/>
      <c r="Q82" s="1353"/>
      <c r="R82" s="1353"/>
      <c r="S82" s="1353"/>
      <c r="T82" s="1353"/>
      <c r="U82" s="1353"/>
      <c r="V82" s="1353"/>
      <c r="W82" s="1353"/>
      <c r="X82" s="1353"/>
      <c r="Y82" s="1353"/>
      <c r="Z82" s="1353"/>
      <c r="AA82" s="1353"/>
      <c r="AB82" s="1353"/>
      <c r="AC82" s="1353"/>
      <c r="AD82" s="1353"/>
      <c r="AE82" s="1354"/>
    </row>
    <row r="83" spans="2:31" ht="12.75">
      <c r="B83" s="1342" t="s">
        <v>1540</v>
      </c>
      <c r="C83" s="430"/>
      <c r="D83" s="430"/>
      <c r="E83" s="371"/>
      <c r="F83" s="371"/>
      <c r="G83" s="371"/>
      <c r="H83" s="1349"/>
      <c r="I83" s="1349"/>
      <c r="J83" s="1349"/>
      <c r="K83" s="1349"/>
      <c r="L83" s="1349"/>
      <c r="M83" s="1349"/>
      <c r="N83" s="1349"/>
      <c r="O83" s="1349"/>
      <c r="P83" s="1349"/>
      <c r="Q83" s="1349"/>
      <c r="R83" s="1349"/>
      <c r="S83" s="1349"/>
      <c r="T83" s="1349"/>
      <c r="U83" s="1349"/>
      <c r="V83" s="1349"/>
      <c r="W83" s="1349"/>
      <c r="X83" s="1349"/>
      <c r="Y83" s="1349"/>
      <c r="Z83" s="1349"/>
      <c r="AA83" s="1349"/>
      <c r="AB83" s="1349"/>
      <c r="AC83" s="1349"/>
      <c r="AD83" s="1349"/>
      <c r="AE83" s="1350"/>
    </row>
    <row r="84" spans="2:31" s="1220" customFormat="1" ht="12.75">
      <c r="B84" s="1342"/>
      <c r="C84" s="986" t="s">
        <v>1541</v>
      </c>
      <c r="D84" s="430"/>
      <c r="E84" s="371">
        <v>8.7</v>
      </c>
      <c r="F84" s="371">
        <v>8.08</v>
      </c>
      <c r="G84" s="371">
        <v>0.1</v>
      </c>
      <c r="H84" s="371">
        <v>1.7747</v>
      </c>
      <c r="I84" s="371">
        <v>0.5529571428571429</v>
      </c>
      <c r="J84" s="371">
        <v>0.13</v>
      </c>
      <c r="K84" s="371">
        <v>0.0968</v>
      </c>
      <c r="L84" s="371">
        <v>0.04</v>
      </c>
      <c r="M84" s="371">
        <v>0.0171</v>
      </c>
      <c r="N84" s="371">
        <v>0.0112</v>
      </c>
      <c r="O84" s="371">
        <v>0.2514</v>
      </c>
      <c r="P84" s="371">
        <v>0.0769</v>
      </c>
      <c r="Q84" s="371">
        <v>0.025028571428571428</v>
      </c>
      <c r="R84" s="371">
        <v>0.02</v>
      </c>
      <c r="S84" s="371">
        <v>0.01</v>
      </c>
      <c r="T84" s="371">
        <v>0.04</v>
      </c>
      <c r="U84" s="371">
        <v>0.01</v>
      </c>
      <c r="V84" s="1355">
        <v>0.0015</v>
      </c>
      <c r="W84" s="1355">
        <v>0.0032</v>
      </c>
      <c r="X84" s="1355">
        <v>0.3255</v>
      </c>
      <c r="Y84" s="1355">
        <v>0.3916</v>
      </c>
      <c r="Z84" s="1355">
        <v>0.059</v>
      </c>
      <c r="AA84" s="1355" t="s">
        <v>15</v>
      </c>
      <c r="AB84" s="1355" t="s">
        <v>15</v>
      </c>
      <c r="AC84" s="1355" t="s">
        <v>15</v>
      </c>
      <c r="AD84" s="1355" t="s">
        <v>15</v>
      </c>
      <c r="AE84" s="1356" t="s">
        <v>15</v>
      </c>
    </row>
    <row r="85" spans="2:31" ht="12.75">
      <c r="B85" s="790"/>
      <c r="C85" s="986" t="s">
        <v>1542</v>
      </c>
      <c r="D85" s="430"/>
      <c r="E85" s="371">
        <v>8.13</v>
      </c>
      <c r="F85" s="371">
        <v>8.52</v>
      </c>
      <c r="G85" s="371">
        <v>1.15</v>
      </c>
      <c r="H85" s="371">
        <v>2.665178033830017</v>
      </c>
      <c r="I85" s="371">
        <v>1.1949270430302494</v>
      </c>
      <c r="J85" s="371">
        <v>0.25</v>
      </c>
      <c r="K85" s="371">
        <v>0.1401</v>
      </c>
      <c r="L85" s="371">
        <v>0.07</v>
      </c>
      <c r="M85" s="371">
        <v>0.03</v>
      </c>
      <c r="N85" s="371">
        <v>0.08</v>
      </c>
      <c r="O85" s="371">
        <v>0.4707958107442089</v>
      </c>
      <c r="P85" s="371">
        <v>0.234</v>
      </c>
      <c r="Q85" s="371">
        <v>0.07589681227455514</v>
      </c>
      <c r="R85" s="371">
        <v>0.06</v>
      </c>
      <c r="S85" s="371">
        <v>0.04</v>
      </c>
      <c r="T85" s="371">
        <v>0.13</v>
      </c>
      <c r="U85" s="371">
        <v>0.02</v>
      </c>
      <c r="V85" s="1355">
        <v>0.0044</v>
      </c>
      <c r="W85" s="1355">
        <v>0.0656</v>
      </c>
      <c r="X85" s="1355">
        <v>0.9267</v>
      </c>
      <c r="Y85" s="1355">
        <v>0.5235</v>
      </c>
      <c r="Z85" s="1355">
        <v>0.128</v>
      </c>
      <c r="AA85" s="1355">
        <v>0.1551</v>
      </c>
      <c r="AB85" s="1355">
        <v>0.7409</v>
      </c>
      <c r="AC85" s="1355">
        <v>1.1286</v>
      </c>
      <c r="AD85" s="1355">
        <v>0.687</v>
      </c>
      <c r="AE85" s="1356">
        <v>0.5904</v>
      </c>
    </row>
    <row r="86" spans="2:31" s="1219" customFormat="1" ht="12.75">
      <c r="B86" s="790"/>
      <c r="C86" s="986" t="s">
        <v>1543</v>
      </c>
      <c r="D86" s="430"/>
      <c r="E86" s="371">
        <v>8.28</v>
      </c>
      <c r="F86" s="371">
        <v>8.59</v>
      </c>
      <c r="G86" s="371">
        <v>1.96</v>
      </c>
      <c r="H86" s="371">
        <v>2.625707377362713</v>
      </c>
      <c r="I86" s="371">
        <v>1.6011029109423673</v>
      </c>
      <c r="J86" s="371">
        <v>0</v>
      </c>
      <c r="K86" s="371">
        <v>0.6906</v>
      </c>
      <c r="L86" s="371">
        <v>0.42</v>
      </c>
      <c r="M86" s="371">
        <v>0.2173</v>
      </c>
      <c r="N86" s="371">
        <v>0.4599</v>
      </c>
      <c r="O86" s="371">
        <v>0.9307730932022839</v>
      </c>
      <c r="P86" s="371" t="s">
        <v>15</v>
      </c>
      <c r="Q86" s="371">
        <v>0.5262407407407408</v>
      </c>
      <c r="R86" s="371">
        <v>0.26</v>
      </c>
      <c r="S86" s="371">
        <v>0.13</v>
      </c>
      <c r="T86" s="371">
        <v>0.38</v>
      </c>
      <c r="U86" s="371">
        <v>0.42</v>
      </c>
      <c r="V86" s="371" t="s">
        <v>15</v>
      </c>
      <c r="W86" s="371">
        <v>0.157</v>
      </c>
      <c r="X86" s="371">
        <v>0.9</v>
      </c>
      <c r="Y86" s="371">
        <v>1.2073</v>
      </c>
      <c r="Z86" s="371">
        <v>0.3029</v>
      </c>
      <c r="AA86" s="371">
        <v>0.2288</v>
      </c>
      <c r="AB86" s="371" t="s">
        <v>15</v>
      </c>
      <c r="AC86" s="1355">
        <v>1.2528</v>
      </c>
      <c r="AD86" s="1355">
        <v>0.8742</v>
      </c>
      <c r="AE86" s="1356">
        <v>0.9045</v>
      </c>
    </row>
    <row r="87" spans="2:31" ht="15.75" customHeight="1">
      <c r="B87" s="790"/>
      <c r="C87" s="986" t="s">
        <v>1544</v>
      </c>
      <c r="D87" s="430"/>
      <c r="E87" s="371">
        <v>7.28</v>
      </c>
      <c r="F87" s="371">
        <v>8.6105</v>
      </c>
      <c r="G87" s="371">
        <v>2.72</v>
      </c>
      <c r="H87" s="371" t="s">
        <v>15</v>
      </c>
      <c r="I87" s="371">
        <v>2.713382091805048</v>
      </c>
      <c r="J87" s="371">
        <v>0</v>
      </c>
      <c r="K87" s="371">
        <v>1.0019</v>
      </c>
      <c r="L87" s="371">
        <v>0.79</v>
      </c>
      <c r="M87" s="371">
        <v>0.5</v>
      </c>
      <c r="N87" s="371">
        <v>0.75</v>
      </c>
      <c r="O87" s="371">
        <v>1.061509865470852</v>
      </c>
      <c r="P87" s="371" t="s">
        <v>15</v>
      </c>
      <c r="Q87" s="371">
        <v>0.8337058823529412</v>
      </c>
      <c r="R87" s="371">
        <v>0.68</v>
      </c>
      <c r="S87" s="371">
        <v>0.64</v>
      </c>
      <c r="T87" s="371">
        <v>2.2</v>
      </c>
      <c r="U87" s="371">
        <v>0.72</v>
      </c>
      <c r="V87" s="371" t="s">
        <v>15</v>
      </c>
      <c r="W87" s="371">
        <v>0.54</v>
      </c>
      <c r="X87" s="371">
        <v>0.9349</v>
      </c>
      <c r="Y87" s="371">
        <v>0.8726</v>
      </c>
      <c r="Z87" s="371">
        <v>0.5803</v>
      </c>
      <c r="AA87" s="371">
        <v>0.369</v>
      </c>
      <c r="AB87" s="371" t="s">
        <v>15</v>
      </c>
      <c r="AC87" s="1355">
        <v>1.3759</v>
      </c>
      <c r="AD87" s="1355">
        <v>1.1623</v>
      </c>
      <c r="AE87" s="1356">
        <v>0.9827</v>
      </c>
    </row>
    <row r="88" spans="2:31" ht="15.75" customHeight="1">
      <c r="B88" s="790"/>
      <c r="C88" s="430" t="s">
        <v>1482</v>
      </c>
      <c r="D88" s="430"/>
      <c r="E88" s="371" t="s">
        <v>1545</v>
      </c>
      <c r="F88" s="371" t="s">
        <v>1546</v>
      </c>
      <c r="G88" s="371" t="s">
        <v>1546</v>
      </c>
      <c r="H88" s="371" t="s">
        <v>1546</v>
      </c>
      <c r="I88" s="371" t="s">
        <v>1546</v>
      </c>
      <c r="J88" s="371" t="s">
        <v>1546</v>
      </c>
      <c r="K88" s="371" t="s">
        <v>1546</v>
      </c>
      <c r="L88" s="371" t="s">
        <v>1546</v>
      </c>
      <c r="M88" s="371" t="s">
        <v>1546</v>
      </c>
      <c r="N88" s="371" t="s">
        <v>1547</v>
      </c>
      <c r="O88" s="371" t="s">
        <v>1547</v>
      </c>
      <c r="P88" s="371" t="s">
        <v>1547</v>
      </c>
      <c r="Q88" s="371" t="s">
        <v>1547</v>
      </c>
      <c r="R88" s="371" t="s">
        <v>1547</v>
      </c>
      <c r="S88" s="371" t="s">
        <v>1547</v>
      </c>
      <c r="T88" s="371" t="s">
        <v>1547</v>
      </c>
      <c r="U88" s="371" t="s">
        <v>1547</v>
      </c>
      <c r="V88" s="371" t="s">
        <v>1547</v>
      </c>
      <c r="W88" s="371" t="s">
        <v>1547</v>
      </c>
      <c r="X88" s="371" t="s">
        <v>1547</v>
      </c>
      <c r="Y88" s="371" t="s">
        <v>1547</v>
      </c>
      <c r="Z88" s="371" t="s">
        <v>1547</v>
      </c>
      <c r="AA88" s="371" t="s">
        <v>1547</v>
      </c>
      <c r="AB88" s="371" t="s">
        <v>1547</v>
      </c>
      <c r="AC88" s="371" t="s">
        <v>1547</v>
      </c>
      <c r="AD88" s="371" t="s">
        <v>1547</v>
      </c>
      <c r="AE88" s="1357" t="s">
        <v>1547</v>
      </c>
    </row>
    <row r="89" spans="2:31" ht="15.75" customHeight="1">
      <c r="B89" s="790"/>
      <c r="C89" s="793" t="s">
        <v>1548</v>
      </c>
      <c r="D89" s="430"/>
      <c r="E89" s="371" t="s">
        <v>1549</v>
      </c>
      <c r="F89" s="371" t="s">
        <v>1550</v>
      </c>
      <c r="G89" s="371" t="s">
        <v>1550</v>
      </c>
      <c r="H89" s="371" t="s">
        <v>1550</v>
      </c>
      <c r="I89" s="371" t="s">
        <v>1550</v>
      </c>
      <c r="J89" s="371" t="s">
        <v>1551</v>
      </c>
      <c r="K89" s="371" t="s">
        <v>1551</v>
      </c>
      <c r="L89" s="371" t="s">
        <v>1551</v>
      </c>
      <c r="M89" s="371" t="s">
        <v>1550</v>
      </c>
      <c r="N89" s="371" t="s">
        <v>1550</v>
      </c>
      <c r="O89" s="371" t="s">
        <v>1550</v>
      </c>
      <c r="P89" s="371" t="s">
        <v>1550</v>
      </c>
      <c r="Q89" s="371" t="s">
        <v>1550</v>
      </c>
      <c r="R89" s="371" t="s">
        <v>1550</v>
      </c>
      <c r="S89" s="371" t="s">
        <v>1550</v>
      </c>
      <c r="T89" s="371" t="s">
        <v>1550</v>
      </c>
      <c r="U89" s="371" t="s">
        <v>1550</v>
      </c>
      <c r="V89" s="371" t="s">
        <v>1550</v>
      </c>
      <c r="W89" s="371" t="s">
        <v>1550</v>
      </c>
      <c r="X89" s="371" t="s">
        <v>1550</v>
      </c>
      <c r="Y89" s="371" t="s">
        <v>1550</v>
      </c>
      <c r="Z89" s="371" t="s">
        <v>1550</v>
      </c>
      <c r="AA89" s="371" t="s">
        <v>1550</v>
      </c>
      <c r="AB89" s="371" t="s">
        <v>1550</v>
      </c>
      <c r="AC89" s="371" t="s">
        <v>1550</v>
      </c>
      <c r="AD89" s="371" t="s">
        <v>1550</v>
      </c>
      <c r="AE89" s="1357" t="s">
        <v>1550</v>
      </c>
    </row>
    <row r="90" spans="2:31" ht="15.75" customHeight="1">
      <c r="B90" s="1358" t="s">
        <v>1552</v>
      </c>
      <c r="C90" s="1359"/>
      <c r="D90" s="1360"/>
      <c r="E90" s="1361">
        <v>6.57</v>
      </c>
      <c r="F90" s="1361">
        <v>8.22</v>
      </c>
      <c r="G90" s="1361">
        <v>0.86</v>
      </c>
      <c r="H90" s="1361">
        <v>1.3649886601894599</v>
      </c>
      <c r="I90" s="1361">
        <v>0.86</v>
      </c>
      <c r="J90" s="1361">
        <v>0.3</v>
      </c>
      <c r="K90" s="1361">
        <v>0.27</v>
      </c>
      <c r="L90" s="1361">
        <v>0.25</v>
      </c>
      <c r="M90" s="1361">
        <v>0.22459140275275666</v>
      </c>
      <c r="N90" s="1361">
        <v>0.20374838574155063</v>
      </c>
      <c r="O90" s="1361">
        <v>0.21</v>
      </c>
      <c r="P90" s="1361">
        <v>0.20773918429166563</v>
      </c>
      <c r="Q90" s="1361">
        <v>0.2017363513916063</v>
      </c>
      <c r="R90" s="1361">
        <v>0.19</v>
      </c>
      <c r="S90" s="1361">
        <v>0.19</v>
      </c>
      <c r="T90" s="1361">
        <v>0.18</v>
      </c>
      <c r="U90" s="1361">
        <v>0.1633696910001769</v>
      </c>
      <c r="V90" s="1361">
        <v>0.15</v>
      </c>
      <c r="W90" s="1361">
        <v>0.17</v>
      </c>
      <c r="X90" s="1361">
        <v>1.03</v>
      </c>
      <c r="Y90" s="1361">
        <v>0.42</v>
      </c>
      <c r="Z90" s="1362">
        <v>0.15</v>
      </c>
      <c r="AA90" s="1361">
        <v>0.15</v>
      </c>
      <c r="AB90" s="1361">
        <v>2.23</v>
      </c>
      <c r="AC90" s="1361">
        <v>1.8</v>
      </c>
      <c r="AD90" s="1361">
        <v>0.64</v>
      </c>
      <c r="AE90" s="1363">
        <v>0.44</v>
      </c>
    </row>
    <row r="91" spans="2:31" ht="15.75" customHeight="1">
      <c r="B91" s="885" t="s">
        <v>1553</v>
      </c>
      <c r="C91" s="1364"/>
      <c r="D91" s="1360"/>
      <c r="E91" s="1365"/>
      <c r="F91" s="1361"/>
      <c r="G91" s="1366">
        <v>6.171809923677013</v>
      </c>
      <c r="H91" s="1361">
        <v>5.2</v>
      </c>
      <c r="I91" s="1361">
        <v>5.25</v>
      </c>
      <c r="J91" s="1361">
        <v>5.13</v>
      </c>
      <c r="K91" s="1361">
        <v>5.01</v>
      </c>
      <c r="L91" s="1361">
        <v>4.89</v>
      </c>
      <c r="M91" s="1361">
        <v>4.86</v>
      </c>
      <c r="N91" s="1361">
        <v>4.75</v>
      </c>
      <c r="O91" s="1361">
        <v>4.68</v>
      </c>
      <c r="P91" s="1361">
        <v>4.61</v>
      </c>
      <c r="Q91" s="1361">
        <v>4.45</v>
      </c>
      <c r="R91" s="1361">
        <v>4.3</v>
      </c>
      <c r="S91" s="1361">
        <v>4.26</v>
      </c>
      <c r="T91" s="1361">
        <v>4.22</v>
      </c>
      <c r="U91" s="1361">
        <v>4.093039677595375</v>
      </c>
      <c r="V91" s="1361">
        <v>3.99</v>
      </c>
      <c r="W91" s="1361">
        <v>3.9028606805380788</v>
      </c>
      <c r="X91" s="1361">
        <v>3.7938564896258735</v>
      </c>
      <c r="Y91" s="1361">
        <v>3.813646481799705</v>
      </c>
      <c r="Z91" s="1362">
        <v>3.76</v>
      </c>
      <c r="AA91" s="1361">
        <v>3.7486832454511747</v>
      </c>
      <c r="AB91" s="1361">
        <v>3.84</v>
      </c>
      <c r="AC91" s="1361">
        <v>3.79</v>
      </c>
      <c r="AD91" s="1361">
        <v>4.07</v>
      </c>
      <c r="AE91" s="1363">
        <v>4.06</v>
      </c>
    </row>
    <row r="92" spans="2:31" ht="15.75" customHeight="1">
      <c r="B92" s="885" t="s">
        <v>1554</v>
      </c>
      <c r="C92" s="1367"/>
      <c r="D92" s="1367"/>
      <c r="E92" s="1365"/>
      <c r="F92" s="1361"/>
      <c r="G92" s="1368">
        <v>12.402829832416426</v>
      </c>
      <c r="H92" s="1361">
        <v>12.34</v>
      </c>
      <c r="I92" s="1361">
        <v>12.09</v>
      </c>
      <c r="J92" s="1361">
        <v>12.1</v>
      </c>
      <c r="K92" s="1361">
        <v>11.95</v>
      </c>
      <c r="L92" s="1361">
        <v>11.78</v>
      </c>
      <c r="M92" s="1361">
        <v>11.79</v>
      </c>
      <c r="N92" s="1361">
        <v>11.48</v>
      </c>
      <c r="O92" s="1361">
        <v>11.53</v>
      </c>
      <c r="P92" s="1361">
        <v>11.37</v>
      </c>
      <c r="Q92" s="1361">
        <v>11.18</v>
      </c>
      <c r="R92" s="1361">
        <v>10.915791628170691</v>
      </c>
      <c r="S92" s="1361">
        <v>10.82</v>
      </c>
      <c r="T92" s="1361">
        <v>10.81</v>
      </c>
      <c r="U92" s="1361">
        <v>10.54995071060591</v>
      </c>
      <c r="V92" s="1361">
        <v>10.3</v>
      </c>
      <c r="W92" s="1361">
        <v>10.226252086741528</v>
      </c>
      <c r="X92" s="1361">
        <v>10.135310047775658</v>
      </c>
      <c r="Y92" s="1361">
        <v>9.937237232078088</v>
      </c>
      <c r="Z92" s="1362">
        <v>9.94</v>
      </c>
      <c r="AA92" s="1361">
        <v>9.818236657250683</v>
      </c>
      <c r="AB92" s="1361">
        <v>9.67</v>
      </c>
      <c r="AC92" s="1361">
        <v>9.56</v>
      </c>
      <c r="AD92" s="1361">
        <v>9.64</v>
      </c>
      <c r="AE92" s="1363">
        <v>9.65</v>
      </c>
    </row>
    <row r="93" spans="2:31" ht="15.75" customHeight="1" thickBot="1">
      <c r="B93" s="1369" t="s">
        <v>1555</v>
      </c>
      <c r="C93" s="1370"/>
      <c r="D93" s="1370"/>
      <c r="E93" s="1371"/>
      <c r="F93" s="1372"/>
      <c r="G93" s="1372"/>
      <c r="H93" s="1372">
        <v>9.84</v>
      </c>
      <c r="I93" s="1372">
        <v>9.83</v>
      </c>
      <c r="J93" s="1372">
        <v>9.63</v>
      </c>
      <c r="K93" s="1372">
        <v>9.35</v>
      </c>
      <c r="L93" s="1372">
        <v>9.23</v>
      </c>
      <c r="M93" s="1372">
        <v>9.03</v>
      </c>
      <c r="N93" s="1372">
        <v>8.86</v>
      </c>
      <c r="O93" s="1372">
        <v>8.75</v>
      </c>
      <c r="P93" s="1372">
        <v>8.58</v>
      </c>
      <c r="Q93" s="1372">
        <v>8.55</v>
      </c>
      <c r="R93" s="1372">
        <v>8.38</v>
      </c>
      <c r="S93" s="1372">
        <v>8.31</v>
      </c>
      <c r="T93" s="1372">
        <v>8.23</v>
      </c>
      <c r="U93" s="1372">
        <v>8.36</v>
      </c>
      <c r="V93" s="1372">
        <v>7.68</v>
      </c>
      <c r="W93" s="1372">
        <v>7.9</v>
      </c>
      <c r="X93" s="1372">
        <v>7.73</v>
      </c>
      <c r="Y93" s="1372">
        <v>7.46</v>
      </c>
      <c r="Z93" s="1372">
        <v>7.44</v>
      </c>
      <c r="AA93" s="1372">
        <v>7.49</v>
      </c>
      <c r="AB93" s="1372">
        <v>7.51</v>
      </c>
      <c r="AC93" s="1372">
        <v>7.52</v>
      </c>
      <c r="AD93" s="1372">
        <v>7.68</v>
      </c>
      <c r="AE93" s="1373">
        <v>7.76</v>
      </c>
    </row>
    <row r="94" spans="2:14" ht="12" customHeight="1" thickTop="1">
      <c r="B94" s="1374"/>
      <c r="C94" s="1375"/>
      <c r="D94" s="1375"/>
      <c r="E94" s="1343"/>
      <c r="F94" s="1343"/>
      <c r="G94" s="1343"/>
      <c r="I94" s="371"/>
      <c r="J94" s="371"/>
      <c r="K94" s="371"/>
      <c r="L94" s="371"/>
      <c r="M94" s="371"/>
      <c r="N94" s="371"/>
    </row>
    <row r="95" spans="2:31" ht="15.75" customHeight="1">
      <c r="B95" s="1376" t="s">
        <v>1556</v>
      </c>
      <c r="C95" s="430"/>
      <c r="D95" s="430"/>
      <c r="AB95" s="1377"/>
      <c r="AC95" s="1377"/>
      <c r="AD95" s="1377"/>
      <c r="AE95" s="1377"/>
    </row>
    <row r="96" spans="2:8" ht="12.75">
      <c r="B96" s="1378" t="s">
        <v>1557</v>
      </c>
      <c r="C96" s="354"/>
      <c r="D96" s="354"/>
      <c r="E96" s="354"/>
      <c r="F96" s="354"/>
      <c r="G96" s="354"/>
      <c r="H96" s="354"/>
    </row>
    <row r="97" spans="2:6" ht="12.75">
      <c r="B97" s="1071" t="s">
        <v>1558</v>
      </c>
      <c r="C97" s="1071"/>
      <c r="D97" s="1071"/>
      <c r="E97" s="1071"/>
      <c r="F97" s="1071"/>
    </row>
    <row r="98" spans="2:4" ht="12.75">
      <c r="B98" s="1672" t="s">
        <v>1559</v>
      </c>
      <c r="C98" s="1672"/>
      <c r="D98" s="1672"/>
    </row>
    <row r="99" spans="2:4" ht="12.75">
      <c r="B99" s="1672"/>
      <c r="C99" s="1672"/>
      <c r="D99" s="1672"/>
    </row>
    <row r="100" spans="2:4" ht="12.75">
      <c r="B100" s="1331"/>
      <c r="C100" s="430"/>
      <c r="D100" s="430"/>
    </row>
    <row r="101" spans="2:4" ht="12.75">
      <c r="B101" s="430"/>
      <c r="C101" s="430"/>
      <c r="D101" s="430"/>
    </row>
    <row r="102" spans="2:4" ht="12.75">
      <c r="B102" s="430"/>
      <c r="C102" s="986"/>
      <c r="D102" s="430"/>
    </row>
    <row r="103" spans="2:4" ht="12.75">
      <c r="B103" s="430"/>
      <c r="C103" s="430"/>
      <c r="D103" s="430"/>
    </row>
    <row r="104" spans="2:4" ht="12.75">
      <c r="B104" s="430"/>
      <c r="C104" s="430"/>
      <c r="D104" s="430"/>
    </row>
    <row r="105" spans="2:4" ht="12.75">
      <c r="B105" s="430"/>
      <c r="C105" s="430"/>
      <c r="D105" s="430"/>
    </row>
    <row r="106" spans="2:4" ht="12.75">
      <c r="B106" s="430"/>
      <c r="C106" s="430"/>
      <c r="D106" s="430"/>
    </row>
    <row r="107" spans="2:4" ht="12.75">
      <c r="B107" s="430"/>
      <c r="C107" s="430"/>
      <c r="D107" s="430"/>
    </row>
    <row r="108" spans="2:4" ht="12.75">
      <c r="B108" s="430"/>
      <c r="C108" s="430"/>
      <c r="D108" s="430"/>
    </row>
    <row r="109" spans="2:4" ht="12.75">
      <c r="B109" s="1331"/>
      <c r="C109" s="430"/>
      <c r="D109" s="430"/>
    </row>
    <row r="110" spans="2:4" ht="12.75">
      <c r="B110" s="1331"/>
      <c r="C110" s="986"/>
      <c r="D110" s="430"/>
    </row>
    <row r="111" spans="2:4" ht="12.75">
      <c r="B111" s="430"/>
      <c r="C111" s="986"/>
      <c r="D111" s="430"/>
    </row>
    <row r="112" spans="2:4" ht="12.75">
      <c r="B112" s="430"/>
      <c r="C112" s="986"/>
      <c r="D112" s="430"/>
    </row>
    <row r="113" spans="2:4" ht="12.75">
      <c r="B113" s="430"/>
      <c r="C113" s="986"/>
      <c r="D113" s="430"/>
    </row>
    <row r="114" spans="2:4" ht="12.75">
      <c r="B114" s="430"/>
      <c r="C114" s="430"/>
      <c r="D114" s="430"/>
    </row>
    <row r="115" spans="2:4" ht="12.75">
      <c r="B115" s="430"/>
      <c r="C115" s="430"/>
      <c r="D115" s="430"/>
    </row>
    <row r="116" spans="2:4" ht="12.75">
      <c r="B116" s="1379"/>
      <c r="C116" s="1380"/>
      <c r="D116" s="1381"/>
    </row>
    <row r="117" spans="2:4" ht="12.75">
      <c r="B117" s="1331"/>
      <c r="C117" s="430"/>
      <c r="D117" s="430"/>
    </row>
    <row r="118" spans="2:4" ht="12.75">
      <c r="B118" s="430"/>
      <c r="C118" s="1331"/>
      <c r="D118" s="430"/>
    </row>
    <row r="119" spans="2:4" ht="12.75">
      <c r="B119" s="430"/>
      <c r="C119" s="430"/>
      <c r="D119" s="430"/>
    </row>
    <row r="120" spans="2:4" ht="12.75">
      <c r="B120" s="430"/>
      <c r="C120" s="430"/>
      <c r="D120" s="430"/>
    </row>
    <row r="121" spans="2:4" ht="12.75">
      <c r="B121" s="430"/>
      <c r="C121" s="430"/>
      <c r="D121" s="430"/>
    </row>
    <row r="122" spans="2:4" ht="12.75">
      <c r="B122" s="430"/>
      <c r="C122" s="430"/>
      <c r="D122" s="430"/>
    </row>
    <row r="123" spans="2:4" ht="12.75">
      <c r="B123" s="430"/>
      <c r="C123" s="430"/>
      <c r="D123" s="430"/>
    </row>
    <row r="124" spans="2:4" ht="12.75">
      <c r="B124" s="430"/>
      <c r="C124" s="430"/>
      <c r="D124" s="430"/>
    </row>
    <row r="125" spans="2:4" ht="12.75">
      <c r="B125" s="430"/>
      <c r="C125" s="430"/>
      <c r="D125" s="430"/>
    </row>
    <row r="126" spans="2:4" ht="12.75">
      <c r="B126" s="430"/>
      <c r="C126" s="1331"/>
      <c r="D126" s="430"/>
    </row>
    <row r="127" spans="2:4" ht="12.75">
      <c r="B127" s="430"/>
      <c r="C127" s="430"/>
      <c r="D127" s="430"/>
    </row>
    <row r="128" spans="2:4" ht="12.75">
      <c r="B128" s="430"/>
      <c r="C128" s="986"/>
      <c r="D128" s="430"/>
    </row>
    <row r="129" spans="2:4" ht="12.75">
      <c r="B129" s="430"/>
      <c r="C129" s="986"/>
      <c r="D129" s="430"/>
    </row>
    <row r="130" spans="2:4" ht="12.75">
      <c r="B130" s="430"/>
      <c r="C130" s="986"/>
      <c r="D130" s="430"/>
    </row>
    <row r="131" spans="2:4" ht="12.75">
      <c r="B131" s="430"/>
      <c r="C131" s="986"/>
      <c r="D131" s="430"/>
    </row>
    <row r="132" spans="2:4" ht="12.75">
      <c r="B132" s="1378"/>
      <c r="C132" s="1378"/>
      <c r="D132" s="1379"/>
    </row>
    <row r="133" spans="2:4" ht="12.75">
      <c r="B133" s="986"/>
      <c r="C133" s="1220"/>
      <c r="D133" s="1220"/>
    </row>
    <row r="134" ht="12.75">
      <c r="B134" s="1382"/>
    </row>
  </sheetData>
  <sheetProtection/>
  <mergeCells count="14">
    <mergeCell ref="B98:D98"/>
    <mergeCell ref="B99:D99"/>
    <mergeCell ref="B9:D9"/>
    <mergeCell ref="B66:Y66"/>
    <mergeCell ref="B67:Y67"/>
    <mergeCell ref="AC68:AD68"/>
    <mergeCell ref="B69:D69"/>
    <mergeCell ref="B70:D70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fitToHeight="1" fitToWidth="1"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4" ySplit="7" topLeftCell="H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O24" sqref="O24"/>
    </sheetView>
  </sheetViews>
  <sheetFormatPr defaultColWidth="9.140625" defaultRowHeight="15"/>
  <cols>
    <col min="1" max="1" width="11.57421875" style="144" bestFit="1" customWidth="1"/>
    <col min="2" max="2" width="9.00390625" style="144" hidden="1" customWidth="1"/>
    <col min="3" max="3" width="8.140625" style="144" hidden="1" customWidth="1"/>
    <col min="4" max="4" width="9.00390625" style="144" hidden="1" customWidth="1"/>
    <col min="5" max="5" width="12.28125" style="144" customWidth="1"/>
    <col min="6" max="6" width="12.421875" style="144" customWidth="1"/>
    <col min="7" max="7" width="10.7109375" style="144" customWidth="1"/>
    <col min="8" max="8" width="10.8515625" style="144" customWidth="1"/>
    <col min="9" max="9" width="10.00390625" style="144" customWidth="1"/>
    <col min="10" max="10" width="12.28125" style="144" customWidth="1"/>
    <col min="11" max="11" width="10.421875" style="144" customWidth="1"/>
    <col min="12" max="12" width="12.00390625" style="144" bestFit="1" customWidth="1"/>
    <col min="13" max="15" width="10.140625" style="144" customWidth="1"/>
    <col min="16" max="16" width="12.00390625" style="144" bestFit="1" customWidth="1"/>
    <col min="17" max="16384" width="9.140625" style="144" customWidth="1"/>
  </cols>
  <sheetData>
    <row r="1" spans="1:16" ht="12.75">
      <c r="A1" s="1684" t="s">
        <v>1457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684"/>
      <c r="P1" s="1684"/>
    </row>
    <row r="2" spans="1:16" ht="15.75">
      <c r="A2" s="1685" t="s">
        <v>394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5"/>
      <c r="P2" s="1685"/>
    </row>
    <row r="3" spans="1:4" ht="12.75" hidden="1">
      <c r="A3" s="1686" t="s">
        <v>1448</v>
      </c>
      <c r="B3" s="1686"/>
      <c r="C3" s="1686"/>
      <c r="D3" s="1686"/>
    </row>
    <row r="4" s="313" customFormat="1" ht="16.5" customHeight="1" thickBot="1">
      <c r="P4" s="1143" t="s">
        <v>1560</v>
      </c>
    </row>
    <row r="5" spans="1:16" s="313" customFormat="1" ht="16.5" customHeight="1" thickTop="1">
      <c r="A5" s="1687" t="s">
        <v>1094</v>
      </c>
      <c r="B5" s="1690" t="s">
        <v>1561</v>
      </c>
      <c r="C5" s="1691"/>
      <c r="D5" s="1692"/>
      <c r="E5" s="1690" t="s">
        <v>7</v>
      </c>
      <c r="F5" s="1691"/>
      <c r="G5" s="1691"/>
      <c r="H5" s="1691"/>
      <c r="I5" s="1691"/>
      <c r="J5" s="1692"/>
      <c r="K5" s="1691" t="s">
        <v>9</v>
      </c>
      <c r="L5" s="1691"/>
      <c r="M5" s="1691"/>
      <c r="N5" s="1691"/>
      <c r="O5" s="1691"/>
      <c r="P5" s="1693"/>
    </row>
    <row r="6" spans="1:16" s="313" customFormat="1" ht="26.25" customHeight="1">
      <c r="A6" s="1688"/>
      <c r="B6" s="1383"/>
      <c r="C6" s="1384"/>
      <c r="D6" s="1385"/>
      <c r="E6" s="1680" t="s">
        <v>1562</v>
      </c>
      <c r="F6" s="1681"/>
      <c r="G6" s="1680" t="s">
        <v>1563</v>
      </c>
      <c r="H6" s="1681"/>
      <c r="I6" s="1682" t="s">
        <v>1564</v>
      </c>
      <c r="J6" s="1694"/>
      <c r="K6" s="1680" t="s">
        <v>1562</v>
      </c>
      <c r="L6" s="1681"/>
      <c r="M6" s="1680" t="s">
        <v>1563</v>
      </c>
      <c r="N6" s="1681"/>
      <c r="O6" s="1682" t="s">
        <v>1564</v>
      </c>
      <c r="P6" s="1683"/>
    </row>
    <row r="7" spans="1:16" s="313" customFormat="1" ht="16.5" customHeight="1">
      <c r="A7" s="1689"/>
      <c r="B7" s="1386" t="s">
        <v>1562</v>
      </c>
      <c r="C7" s="1387" t="s">
        <v>1563</v>
      </c>
      <c r="D7" s="1388" t="s">
        <v>1564</v>
      </c>
      <c r="E7" s="1389" t="s">
        <v>1565</v>
      </c>
      <c r="F7" s="1389" t="s">
        <v>1566</v>
      </c>
      <c r="G7" s="1389" t="s">
        <v>1565</v>
      </c>
      <c r="H7" s="1389" t="s">
        <v>1566</v>
      </c>
      <c r="I7" s="1389" t="s">
        <v>1565</v>
      </c>
      <c r="J7" s="1389" t="s">
        <v>1566</v>
      </c>
      <c r="K7" s="1389" t="s">
        <v>1565</v>
      </c>
      <c r="L7" s="1389" t="s">
        <v>1566</v>
      </c>
      <c r="M7" s="1389" t="s">
        <v>1565</v>
      </c>
      <c r="N7" s="1389" t="s">
        <v>1566</v>
      </c>
      <c r="O7" s="1389" t="s">
        <v>1565</v>
      </c>
      <c r="P7" s="1390" t="s">
        <v>1566</v>
      </c>
    </row>
    <row r="8" spans="1:16" s="313" customFormat="1" ht="16.5" customHeight="1">
      <c r="A8" s="900" t="s">
        <v>117</v>
      </c>
      <c r="B8" s="1391">
        <v>735.39</v>
      </c>
      <c r="C8" s="1392">
        <v>0</v>
      </c>
      <c r="D8" s="1393">
        <v>735.39</v>
      </c>
      <c r="E8" s="1394">
        <v>206.475</v>
      </c>
      <c r="F8" s="1395">
        <v>20089.3505</v>
      </c>
      <c r="G8" s="1396">
        <v>24.65</v>
      </c>
      <c r="H8" s="1540">
        <v>2362.96975</v>
      </c>
      <c r="I8" s="1541">
        <v>181.825</v>
      </c>
      <c r="J8" s="1541">
        <v>17726.38075</v>
      </c>
      <c r="K8" s="1542">
        <v>275.65</v>
      </c>
      <c r="L8" s="1541">
        <v>26790.169</v>
      </c>
      <c r="M8" s="1543">
        <v>0</v>
      </c>
      <c r="N8" s="1544">
        <v>0</v>
      </c>
      <c r="O8" s="1541">
        <v>275.65</v>
      </c>
      <c r="P8" s="1545">
        <v>26790.169</v>
      </c>
    </row>
    <row r="9" spans="1:16" s="313" customFormat="1" ht="16.5" customHeight="1">
      <c r="A9" s="900" t="s">
        <v>118</v>
      </c>
      <c r="B9" s="1391">
        <v>1337.1</v>
      </c>
      <c r="C9" s="1392">
        <v>0</v>
      </c>
      <c r="D9" s="1393">
        <v>1337.1</v>
      </c>
      <c r="E9" s="1394">
        <v>309.175</v>
      </c>
      <c r="F9" s="1395">
        <v>32190.981499999994</v>
      </c>
      <c r="G9" s="1396">
        <v>0</v>
      </c>
      <c r="H9" s="1540">
        <v>0</v>
      </c>
      <c r="I9" s="1541">
        <v>309.175</v>
      </c>
      <c r="J9" s="1541">
        <v>32190.981499999994</v>
      </c>
      <c r="K9" s="1542">
        <v>195.875</v>
      </c>
      <c r="L9" s="1541">
        <v>18986.87625</v>
      </c>
      <c r="M9" s="1541">
        <v>0</v>
      </c>
      <c r="N9" s="1541">
        <v>0</v>
      </c>
      <c r="O9" s="1541">
        <v>195.875</v>
      </c>
      <c r="P9" s="1545">
        <v>18986.87625</v>
      </c>
    </row>
    <row r="10" spans="1:16" s="313" customFormat="1" ht="16.5" customHeight="1">
      <c r="A10" s="900" t="s">
        <v>119</v>
      </c>
      <c r="B10" s="1391">
        <v>3529.54</v>
      </c>
      <c r="C10" s="1392">
        <v>0</v>
      </c>
      <c r="D10" s="1393">
        <v>3529.54</v>
      </c>
      <c r="E10" s="1394">
        <v>391.3</v>
      </c>
      <c r="F10" s="1395">
        <v>39009.92425</v>
      </c>
      <c r="G10" s="1396">
        <v>0</v>
      </c>
      <c r="H10" s="1540">
        <v>0</v>
      </c>
      <c r="I10" s="1541">
        <v>391.3</v>
      </c>
      <c r="J10" s="1541">
        <v>39009.92425</v>
      </c>
      <c r="K10" s="1542">
        <v>330.1</v>
      </c>
      <c r="L10" s="1541">
        <v>26236.907749999995</v>
      </c>
      <c r="M10" s="1541">
        <v>0</v>
      </c>
      <c r="N10" s="1541">
        <v>0</v>
      </c>
      <c r="O10" s="1541">
        <v>330.1</v>
      </c>
      <c r="P10" s="1545">
        <v>26236.907749999995</v>
      </c>
    </row>
    <row r="11" spans="1:16" s="313" customFormat="1" ht="16.5" customHeight="1">
      <c r="A11" s="900" t="s">
        <v>120</v>
      </c>
      <c r="B11" s="1391">
        <v>2685.96</v>
      </c>
      <c r="C11" s="1392">
        <v>0</v>
      </c>
      <c r="D11" s="1393">
        <v>2685.96</v>
      </c>
      <c r="E11" s="1394">
        <v>347.805</v>
      </c>
      <c r="F11" s="1395">
        <v>34593.981349999995</v>
      </c>
      <c r="G11" s="1396">
        <v>0</v>
      </c>
      <c r="H11" s="1540">
        <v>0</v>
      </c>
      <c r="I11" s="1541">
        <v>347.805</v>
      </c>
      <c r="J11" s="1541">
        <v>34593.981349999995</v>
      </c>
      <c r="K11" s="1542">
        <v>294.85</v>
      </c>
      <c r="L11" s="1541">
        <v>28964.910999999996</v>
      </c>
      <c r="M11" s="1541">
        <v>0</v>
      </c>
      <c r="N11" s="1541">
        <v>0</v>
      </c>
      <c r="O11" s="1540">
        <v>294.85</v>
      </c>
      <c r="P11" s="1545">
        <v>28964.910999999996</v>
      </c>
    </row>
    <row r="12" spans="1:16" s="313" customFormat="1" ht="16.5" customHeight="1">
      <c r="A12" s="900" t="s">
        <v>121</v>
      </c>
      <c r="B12" s="1391">
        <v>2257.5</v>
      </c>
      <c r="C12" s="1392">
        <v>496.34</v>
      </c>
      <c r="D12" s="1393">
        <v>1761.16</v>
      </c>
      <c r="E12" s="1394">
        <v>155.388</v>
      </c>
      <c r="F12" s="1395">
        <v>15492.9043</v>
      </c>
      <c r="G12" s="1396">
        <v>0</v>
      </c>
      <c r="H12" s="1540">
        <v>0</v>
      </c>
      <c r="I12" s="1541">
        <v>155.388</v>
      </c>
      <c r="J12" s="1541">
        <v>15492.9043</v>
      </c>
      <c r="K12" s="1542">
        <v>309.275</v>
      </c>
      <c r="L12" s="1541">
        <v>30642.332749999994</v>
      </c>
      <c r="M12" s="1541">
        <v>0</v>
      </c>
      <c r="N12" s="1541">
        <v>0</v>
      </c>
      <c r="O12" s="1540">
        <v>309.275</v>
      </c>
      <c r="P12" s="1545">
        <v>30642.332749999994</v>
      </c>
    </row>
    <row r="13" spans="1:16" s="313" customFormat="1" ht="16.5" customHeight="1">
      <c r="A13" s="900" t="s">
        <v>122</v>
      </c>
      <c r="B13" s="1391">
        <v>2901.58</v>
      </c>
      <c r="C13" s="1392">
        <v>0</v>
      </c>
      <c r="D13" s="1393">
        <v>2901.58</v>
      </c>
      <c r="E13" s="1394">
        <v>301.25</v>
      </c>
      <c r="F13" s="1395">
        <v>29918.715249999997</v>
      </c>
      <c r="G13" s="1396">
        <v>0</v>
      </c>
      <c r="H13" s="1540">
        <v>0</v>
      </c>
      <c r="I13" s="1541">
        <v>301.25</v>
      </c>
      <c r="J13" s="1541">
        <v>29918.715249999997</v>
      </c>
      <c r="K13" s="1542">
        <v>252.99999999999994</v>
      </c>
      <c r="L13" s="1541">
        <v>25574.157</v>
      </c>
      <c r="M13" s="1541">
        <v>0</v>
      </c>
      <c r="N13" s="1541">
        <v>0</v>
      </c>
      <c r="O13" s="1540">
        <v>252.99999999999994</v>
      </c>
      <c r="P13" s="1545">
        <v>25574.157</v>
      </c>
    </row>
    <row r="14" spans="1:16" s="313" customFormat="1" ht="16.5" customHeight="1">
      <c r="A14" s="900" t="s">
        <v>123</v>
      </c>
      <c r="B14" s="1391">
        <v>1893.9</v>
      </c>
      <c r="C14" s="1392">
        <v>0</v>
      </c>
      <c r="D14" s="1393">
        <v>1893.9</v>
      </c>
      <c r="E14" s="1397">
        <v>270.925</v>
      </c>
      <c r="F14" s="1395">
        <v>26988.022</v>
      </c>
      <c r="G14" s="1396">
        <v>0</v>
      </c>
      <c r="H14" s="1540">
        <v>0</v>
      </c>
      <c r="I14" s="1541">
        <v>270.925</v>
      </c>
      <c r="J14" s="1541">
        <v>26988.022</v>
      </c>
      <c r="K14" s="1542">
        <v>246.27499999999998</v>
      </c>
      <c r="L14" s="1541">
        <v>24360.532000000003</v>
      </c>
      <c r="M14" s="1541">
        <v>0</v>
      </c>
      <c r="N14" s="1541">
        <v>0</v>
      </c>
      <c r="O14" s="1540">
        <f aca="true" t="shared" si="0" ref="O14:P17">K14-M14</f>
        <v>246.27499999999998</v>
      </c>
      <c r="P14" s="1545">
        <f t="shared" si="0"/>
        <v>24360.532000000003</v>
      </c>
    </row>
    <row r="15" spans="1:16" s="313" customFormat="1" ht="16.5" customHeight="1">
      <c r="A15" s="900" t="s">
        <v>124</v>
      </c>
      <c r="B15" s="1391">
        <v>1962.72</v>
      </c>
      <c r="C15" s="1392">
        <v>0</v>
      </c>
      <c r="D15" s="1393">
        <v>1962.72</v>
      </c>
      <c r="E15" s="1397">
        <v>294.1</v>
      </c>
      <c r="F15" s="1395">
        <v>29064.779499999997</v>
      </c>
      <c r="G15" s="1396">
        <v>0</v>
      </c>
      <c r="H15" s="1540">
        <v>0</v>
      </c>
      <c r="I15" s="1541">
        <v>294.1</v>
      </c>
      <c r="J15" s="1541">
        <v>29064.779499999997</v>
      </c>
      <c r="K15" s="1540">
        <v>320.42499999999995</v>
      </c>
      <c r="L15" s="1541">
        <v>31916.139500000005</v>
      </c>
      <c r="M15" s="1540">
        <v>0</v>
      </c>
      <c r="N15" s="1541">
        <v>0</v>
      </c>
      <c r="O15" s="1540">
        <f t="shared" si="0"/>
        <v>320.42499999999995</v>
      </c>
      <c r="P15" s="1545">
        <f t="shared" si="0"/>
        <v>31916.139500000005</v>
      </c>
    </row>
    <row r="16" spans="1:16" s="313" customFormat="1" ht="16.5" customHeight="1">
      <c r="A16" s="900" t="s">
        <v>125</v>
      </c>
      <c r="B16" s="1391">
        <v>2955.37</v>
      </c>
      <c r="C16" s="1392">
        <v>0</v>
      </c>
      <c r="D16" s="1393">
        <v>2955.37</v>
      </c>
      <c r="E16" s="1398">
        <v>267.93</v>
      </c>
      <c r="F16" s="1399">
        <v>25882.97</v>
      </c>
      <c r="G16" s="1396">
        <v>0</v>
      </c>
      <c r="H16" s="1540">
        <v>0</v>
      </c>
      <c r="I16" s="1541">
        <v>267.93</v>
      </c>
      <c r="J16" s="1541">
        <v>25882.97</v>
      </c>
      <c r="K16" s="1546">
        <v>315.49600000000004</v>
      </c>
      <c r="L16" s="1301">
        <v>31509.897270000005</v>
      </c>
      <c r="M16" s="1540">
        <v>0</v>
      </c>
      <c r="N16" s="1541">
        <v>0</v>
      </c>
      <c r="O16" s="1540">
        <f t="shared" si="0"/>
        <v>315.49600000000004</v>
      </c>
      <c r="P16" s="1545">
        <f t="shared" si="0"/>
        <v>31509.897270000005</v>
      </c>
    </row>
    <row r="17" spans="1:16" s="313" customFormat="1" ht="16.5" customHeight="1">
      <c r="A17" s="900" t="s">
        <v>126</v>
      </c>
      <c r="B17" s="1391">
        <v>1971.17</v>
      </c>
      <c r="C17" s="1392">
        <v>408.86</v>
      </c>
      <c r="D17" s="1393">
        <v>1562.31</v>
      </c>
      <c r="E17" s="1398">
        <v>336.675</v>
      </c>
      <c r="F17" s="1399">
        <v>32466.19875</v>
      </c>
      <c r="G17" s="1396">
        <v>0</v>
      </c>
      <c r="H17" s="1540">
        <v>0</v>
      </c>
      <c r="I17" s="1541">
        <v>336.675</v>
      </c>
      <c r="J17" s="1541">
        <v>32466.19875</v>
      </c>
      <c r="K17" s="1547">
        <v>546.425</v>
      </c>
      <c r="L17" s="1548">
        <v>55403.839250000005</v>
      </c>
      <c r="M17" s="1540">
        <v>0</v>
      </c>
      <c r="N17" s="1541">
        <v>0</v>
      </c>
      <c r="O17" s="1540">
        <f t="shared" si="0"/>
        <v>546.425</v>
      </c>
      <c r="P17" s="1545">
        <f t="shared" si="0"/>
        <v>55403.839250000005</v>
      </c>
    </row>
    <row r="18" spans="1:16" s="313" customFormat="1" ht="16.5" customHeight="1">
      <c r="A18" s="900" t="s">
        <v>127</v>
      </c>
      <c r="B18" s="1391">
        <v>4584.48</v>
      </c>
      <c r="C18" s="1392">
        <v>0</v>
      </c>
      <c r="D18" s="1393">
        <v>4584.48</v>
      </c>
      <c r="E18" s="1394">
        <v>309.9</v>
      </c>
      <c r="F18" s="1395">
        <v>26003.481499999998</v>
      </c>
      <c r="G18" s="1396">
        <v>0</v>
      </c>
      <c r="H18" s="1540">
        <v>0</v>
      </c>
      <c r="I18" s="1541">
        <v>309.9</v>
      </c>
      <c r="J18" s="1541">
        <v>26003.481499999998</v>
      </c>
      <c r="K18" s="1542"/>
      <c r="L18" s="1541"/>
      <c r="M18" s="1541"/>
      <c r="N18" s="1541"/>
      <c r="O18" s="1540"/>
      <c r="P18" s="1545"/>
    </row>
    <row r="19" spans="1:16" s="313" customFormat="1" ht="16.5" customHeight="1">
      <c r="A19" s="905" t="s">
        <v>128</v>
      </c>
      <c r="B19" s="1400">
        <v>3337.29</v>
      </c>
      <c r="C19" s="1401">
        <v>1132.25</v>
      </c>
      <c r="D19" s="1393">
        <v>2205.04</v>
      </c>
      <c r="E19" s="1402">
        <v>355.775</v>
      </c>
      <c r="F19" s="1403">
        <v>34123.754</v>
      </c>
      <c r="G19" s="1404">
        <v>0</v>
      </c>
      <c r="H19" s="1540">
        <v>0</v>
      </c>
      <c r="I19" s="1549">
        <v>355.775</v>
      </c>
      <c r="J19" s="1549">
        <v>34123.754</v>
      </c>
      <c r="K19" s="1550"/>
      <c r="L19" s="1549"/>
      <c r="M19" s="1541"/>
      <c r="N19" s="1541"/>
      <c r="O19" s="1540"/>
      <c r="P19" s="1551"/>
    </row>
    <row r="20" spans="1:16" s="313" customFormat="1" ht="16.5" customHeight="1" thickBot="1">
      <c r="A20" s="1218" t="s">
        <v>293</v>
      </c>
      <c r="B20" s="1405">
        <v>30152</v>
      </c>
      <c r="C20" s="1406">
        <v>2037.45</v>
      </c>
      <c r="D20" s="1407">
        <v>28114.55</v>
      </c>
      <c r="E20" s="1408">
        <v>3546.6980000000003</v>
      </c>
      <c r="F20" s="1408">
        <v>345825.0629</v>
      </c>
      <c r="G20" s="1409">
        <v>24.65</v>
      </c>
      <c r="H20" s="1552">
        <v>2362.96975</v>
      </c>
      <c r="I20" s="1553">
        <v>3522.0480000000002</v>
      </c>
      <c r="J20" s="1553">
        <v>343462.09315</v>
      </c>
      <c r="K20" s="1552">
        <f aca="true" t="shared" si="1" ref="K20:P20">SUM(K8:K19)</f>
        <v>3087.371</v>
      </c>
      <c r="L20" s="1552">
        <f t="shared" si="1"/>
        <v>300385.76177000004</v>
      </c>
      <c r="M20" s="1552">
        <f t="shared" si="1"/>
        <v>0</v>
      </c>
      <c r="N20" s="1552">
        <f t="shared" si="1"/>
        <v>0</v>
      </c>
      <c r="O20" s="1554">
        <f t="shared" si="1"/>
        <v>3087.371</v>
      </c>
      <c r="P20" s="1555">
        <f t="shared" si="1"/>
        <v>300385.76177000004</v>
      </c>
    </row>
    <row r="21" s="313" customFormat="1" ht="16.5" customHeight="1" thickTop="1"/>
    <row r="22" s="313" customFormat="1" ht="16.5" customHeight="1"/>
    <row r="23" s="313" customFormat="1" ht="16.5" customHeight="1"/>
    <row r="24" s="313" customFormat="1" ht="16.5" customHeight="1"/>
    <row r="25" s="313" customFormat="1" ht="16.5" customHeight="1"/>
    <row r="26" s="313" customFormat="1" ht="16.5" customHeight="1"/>
    <row r="27" spans="1:17" ht="12.75">
      <c r="A27" s="313"/>
      <c r="Q27" s="313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C6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H24" sqref="H24"/>
    </sheetView>
  </sheetViews>
  <sheetFormatPr defaultColWidth="9.140625" defaultRowHeight="15"/>
  <cols>
    <col min="1" max="1" width="9.140625" style="1144" customWidth="1"/>
    <col min="2" max="2" width="10.00390625" style="1144" customWidth="1"/>
    <col min="3" max="3" width="15.421875" style="1144" customWidth="1"/>
    <col min="4" max="4" width="14.28125" style="1144" customWidth="1"/>
    <col min="5" max="5" width="16.8515625" style="1144" customWidth="1"/>
    <col min="6" max="6" width="11.7109375" style="1144" customWidth="1"/>
    <col min="7" max="7" width="13.00390625" style="1144" customWidth="1"/>
    <col min="8" max="8" width="12.7109375" style="1144" customWidth="1"/>
    <col min="9" max="16384" width="9.140625" style="1144" customWidth="1"/>
  </cols>
  <sheetData>
    <row r="1" spans="2:8" ht="12.75">
      <c r="B1" s="1695" t="s">
        <v>1567</v>
      </c>
      <c r="C1" s="1695"/>
      <c r="D1" s="1695"/>
      <c r="E1" s="1695"/>
      <c r="F1" s="1695"/>
      <c r="G1" s="1695"/>
      <c r="H1" s="1695"/>
    </row>
    <row r="2" spans="2:8" ht="15.75">
      <c r="B2" s="1629" t="s">
        <v>1568</v>
      </c>
      <c r="C2" s="1629"/>
      <c r="D2" s="1629"/>
      <c r="E2" s="1629"/>
      <c r="F2" s="1629"/>
      <c r="G2" s="1629"/>
      <c r="H2" s="1629"/>
    </row>
    <row r="3" spans="2:8" ht="17.25" customHeight="1" thickBot="1">
      <c r="B3" s="1410"/>
      <c r="D3" s="1411"/>
      <c r="H3" s="1143" t="s">
        <v>68</v>
      </c>
    </row>
    <row r="4" spans="2:8" s="1412" customFormat="1" ht="13.5" customHeight="1" thickTop="1">
      <c r="B4" s="1696" t="s">
        <v>1094</v>
      </c>
      <c r="C4" s="1698" t="s">
        <v>6</v>
      </c>
      <c r="D4" s="1699"/>
      <c r="E4" s="1698" t="s">
        <v>7</v>
      </c>
      <c r="F4" s="1700"/>
      <c r="G4" s="1701" t="s">
        <v>9</v>
      </c>
      <c r="H4" s="1702"/>
    </row>
    <row r="5" spans="2:8" s="1412" customFormat="1" ht="13.5" customHeight="1">
      <c r="B5" s="1697"/>
      <c r="C5" s="1413" t="s">
        <v>1569</v>
      </c>
      <c r="D5" s="1414" t="s">
        <v>1570</v>
      </c>
      <c r="E5" s="1413" t="s">
        <v>1569</v>
      </c>
      <c r="F5" s="1415" t="s">
        <v>1570</v>
      </c>
      <c r="G5" s="1416" t="s">
        <v>1569</v>
      </c>
      <c r="H5" s="1417" t="s">
        <v>1570</v>
      </c>
    </row>
    <row r="6" spans="2:8" ht="15.75" customHeight="1">
      <c r="B6" s="900" t="s">
        <v>117</v>
      </c>
      <c r="C6" s="1556">
        <v>13318.9</v>
      </c>
      <c r="D6" s="1557">
        <v>240</v>
      </c>
      <c r="E6" s="1556">
        <v>19296.05</v>
      </c>
      <c r="F6" s="1558">
        <v>320</v>
      </c>
      <c r="G6" s="1558">
        <v>12116.9</v>
      </c>
      <c r="H6" s="1559">
        <v>200</v>
      </c>
    </row>
    <row r="7" spans="2:8" ht="15.75" customHeight="1">
      <c r="B7" s="900" t="s">
        <v>118</v>
      </c>
      <c r="C7" s="1556">
        <v>8330.9</v>
      </c>
      <c r="D7" s="1557">
        <v>150</v>
      </c>
      <c r="E7" s="1556">
        <v>16678.5</v>
      </c>
      <c r="F7" s="1558">
        <v>260</v>
      </c>
      <c r="G7" s="1558">
        <v>18189.19</v>
      </c>
      <c r="H7" s="1559">
        <v>300</v>
      </c>
    </row>
    <row r="8" spans="2:8" ht="15.75" customHeight="1">
      <c r="B8" s="900" t="s">
        <v>119</v>
      </c>
      <c r="C8" s="1560">
        <v>16467.44</v>
      </c>
      <c r="D8" s="1561">
        <v>310</v>
      </c>
      <c r="E8" s="1560">
        <v>14979.6</v>
      </c>
      <c r="F8" s="1562">
        <v>240</v>
      </c>
      <c r="G8" s="1562">
        <v>21992.42</v>
      </c>
      <c r="H8" s="1563">
        <v>360</v>
      </c>
    </row>
    <row r="9" spans="2:8" ht="15.75" customHeight="1">
      <c r="B9" s="900" t="s">
        <v>120</v>
      </c>
      <c r="C9" s="1560">
        <v>8563.1</v>
      </c>
      <c r="D9" s="1561">
        <v>160</v>
      </c>
      <c r="E9" s="1560">
        <v>14882.01</v>
      </c>
      <c r="F9" s="1562">
        <v>240</v>
      </c>
      <c r="G9" s="1562">
        <v>19659.2</v>
      </c>
      <c r="H9" s="1563">
        <v>320</v>
      </c>
    </row>
    <row r="10" spans="2:9" ht="15.75" customHeight="1">
      <c r="B10" s="900" t="s">
        <v>121</v>
      </c>
      <c r="C10" s="1560">
        <v>16445.67</v>
      </c>
      <c r="D10" s="1561">
        <v>300</v>
      </c>
      <c r="E10" s="1560">
        <v>12399.45</v>
      </c>
      <c r="F10" s="1562">
        <v>200</v>
      </c>
      <c r="G10" s="1562">
        <v>21053.61</v>
      </c>
      <c r="H10" s="1563">
        <v>340</v>
      </c>
      <c r="I10" s="1418"/>
    </row>
    <row r="11" spans="2:8" ht="15.75" customHeight="1">
      <c r="B11" s="900" t="s">
        <v>122</v>
      </c>
      <c r="C11" s="1560">
        <v>13151.6</v>
      </c>
      <c r="D11" s="1561">
        <v>240</v>
      </c>
      <c r="E11" s="1560">
        <v>11175.8</v>
      </c>
      <c r="F11" s="1562">
        <v>180</v>
      </c>
      <c r="G11" s="1562">
        <v>13923.11</v>
      </c>
      <c r="H11" s="1563">
        <v>220</v>
      </c>
    </row>
    <row r="12" spans="2:8" ht="15.75" customHeight="1">
      <c r="B12" s="900" t="s">
        <v>123</v>
      </c>
      <c r="C12" s="1560">
        <v>13967.33</v>
      </c>
      <c r="D12" s="1561">
        <v>260</v>
      </c>
      <c r="E12" s="1560">
        <v>14944.8</v>
      </c>
      <c r="F12" s="1562">
        <v>240</v>
      </c>
      <c r="G12" s="1562">
        <v>22249.53</v>
      </c>
      <c r="H12" s="1563">
        <v>360</v>
      </c>
    </row>
    <row r="13" spans="2:8" ht="15.75" customHeight="1">
      <c r="B13" s="900" t="s">
        <v>124</v>
      </c>
      <c r="C13" s="1560">
        <v>16264.61</v>
      </c>
      <c r="D13" s="1561">
        <v>300</v>
      </c>
      <c r="E13" s="1560">
        <v>22182.25</v>
      </c>
      <c r="F13" s="1562">
        <v>360</v>
      </c>
      <c r="G13" s="1562">
        <v>16188.29</v>
      </c>
      <c r="H13" s="1563">
        <v>260</v>
      </c>
    </row>
    <row r="14" spans="2:8" ht="15.75" customHeight="1">
      <c r="B14" s="900" t="s">
        <v>125</v>
      </c>
      <c r="C14" s="1560">
        <v>17409.9</v>
      </c>
      <c r="D14" s="1561">
        <v>320</v>
      </c>
      <c r="E14" s="1564">
        <v>14525.81</v>
      </c>
      <c r="F14" s="1560">
        <v>240</v>
      </c>
      <c r="G14" s="1560">
        <v>18723.1</v>
      </c>
      <c r="H14" s="1563">
        <v>300</v>
      </c>
    </row>
    <row r="15" spans="2:8" ht="15.75" customHeight="1">
      <c r="B15" s="900" t="s">
        <v>126</v>
      </c>
      <c r="C15" s="1560">
        <v>11928.65</v>
      </c>
      <c r="D15" s="1561">
        <v>220</v>
      </c>
      <c r="E15" s="1564">
        <v>13294.44</v>
      </c>
      <c r="F15" s="1560">
        <v>220</v>
      </c>
      <c r="G15" s="1560">
        <v>13888.34</v>
      </c>
      <c r="H15" s="1563">
        <v>220</v>
      </c>
    </row>
    <row r="16" spans="2:8" ht="15.75" customHeight="1">
      <c r="B16" s="900" t="s">
        <v>127</v>
      </c>
      <c r="C16" s="1560">
        <v>21318.95</v>
      </c>
      <c r="D16" s="1561">
        <v>380</v>
      </c>
      <c r="E16" s="1560">
        <v>17729.74</v>
      </c>
      <c r="F16" s="1562">
        <v>300</v>
      </c>
      <c r="G16" s="1562"/>
      <c r="H16" s="1563"/>
    </row>
    <row r="17" spans="2:8" ht="15.75" customHeight="1">
      <c r="B17" s="905" t="s">
        <v>128</v>
      </c>
      <c r="C17" s="1565">
        <v>14355.75</v>
      </c>
      <c r="D17" s="1566">
        <v>240</v>
      </c>
      <c r="E17" s="1565">
        <v>20401.75</v>
      </c>
      <c r="F17" s="1567">
        <v>340</v>
      </c>
      <c r="G17" s="1567"/>
      <c r="H17" s="1568"/>
    </row>
    <row r="18" spans="2:8" s="1420" customFormat="1" ht="15.75" customHeight="1" thickBot="1">
      <c r="B18" s="1419" t="s">
        <v>293</v>
      </c>
      <c r="C18" s="1569">
        <v>171522.8</v>
      </c>
      <c r="D18" s="1570">
        <v>3120</v>
      </c>
      <c r="E18" s="1569">
        <v>192490.2</v>
      </c>
      <c r="F18" s="1571">
        <v>3140</v>
      </c>
      <c r="G18" s="1571">
        <f>SUM(G6:G17)</f>
        <v>177983.69</v>
      </c>
      <c r="H18" s="1572">
        <f>SUM(H6:H17)</f>
        <v>2880</v>
      </c>
    </row>
    <row r="19" s="1213" customFormat="1" ht="13.5" thickTop="1">
      <c r="B19" s="1071"/>
    </row>
    <row r="20" ht="12.75">
      <c r="B20" s="1213"/>
    </row>
    <row r="21" spans="5:7" ht="12.75">
      <c r="E21" s="1421"/>
      <c r="G21" s="1421"/>
    </row>
    <row r="22" spans="5:7" ht="12.75">
      <c r="E22" s="1421"/>
      <c r="F22" s="1421"/>
      <c r="G22" s="1421"/>
    </row>
    <row r="23" ht="12.75">
      <c r="F23" s="1421"/>
    </row>
    <row r="32" spans="3:5" ht="12.75">
      <c r="C32" s="1421"/>
      <c r="E32" s="1421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4" sqref="A4:K6"/>
    </sheetView>
  </sheetViews>
  <sheetFormatPr defaultColWidth="11.00390625" defaultRowHeight="16.5" customHeight="1"/>
  <cols>
    <col min="1" max="1" width="46.7109375" style="144" bestFit="1" customWidth="1"/>
    <col min="2" max="2" width="10.57421875" style="144" bestFit="1" customWidth="1"/>
    <col min="3" max="3" width="11.421875" style="144" bestFit="1" customWidth="1"/>
    <col min="4" max="5" width="10.7109375" style="313" bestFit="1" customWidth="1"/>
    <col min="6" max="6" width="9.28125" style="144" bestFit="1" customWidth="1"/>
    <col min="7" max="7" width="2.421875" style="313" bestFit="1" customWidth="1"/>
    <col min="8" max="8" width="7.7109375" style="144" bestFit="1" customWidth="1"/>
    <col min="9" max="9" width="10.7109375" style="313" customWidth="1"/>
    <col min="10" max="10" width="2.140625" style="313" customWidth="1"/>
    <col min="11" max="11" width="7.7109375" style="313" bestFit="1" customWidth="1"/>
    <col min="12" max="16384" width="11.00390625" style="144" customWidth="1"/>
  </cols>
  <sheetData>
    <row r="1" spans="1:11" ht="24.75" customHeight="1">
      <c r="A1" s="1597" t="s">
        <v>1127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</row>
    <row r="2" spans="1:11" ht="16.5" customHeight="1">
      <c r="A2" s="1598" t="s">
        <v>375</v>
      </c>
      <c r="B2" s="1598"/>
      <c r="C2" s="1598"/>
      <c r="D2" s="1598"/>
      <c r="E2" s="1598"/>
      <c r="F2" s="1598"/>
      <c r="G2" s="1598"/>
      <c r="H2" s="1598"/>
      <c r="I2" s="1598"/>
      <c r="J2" s="1598"/>
      <c r="K2" s="1598"/>
    </row>
    <row r="3" spans="1:11" ht="16.5" customHeight="1" thickBot="1">
      <c r="A3" s="324" t="s">
        <v>396</v>
      </c>
      <c r="B3" s="324"/>
      <c r="C3" s="324"/>
      <c r="D3" s="430"/>
      <c r="E3" s="312"/>
      <c r="F3" s="324"/>
      <c r="G3" s="430"/>
      <c r="H3" s="324"/>
      <c r="I3" s="1599" t="s">
        <v>3</v>
      </c>
      <c r="J3" s="1599"/>
      <c r="K3" s="1599"/>
    </row>
    <row r="4" spans="1:11" ht="16.5" customHeight="1" thickTop="1">
      <c r="A4" s="1454"/>
      <c r="B4" s="1455">
        <v>2013</v>
      </c>
      <c r="C4" s="1456">
        <v>2014</v>
      </c>
      <c r="D4" s="1456">
        <v>2014</v>
      </c>
      <c r="E4" s="1457">
        <v>2015</v>
      </c>
      <c r="F4" s="1600" t="s">
        <v>1128</v>
      </c>
      <c r="G4" s="1600"/>
      <c r="H4" s="1600"/>
      <c r="I4" s="1600"/>
      <c r="J4" s="1600"/>
      <c r="K4" s="1601"/>
    </row>
    <row r="5" spans="1:11" ht="12.75">
      <c r="A5" s="1458" t="s">
        <v>1129</v>
      </c>
      <c r="B5" s="1459" t="s">
        <v>1130</v>
      </c>
      <c r="C5" s="1459" t="s">
        <v>1109</v>
      </c>
      <c r="D5" s="1459" t="s">
        <v>1131</v>
      </c>
      <c r="E5" s="1460" t="s">
        <v>1132</v>
      </c>
      <c r="F5" s="1602" t="s">
        <v>7</v>
      </c>
      <c r="G5" s="1603"/>
      <c r="H5" s="1604"/>
      <c r="I5" s="1603" t="s">
        <v>9</v>
      </c>
      <c r="J5" s="1603"/>
      <c r="K5" s="1605"/>
    </row>
    <row r="6" spans="1:11" ht="12.75">
      <c r="A6" s="1461" t="s">
        <v>396</v>
      </c>
      <c r="B6" s="1462"/>
      <c r="C6" s="1463"/>
      <c r="D6" s="1463"/>
      <c r="E6" s="1464"/>
      <c r="F6" s="1463" t="s">
        <v>4</v>
      </c>
      <c r="G6" s="1465" t="s">
        <v>396</v>
      </c>
      <c r="H6" s="1466" t="s">
        <v>1133</v>
      </c>
      <c r="I6" s="1463" t="s">
        <v>4</v>
      </c>
      <c r="J6" s="1465" t="s">
        <v>396</v>
      </c>
      <c r="K6" s="1467" t="s">
        <v>1133</v>
      </c>
    </row>
    <row r="7" spans="1:11" ht="16.5" customHeight="1">
      <c r="A7" s="946" t="s">
        <v>1134</v>
      </c>
      <c r="B7" s="947">
        <v>468237.9967958949</v>
      </c>
      <c r="C7" s="947">
        <v>586859.8195148812</v>
      </c>
      <c r="D7" s="948">
        <v>599219.7117261993</v>
      </c>
      <c r="E7" s="949">
        <v>707278.6452143922</v>
      </c>
      <c r="F7" s="950">
        <v>115264.4546772363</v>
      </c>
      <c r="G7" s="951" t="s">
        <v>1135</v>
      </c>
      <c r="H7" s="952">
        <v>24.616638433014675</v>
      </c>
      <c r="I7" s="948">
        <v>101147.49322338297</v>
      </c>
      <c r="J7" s="953" t="s">
        <v>1136</v>
      </c>
      <c r="K7" s="954">
        <v>16.879867474987233</v>
      </c>
    </row>
    <row r="8" spans="1:11" ht="16.5" customHeight="1">
      <c r="A8" s="955" t="s">
        <v>1137</v>
      </c>
      <c r="B8" s="956">
        <v>554093.54786075</v>
      </c>
      <c r="C8" s="956">
        <v>673651.0251717177</v>
      </c>
      <c r="D8" s="957">
        <v>686759.0177883125</v>
      </c>
      <c r="E8" s="958">
        <v>805157.4360506573</v>
      </c>
      <c r="F8" s="959">
        <v>119557.47731096775</v>
      </c>
      <c r="G8" s="960"/>
      <c r="H8" s="961">
        <v>21.577128586419473</v>
      </c>
      <c r="I8" s="957">
        <v>118398.41826234479</v>
      </c>
      <c r="J8" s="958"/>
      <c r="K8" s="962">
        <v>17.24016943288833</v>
      </c>
    </row>
    <row r="9" spans="1:11" ht="16.5" customHeight="1">
      <c r="A9" s="955" t="s">
        <v>1138</v>
      </c>
      <c r="B9" s="956">
        <v>85855.55106485508</v>
      </c>
      <c r="C9" s="956">
        <v>86791.20565683644</v>
      </c>
      <c r="D9" s="956">
        <v>87539.30606211328</v>
      </c>
      <c r="E9" s="961">
        <v>97878.79083626509</v>
      </c>
      <c r="F9" s="959">
        <v>935.6545919813507</v>
      </c>
      <c r="G9" s="960"/>
      <c r="H9" s="961">
        <v>1.0898009276937253</v>
      </c>
      <c r="I9" s="957">
        <v>10339.484774151817</v>
      </c>
      <c r="J9" s="958"/>
      <c r="K9" s="962">
        <v>11.811248271508417</v>
      </c>
    </row>
    <row r="10" spans="1:11" ht="16.5" customHeight="1">
      <c r="A10" s="963" t="s">
        <v>1139</v>
      </c>
      <c r="B10" s="957">
        <v>74332.31242050508</v>
      </c>
      <c r="C10" s="957">
        <v>75635.01206416644</v>
      </c>
      <c r="D10" s="957">
        <v>80052.68665923328</v>
      </c>
      <c r="E10" s="958">
        <v>91094.89321312509</v>
      </c>
      <c r="F10" s="959">
        <v>1302.6996436613554</v>
      </c>
      <c r="G10" s="960"/>
      <c r="H10" s="961">
        <v>1.7525348011398563</v>
      </c>
      <c r="I10" s="957">
        <v>11042.20655389181</v>
      </c>
      <c r="J10" s="958"/>
      <c r="K10" s="962">
        <v>13.793673909903937</v>
      </c>
    </row>
    <row r="11" spans="1:13" s="324" customFormat="1" ht="16.5" customHeight="1">
      <c r="A11" s="963" t="s">
        <v>1140</v>
      </c>
      <c r="B11" s="956">
        <v>11523.23864435</v>
      </c>
      <c r="C11" s="956">
        <v>11156.193592669999</v>
      </c>
      <c r="D11" s="957">
        <v>7486.61940288</v>
      </c>
      <c r="E11" s="958">
        <v>6783.897623140001</v>
      </c>
      <c r="F11" s="959">
        <v>-367.04505168000105</v>
      </c>
      <c r="G11" s="960"/>
      <c r="H11" s="961">
        <v>-3.185259483105196</v>
      </c>
      <c r="I11" s="957">
        <v>-702.721779739999</v>
      </c>
      <c r="J11" s="958"/>
      <c r="K11" s="962">
        <v>-9.386369760825179</v>
      </c>
      <c r="M11" s="144"/>
    </row>
    <row r="12" spans="1:11" ht="16.5" customHeight="1">
      <c r="A12" s="946" t="s">
        <v>1141</v>
      </c>
      <c r="B12" s="947">
        <v>847138.2799346459</v>
      </c>
      <c r="C12" s="947">
        <v>894200.8565180227</v>
      </c>
      <c r="D12" s="948">
        <v>966747.4467863806</v>
      </c>
      <c r="E12" s="949">
        <v>1055262.2135622795</v>
      </c>
      <c r="F12" s="950">
        <v>50419.9446251268</v>
      </c>
      <c r="G12" s="951" t="s">
        <v>1135</v>
      </c>
      <c r="H12" s="952">
        <v>5.951796279235138</v>
      </c>
      <c r="I12" s="948">
        <v>95426.20704070874</v>
      </c>
      <c r="J12" s="964" t="s">
        <v>1136</v>
      </c>
      <c r="K12" s="954">
        <v>9.870851726365593</v>
      </c>
    </row>
    <row r="13" spans="1:11" ht="16.5" customHeight="1">
      <c r="A13" s="955" t="s">
        <v>1142</v>
      </c>
      <c r="B13" s="956">
        <v>1165866.2782705706</v>
      </c>
      <c r="C13" s="956">
        <v>1226655.2246897044</v>
      </c>
      <c r="D13" s="957">
        <v>1314304.964722467</v>
      </c>
      <c r="E13" s="958">
        <v>1420269.2278556435</v>
      </c>
      <c r="F13" s="959">
        <v>60788.946419133805</v>
      </c>
      <c r="G13" s="960"/>
      <c r="H13" s="961">
        <v>5.2140582116593395</v>
      </c>
      <c r="I13" s="965">
        <v>105964.2631331766</v>
      </c>
      <c r="J13" s="966"/>
      <c r="K13" s="967">
        <v>8.062380191613471</v>
      </c>
    </row>
    <row r="14" spans="1:11" ht="16.5" customHeight="1">
      <c r="A14" s="955" t="s">
        <v>1143</v>
      </c>
      <c r="B14" s="956">
        <v>167788.25927550002</v>
      </c>
      <c r="C14" s="956">
        <v>87905.59205670994</v>
      </c>
      <c r="D14" s="957">
        <v>141989.49496771995</v>
      </c>
      <c r="E14" s="958">
        <v>56976.801919660036</v>
      </c>
      <c r="F14" s="959">
        <v>-79882.66721879008</v>
      </c>
      <c r="G14" s="960"/>
      <c r="H14" s="961">
        <v>-47.60921149293688</v>
      </c>
      <c r="I14" s="957">
        <v>-85012.69304805991</v>
      </c>
      <c r="J14" s="958"/>
      <c r="K14" s="962">
        <v>-59.872523011217694</v>
      </c>
    </row>
    <row r="15" spans="1:11" ht="16.5" customHeight="1">
      <c r="A15" s="963" t="s">
        <v>1144</v>
      </c>
      <c r="B15" s="956">
        <v>167972.77448819</v>
      </c>
      <c r="C15" s="956">
        <v>171655.85948819</v>
      </c>
      <c r="D15" s="957">
        <v>165490.34271409997</v>
      </c>
      <c r="E15" s="958">
        <v>142829.31447425002</v>
      </c>
      <c r="F15" s="959">
        <v>3683.084999999992</v>
      </c>
      <c r="G15" s="960"/>
      <c r="H15" s="961">
        <v>2.192667836333766</v>
      </c>
      <c r="I15" s="957">
        <v>-22661.028239849955</v>
      </c>
      <c r="J15" s="958"/>
      <c r="K15" s="962">
        <v>-13.693263225032412</v>
      </c>
    </row>
    <row r="16" spans="1:11" ht="16.5" customHeight="1">
      <c r="A16" s="963" t="s">
        <v>1145</v>
      </c>
      <c r="B16" s="956">
        <v>184.51521268998874</v>
      </c>
      <c r="C16" s="957">
        <v>83750.26743148007</v>
      </c>
      <c r="D16" s="957">
        <v>23500.847746380023</v>
      </c>
      <c r="E16" s="958">
        <v>85852.51255458998</v>
      </c>
      <c r="F16" s="959">
        <v>83565.75221879008</v>
      </c>
      <c r="G16" s="960"/>
      <c r="H16" s="961"/>
      <c r="I16" s="957">
        <v>62351.66480820996</v>
      </c>
      <c r="J16" s="958"/>
      <c r="K16" s="962"/>
    </row>
    <row r="17" spans="1:11" ht="16.5" customHeight="1">
      <c r="A17" s="955" t="s">
        <v>1146</v>
      </c>
      <c r="B17" s="956">
        <v>11389.098520938094</v>
      </c>
      <c r="C17" s="956">
        <v>11929.30671942</v>
      </c>
      <c r="D17" s="957">
        <v>10417.33065354</v>
      </c>
      <c r="E17" s="958">
        <v>10554.579788590003</v>
      </c>
      <c r="F17" s="959">
        <v>540.2081984819051</v>
      </c>
      <c r="G17" s="960"/>
      <c r="H17" s="961">
        <v>4.74320419205057</v>
      </c>
      <c r="I17" s="957">
        <v>137.24913505000222</v>
      </c>
      <c r="J17" s="958"/>
      <c r="K17" s="962">
        <v>1.3175077149285115</v>
      </c>
    </row>
    <row r="18" spans="1:11" ht="16.5" customHeight="1">
      <c r="A18" s="963" t="s">
        <v>1147</v>
      </c>
      <c r="B18" s="956">
        <v>13662.842153158774</v>
      </c>
      <c r="C18" s="956">
        <v>10730.936370170864</v>
      </c>
      <c r="D18" s="956">
        <v>11073.529709095701</v>
      </c>
      <c r="E18" s="961">
        <v>25061.798637598178</v>
      </c>
      <c r="F18" s="959">
        <v>-2931.9057829879093</v>
      </c>
      <c r="G18" s="960"/>
      <c r="H18" s="961">
        <v>-21.458974275788357</v>
      </c>
      <c r="I18" s="957">
        <v>13988.268928502477</v>
      </c>
      <c r="J18" s="958"/>
      <c r="K18" s="962">
        <v>126.3216814870929</v>
      </c>
    </row>
    <row r="19" spans="1:11" ht="16.5" customHeight="1">
      <c r="A19" s="963" t="s">
        <v>1148</v>
      </c>
      <c r="B19" s="956">
        <v>1317.38533904</v>
      </c>
      <c r="C19" s="956">
        <v>1327.3155061100001</v>
      </c>
      <c r="D19" s="956">
        <v>1487.62224685</v>
      </c>
      <c r="E19" s="958">
        <v>2668.38354558</v>
      </c>
      <c r="F19" s="959">
        <v>9.930167070000152</v>
      </c>
      <c r="G19" s="960"/>
      <c r="H19" s="961">
        <v>0.7537784713192895</v>
      </c>
      <c r="I19" s="957">
        <v>1180.76129873</v>
      </c>
      <c r="J19" s="958"/>
      <c r="K19" s="962">
        <v>79.37238779738809</v>
      </c>
    </row>
    <row r="20" spans="1:11" ht="16.5" customHeight="1">
      <c r="A20" s="963" t="s">
        <v>1149</v>
      </c>
      <c r="B20" s="956">
        <v>12345.456814118774</v>
      </c>
      <c r="C20" s="956">
        <v>9403.620864060864</v>
      </c>
      <c r="D20" s="956">
        <v>9585.907462245701</v>
      </c>
      <c r="E20" s="961">
        <v>22393.41509201818</v>
      </c>
      <c r="F20" s="959">
        <v>-2941.83595005791</v>
      </c>
      <c r="G20" s="960"/>
      <c r="H20" s="961">
        <v>-23.82930007655533</v>
      </c>
      <c r="I20" s="957">
        <v>12807.507629772477</v>
      </c>
      <c r="J20" s="958"/>
      <c r="K20" s="962">
        <v>133.6076702202177</v>
      </c>
    </row>
    <row r="21" spans="1:11" ht="16.5" customHeight="1">
      <c r="A21" s="955" t="s">
        <v>1150</v>
      </c>
      <c r="B21" s="956">
        <v>973026.0783209736</v>
      </c>
      <c r="C21" s="956">
        <v>1116089.3895434036</v>
      </c>
      <c r="D21" s="957">
        <v>1150824.6093921112</v>
      </c>
      <c r="E21" s="958">
        <v>1327676.0475097953</v>
      </c>
      <c r="F21" s="959">
        <v>143063.3112224301</v>
      </c>
      <c r="G21" s="782"/>
      <c r="H21" s="961">
        <v>14.702926715930998</v>
      </c>
      <c r="I21" s="957">
        <v>176851.4381176841</v>
      </c>
      <c r="J21" s="968"/>
      <c r="K21" s="962">
        <v>15.36736672768065</v>
      </c>
    </row>
    <row r="22" spans="1:11" ht="16.5" customHeight="1">
      <c r="A22" s="955" t="s">
        <v>1151</v>
      </c>
      <c r="B22" s="956">
        <v>318727.99833592464</v>
      </c>
      <c r="C22" s="956">
        <v>332454.36817168165</v>
      </c>
      <c r="D22" s="956">
        <v>347557.5179360863</v>
      </c>
      <c r="E22" s="956">
        <v>365007.01429336413</v>
      </c>
      <c r="F22" s="959">
        <v>10369.001794007001</v>
      </c>
      <c r="G22" s="969" t="s">
        <v>1135</v>
      </c>
      <c r="H22" s="961">
        <v>3.2532447253280057</v>
      </c>
      <c r="I22" s="957">
        <v>10538.056092467861</v>
      </c>
      <c r="J22" s="970" t="s">
        <v>1136</v>
      </c>
      <c r="K22" s="962">
        <v>3.032032267650658</v>
      </c>
    </row>
    <row r="23" spans="1:11" ht="16.5" customHeight="1">
      <c r="A23" s="946" t="s">
        <v>1152</v>
      </c>
      <c r="B23" s="947">
        <v>1315376.2767305407</v>
      </c>
      <c r="C23" s="947">
        <v>1481060.676032904</v>
      </c>
      <c r="D23" s="948">
        <v>1565967.1585125797</v>
      </c>
      <c r="E23" s="949">
        <v>1762540.8587766718</v>
      </c>
      <c r="F23" s="950">
        <v>165684.3993023634</v>
      </c>
      <c r="G23" s="971"/>
      <c r="H23" s="952">
        <v>12.59596985542293</v>
      </c>
      <c r="I23" s="948">
        <v>196573.70026409207</v>
      </c>
      <c r="J23" s="949"/>
      <c r="K23" s="954">
        <v>12.552862248452637</v>
      </c>
    </row>
    <row r="24" spans="1:11" ht="16.5" customHeight="1">
      <c r="A24" s="955" t="s">
        <v>1153</v>
      </c>
      <c r="B24" s="957">
        <v>925469.1309784062</v>
      </c>
      <c r="C24" s="957">
        <v>1060103.908445652</v>
      </c>
      <c r="D24" s="957">
        <v>1130173.7065940998</v>
      </c>
      <c r="E24" s="958">
        <v>1278225.0659390858</v>
      </c>
      <c r="F24" s="959">
        <v>134634.77746724593</v>
      </c>
      <c r="G24" s="960"/>
      <c r="H24" s="961">
        <v>14.547732923831832</v>
      </c>
      <c r="I24" s="957">
        <v>148051.35934498603</v>
      </c>
      <c r="J24" s="958"/>
      <c r="K24" s="972">
        <v>13.099876459801454</v>
      </c>
    </row>
    <row r="25" spans="1:11" ht="16.5" customHeight="1">
      <c r="A25" s="955" t="s">
        <v>1154</v>
      </c>
      <c r="B25" s="957">
        <v>301590.1935057185</v>
      </c>
      <c r="C25" s="957">
        <v>331560.72529726475</v>
      </c>
      <c r="D25" s="957">
        <v>354830.0274856184</v>
      </c>
      <c r="E25" s="958">
        <v>390258.040851142</v>
      </c>
      <c r="F25" s="959">
        <v>29970.531791546266</v>
      </c>
      <c r="G25" s="960"/>
      <c r="H25" s="961">
        <v>9.937502092878226</v>
      </c>
      <c r="I25" s="957">
        <v>35428.0133655236</v>
      </c>
      <c r="J25" s="958"/>
      <c r="K25" s="972">
        <v>9.984502612862867</v>
      </c>
    </row>
    <row r="26" spans="1:11" ht="16.5" customHeight="1">
      <c r="A26" s="963" t="s">
        <v>1155</v>
      </c>
      <c r="B26" s="956">
        <v>195874.235903968</v>
      </c>
      <c r="C26" s="956">
        <v>227369.500445771</v>
      </c>
      <c r="D26" s="957">
        <v>227537.39173336106</v>
      </c>
      <c r="E26" s="958">
        <v>263387.588092671</v>
      </c>
      <c r="F26" s="959">
        <v>31495.264541803015</v>
      </c>
      <c r="G26" s="960"/>
      <c r="H26" s="961">
        <v>16.079329880446515</v>
      </c>
      <c r="I26" s="957">
        <v>35850.19635930995</v>
      </c>
      <c r="J26" s="958"/>
      <c r="K26" s="962">
        <v>15.755738468392433</v>
      </c>
    </row>
    <row r="27" spans="1:11" ht="16.5" customHeight="1">
      <c r="A27" s="963" t="s">
        <v>1156</v>
      </c>
      <c r="B27" s="956">
        <v>105715.9438046306</v>
      </c>
      <c r="C27" s="956">
        <v>104191.2315541082</v>
      </c>
      <c r="D27" s="957">
        <v>127292.64643086921</v>
      </c>
      <c r="E27" s="958">
        <v>126870.40182837509</v>
      </c>
      <c r="F27" s="959">
        <v>-1524.712250522396</v>
      </c>
      <c r="G27" s="960"/>
      <c r="H27" s="961">
        <v>-1.4422727505892163</v>
      </c>
      <c r="I27" s="957">
        <v>-422.2446024941164</v>
      </c>
      <c r="J27" s="958"/>
      <c r="K27" s="962">
        <v>-0.3317117008196003</v>
      </c>
    </row>
    <row r="28" spans="1:11" ht="16.5" customHeight="1">
      <c r="A28" s="963" t="s">
        <v>1157</v>
      </c>
      <c r="B28" s="957">
        <v>623878.9374726877</v>
      </c>
      <c r="C28" s="957">
        <v>728543.1831483872</v>
      </c>
      <c r="D28" s="957">
        <v>775343.6791084813</v>
      </c>
      <c r="E28" s="958">
        <v>887967.0250879438</v>
      </c>
      <c r="F28" s="959">
        <v>104664.24567569955</v>
      </c>
      <c r="G28" s="960"/>
      <c r="H28" s="961">
        <v>16.776371085661403</v>
      </c>
      <c r="I28" s="957">
        <v>112623.3459794625</v>
      </c>
      <c r="J28" s="958"/>
      <c r="K28" s="962">
        <v>14.525603163356019</v>
      </c>
    </row>
    <row r="29" spans="1:11" ht="16.5" customHeight="1">
      <c r="A29" s="973" t="s">
        <v>1158</v>
      </c>
      <c r="B29" s="974">
        <v>389907.1457521345</v>
      </c>
      <c r="C29" s="974">
        <v>420956.7675872521</v>
      </c>
      <c r="D29" s="974">
        <v>435793.45191848004</v>
      </c>
      <c r="E29" s="975">
        <v>484315.792837586</v>
      </c>
      <c r="F29" s="976">
        <v>31049.621835117578</v>
      </c>
      <c r="G29" s="975"/>
      <c r="H29" s="977">
        <v>7.963337469802603</v>
      </c>
      <c r="I29" s="974">
        <v>48522.340919105976</v>
      </c>
      <c r="J29" s="975"/>
      <c r="K29" s="978">
        <v>11.13425195020659</v>
      </c>
    </row>
    <row r="30" spans="1:11" ht="16.5" customHeight="1" thickBot="1">
      <c r="A30" s="979" t="s">
        <v>1159</v>
      </c>
      <c r="B30" s="980">
        <v>1389708.5891510458</v>
      </c>
      <c r="C30" s="980">
        <v>1556695.6880970704</v>
      </c>
      <c r="D30" s="981">
        <v>1646019.845171813</v>
      </c>
      <c r="E30" s="982">
        <v>1853635.751989797</v>
      </c>
      <c r="F30" s="983">
        <v>166987.09894602466</v>
      </c>
      <c r="G30" s="982"/>
      <c r="H30" s="984">
        <v>12.015979483010524</v>
      </c>
      <c r="I30" s="981">
        <v>207615.90681798407</v>
      </c>
      <c r="J30" s="982"/>
      <c r="K30" s="985">
        <v>12.613208001530078</v>
      </c>
    </row>
    <row r="31" spans="1:11" ht="19.5" customHeight="1" thickTop="1">
      <c r="A31" s="986" t="s">
        <v>1160</v>
      </c>
      <c r="B31" s="987">
        <v>3357.368041750009</v>
      </c>
      <c r="C31" s="430" t="s">
        <v>1161</v>
      </c>
      <c r="D31" s="988"/>
      <c r="E31" s="988"/>
      <c r="F31" s="988"/>
      <c r="G31" s="989"/>
      <c r="H31" s="990"/>
      <c r="I31" s="988"/>
      <c r="J31" s="991"/>
      <c r="K31" s="991"/>
    </row>
    <row r="32" spans="1:11" ht="15" customHeight="1">
      <c r="A32" s="992" t="s">
        <v>1162</v>
      </c>
      <c r="B32" s="993">
        <v>6911.44026480999</v>
      </c>
      <c r="C32" s="324" t="s">
        <v>1161</v>
      </c>
      <c r="D32" s="988"/>
      <c r="E32" s="988"/>
      <c r="F32" s="988"/>
      <c r="G32" s="989"/>
      <c r="H32" s="990"/>
      <c r="I32" s="988"/>
      <c r="J32" s="991"/>
      <c r="K32" s="991"/>
    </row>
    <row r="33" spans="1:11" ht="16.5" customHeight="1">
      <c r="A33" s="994" t="s">
        <v>1163</v>
      </c>
      <c r="B33" s="324"/>
      <c r="C33" s="324"/>
      <c r="D33" s="988"/>
      <c r="E33" s="988"/>
      <c r="F33" s="988"/>
      <c r="G33" s="989"/>
      <c r="H33" s="990"/>
      <c r="I33" s="988"/>
      <c r="J33" s="991"/>
      <c r="K33" s="991"/>
    </row>
    <row r="34" spans="1:11" ht="16.5" customHeight="1">
      <c r="A34" s="995" t="s">
        <v>1164</v>
      </c>
      <c r="B34" s="324"/>
      <c r="C34" s="324"/>
      <c r="D34" s="988"/>
      <c r="E34" s="988"/>
      <c r="F34" s="988"/>
      <c r="G34" s="989"/>
      <c r="H34" s="990"/>
      <c r="I34" s="988"/>
      <c r="J34" s="991"/>
      <c r="K34" s="991"/>
    </row>
    <row r="35" spans="1:11" ht="16.5" customHeight="1">
      <c r="A35" s="996" t="s">
        <v>1165</v>
      </c>
      <c r="B35" s="997">
        <v>0.8514200387524921</v>
      </c>
      <c r="C35" s="998">
        <v>0.8554407564141193</v>
      </c>
      <c r="D35" s="998">
        <v>0.8127227640265928</v>
      </c>
      <c r="E35" s="998">
        <v>0.8432131770161009</v>
      </c>
      <c r="F35" s="999">
        <v>0.00402071766162726</v>
      </c>
      <c r="G35" s="1000"/>
      <c r="H35" s="999">
        <v>0.47223667269077313</v>
      </c>
      <c r="I35" s="1001">
        <v>0.030490412989508053</v>
      </c>
      <c r="J35" s="1001"/>
      <c r="K35" s="1001">
        <v>3.7516376234430644</v>
      </c>
    </row>
    <row r="36" spans="1:11" ht="16.5" customHeight="1">
      <c r="A36" s="996" t="s">
        <v>1166</v>
      </c>
      <c r="B36" s="997">
        <v>2.612694246462391</v>
      </c>
      <c r="C36" s="998">
        <v>2.735113118434821</v>
      </c>
      <c r="D36" s="998">
        <v>2.5886137798486195</v>
      </c>
      <c r="E36" s="998">
        <v>2.7618040013766896</v>
      </c>
      <c r="F36" s="999">
        <v>0.1224188719724304</v>
      </c>
      <c r="G36" s="1000"/>
      <c r="H36" s="999">
        <v>4.685541453546911</v>
      </c>
      <c r="I36" s="1001">
        <v>0.17319022152807007</v>
      </c>
      <c r="J36" s="1001"/>
      <c r="K36" s="1001">
        <v>6.6904620100646355</v>
      </c>
    </row>
    <row r="37" spans="1:11" ht="16.5" customHeight="1">
      <c r="A37" s="996" t="s">
        <v>1167</v>
      </c>
      <c r="B37" s="1002">
        <v>3.7134420966734463</v>
      </c>
      <c r="C37" s="1003">
        <v>3.8211994616216574</v>
      </c>
      <c r="D37" s="1003">
        <v>3.5867797504617815</v>
      </c>
      <c r="E37" s="1003">
        <v>3.8082435762461375</v>
      </c>
      <c r="F37" s="999">
        <v>0.10775736494821109</v>
      </c>
      <c r="G37" s="1000"/>
      <c r="H37" s="999">
        <v>2.901818909327862</v>
      </c>
      <c r="I37" s="1001">
        <v>0.22146382578435597</v>
      </c>
      <c r="J37" s="1001"/>
      <c r="K37" s="1001">
        <v>6.174447309061659</v>
      </c>
    </row>
    <row r="38" spans="1:11" ht="16.5" customHeight="1">
      <c r="A38" s="1004"/>
      <c r="B38" s="324"/>
      <c r="C38" s="324"/>
      <c r="D38" s="430"/>
      <c r="E38" s="430"/>
      <c r="F38" s="324"/>
      <c r="G38" s="430"/>
      <c r="H38" s="324"/>
      <c r="I38" s="430"/>
      <c r="J38" s="430"/>
      <c r="K38" s="43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9.140625" style="144" customWidth="1"/>
    <col min="2" max="2" width="11.140625" style="144" bestFit="1" customWidth="1"/>
    <col min="3" max="3" width="11.28125" style="144" bestFit="1" customWidth="1"/>
    <col min="4" max="5" width="11.140625" style="144" bestFit="1" customWidth="1"/>
    <col min="6" max="6" width="11.28125" style="144" bestFit="1" customWidth="1"/>
    <col min="7" max="7" width="9.140625" style="144" customWidth="1"/>
    <col min="8" max="8" width="9.57421875" style="144" bestFit="1" customWidth="1"/>
    <col min="9" max="16384" width="9.140625" style="144" customWidth="1"/>
  </cols>
  <sheetData>
    <row r="1" spans="1:6" ht="12.75">
      <c r="A1" s="1628" t="s">
        <v>204</v>
      </c>
      <c r="B1" s="1628"/>
      <c r="C1" s="1628"/>
      <c r="D1" s="1628"/>
      <c r="E1" s="1628"/>
      <c r="F1" s="1628"/>
    </row>
    <row r="2" spans="1:6" ht="15.75">
      <c r="A2" s="1703" t="s">
        <v>102</v>
      </c>
      <c r="B2" s="1703"/>
      <c r="C2" s="1703"/>
      <c r="D2" s="1703"/>
      <c r="E2" s="1703"/>
      <c r="F2" s="1703"/>
    </row>
    <row r="3" spans="1:7" ht="13.5" thickBot="1">
      <c r="A3" s="312"/>
      <c r="B3" s="312"/>
      <c r="C3" s="312"/>
      <c r="D3" s="312"/>
      <c r="E3" s="312"/>
      <c r="F3" s="312"/>
      <c r="G3" s="313"/>
    </row>
    <row r="4" spans="1:6" ht="12.75">
      <c r="A4" s="379"/>
      <c r="B4" s="1704" t="s">
        <v>100</v>
      </c>
      <c r="C4" s="1705"/>
      <c r="D4" s="1706"/>
      <c r="E4" s="1704" t="s">
        <v>349</v>
      </c>
      <c r="F4" s="1707"/>
    </row>
    <row r="5" spans="1:6" ht="12.75">
      <c r="A5" s="380" t="s">
        <v>205</v>
      </c>
      <c r="B5" s="314">
        <v>2013</v>
      </c>
      <c r="C5" s="314">
        <v>2014</v>
      </c>
      <c r="D5" s="314">
        <v>2015</v>
      </c>
      <c r="E5" s="1708" t="s">
        <v>206</v>
      </c>
      <c r="F5" s="1710" t="s">
        <v>207</v>
      </c>
    </row>
    <row r="6" spans="1:6" ht="12.75">
      <c r="A6" s="382"/>
      <c r="B6" s="316">
        <v>1</v>
      </c>
      <c r="C6" s="314">
        <v>2</v>
      </c>
      <c r="D6" s="314">
        <v>3</v>
      </c>
      <c r="E6" s="1709"/>
      <c r="F6" s="1711"/>
    </row>
    <row r="7" spans="1:6" ht="12.75">
      <c r="A7" s="384" t="s">
        <v>208</v>
      </c>
      <c r="B7" s="318">
        <v>490.58</v>
      </c>
      <c r="C7" s="318">
        <v>852.06</v>
      </c>
      <c r="D7" s="318">
        <v>938.19</v>
      </c>
      <c r="E7" s="319">
        <v>73.68421052631578</v>
      </c>
      <c r="F7" s="385">
        <v>10.10844306738963</v>
      </c>
    </row>
    <row r="8" spans="1:6" ht="12.75">
      <c r="A8" s="384" t="s">
        <v>209</v>
      </c>
      <c r="B8" s="318">
        <v>123.22</v>
      </c>
      <c r="C8" s="318">
        <v>180.76</v>
      </c>
      <c r="D8" s="318">
        <v>201.43</v>
      </c>
      <c r="E8" s="319">
        <v>46.69696477844505</v>
      </c>
      <c r="F8" s="385">
        <v>11.435052002655468</v>
      </c>
    </row>
    <row r="9" spans="1:6" ht="12.75">
      <c r="A9" s="386" t="s">
        <v>210</v>
      </c>
      <c r="B9" s="318">
        <v>35.07</v>
      </c>
      <c r="C9" s="318">
        <v>56.75</v>
      </c>
      <c r="D9" s="318">
        <v>66.44</v>
      </c>
      <c r="E9" s="319">
        <v>61.81921870544625</v>
      </c>
      <c r="F9" s="385">
        <v>17.074889867841406</v>
      </c>
    </row>
    <row r="10" spans="1:6" ht="12.75">
      <c r="A10" s="386" t="s">
        <v>211</v>
      </c>
      <c r="B10" s="318">
        <v>485.48</v>
      </c>
      <c r="C10" s="318">
        <v>748.41</v>
      </c>
      <c r="D10" s="318">
        <v>827.9</v>
      </c>
      <c r="E10" s="319">
        <v>54.15877070116173</v>
      </c>
      <c r="F10" s="385">
        <v>10.621183575847468</v>
      </c>
    </row>
    <row r="11" spans="1:6" ht="12.75">
      <c r="A11" s="384" t="s">
        <v>212</v>
      </c>
      <c r="B11" s="387">
        <v>482160.95</v>
      </c>
      <c r="C11" s="387">
        <v>868879.66</v>
      </c>
      <c r="D11" s="387">
        <v>963534.23</v>
      </c>
      <c r="E11" s="319">
        <v>80.20531525831777</v>
      </c>
      <c r="F11" s="385">
        <v>10.89386417447038</v>
      </c>
    </row>
    <row r="12" spans="1:6" ht="12.75">
      <c r="A12" s="388" t="s">
        <v>213</v>
      </c>
      <c r="B12" s="387">
        <v>126493</v>
      </c>
      <c r="C12" s="387">
        <v>146059.49</v>
      </c>
      <c r="D12" s="387">
        <v>177522.01</v>
      </c>
      <c r="E12" s="319">
        <v>15.468436988608047</v>
      </c>
      <c r="F12" s="385">
        <v>21.540894056250664</v>
      </c>
    </row>
    <row r="13" spans="1:6" ht="12.75">
      <c r="A13" s="389" t="s">
        <v>214</v>
      </c>
      <c r="B13" s="390">
        <v>226</v>
      </c>
      <c r="C13" s="390">
        <v>239</v>
      </c>
      <c r="D13" s="390">
        <v>232</v>
      </c>
      <c r="E13" s="320">
        <v>5.752212389380546</v>
      </c>
      <c r="F13" s="385">
        <v>-2.9288702928870407</v>
      </c>
    </row>
    <row r="14" spans="1:8" ht="12.75">
      <c r="A14" s="389" t="s">
        <v>215</v>
      </c>
      <c r="B14" s="387">
        <v>1302131</v>
      </c>
      <c r="C14" s="387">
        <v>1600173</v>
      </c>
      <c r="D14" s="387">
        <v>2151588</v>
      </c>
      <c r="E14" s="320">
        <v>22.888787687260347</v>
      </c>
      <c r="F14" s="385">
        <v>34.5</v>
      </c>
      <c r="H14" s="321"/>
    </row>
    <row r="15" spans="1:6" ht="12.75">
      <c r="A15" s="391" t="s">
        <v>216</v>
      </c>
      <c r="B15" s="318">
        <v>28.445889141722386</v>
      </c>
      <c r="C15" s="318">
        <v>44.75015038957079</v>
      </c>
      <c r="D15" s="318">
        <v>45.35025674817029</v>
      </c>
      <c r="E15" s="320">
        <v>57.31675732341404</v>
      </c>
      <c r="F15" s="385">
        <v>1.341015289055548</v>
      </c>
    </row>
    <row r="16" spans="1:6" ht="14.25" customHeight="1" thickBot="1">
      <c r="A16" s="392" t="s">
        <v>217</v>
      </c>
      <c r="B16" s="393">
        <v>61.84163721298145</v>
      </c>
      <c r="C16" s="393">
        <v>135.7</v>
      </c>
      <c r="D16" s="393">
        <v>50.9740391738478</v>
      </c>
      <c r="E16" s="394">
        <v>119.43144799457963</v>
      </c>
      <c r="F16" s="395">
        <v>-62.43622758006794</v>
      </c>
    </row>
    <row r="17" spans="1:8" ht="14.25" customHeight="1">
      <c r="A17" s="322" t="s">
        <v>350</v>
      </c>
      <c r="B17" s="323"/>
      <c r="C17" s="324"/>
      <c r="D17" s="324"/>
      <c r="E17" s="325"/>
      <c r="F17" s="325"/>
      <c r="H17" s="144" t="s">
        <v>218</v>
      </c>
    </row>
    <row r="18" ht="12.75" customHeight="1">
      <c r="A18" s="322" t="s">
        <v>219</v>
      </c>
    </row>
    <row r="19" ht="12" customHeight="1">
      <c r="A19" s="322" t="s">
        <v>220</v>
      </c>
    </row>
    <row r="20" spans="1:5" ht="11.25" customHeight="1">
      <c r="A20" s="322" t="s">
        <v>221</v>
      </c>
      <c r="D20" s="326"/>
      <c r="E20" s="396"/>
    </row>
    <row r="21" ht="11.25" customHeight="1">
      <c r="A21" s="144" t="s">
        <v>351</v>
      </c>
    </row>
    <row r="22" ht="30.75" customHeight="1"/>
    <row r="23" spans="1:6" s="313" customFormat="1" ht="33" customHeight="1">
      <c r="A23" s="144"/>
      <c r="B23" s="144"/>
      <c r="C23" s="144"/>
      <c r="D23" s="144"/>
      <c r="E23" s="144"/>
      <c r="F23" s="144"/>
    </row>
    <row r="24" ht="28.5" customHeight="1"/>
    <row r="25" ht="9" customHeight="1"/>
    <row r="49" spans="1:6" ht="13.5" thickBot="1">
      <c r="A49" s="327" t="s">
        <v>222</v>
      </c>
      <c r="B49" s="328">
        <v>1193679</v>
      </c>
      <c r="C49" s="328">
        <v>1369430</v>
      </c>
      <c r="D49" s="328">
        <v>1558174</v>
      </c>
      <c r="E49" s="329">
        <f>C49/B49%-100</f>
        <v>14.72347255836786</v>
      </c>
      <c r="F49" s="330">
        <f>D49/C49%-100</f>
        <v>13.782668701576569</v>
      </c>
    </row>
  </sheetData>
  <sheetProtection/>
  <mergeCells count="6">
    <mergeCell ref="A1:F1"/>
    <mergeCell ref="A2:F2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3.28125" style="331" bestFit="1" customWidth="1"/>
    <col min="2" max="2" width="20.57421875" style="331" customWidth="1"/>
    <col min="3" max="3" width="15.28125" style="331" customWidth="1"/>
    <col min="4" max="5" width="9.140625" style="331" customWidth="1"/>
    <col min="6" max="6" width="13.8515625" style="331" bestFit="1" customWidth="1"/>
    <col min="7" max="7" width="17.00390625" style="331" customWidth="1"/>
    <col min="8" max="10" width="15.421875" style="331" bestFit="1" customWidth="1"/>
    <col min="11" max="16384" width="9.140625" style="331" customWidth="1"/>
  </cols>
  <sheetData>
    <row r="1" spans="1:3" ht="12.75">
      <c r="A1" s="1695" t="s">
        <v>223</v>
      </c>
      <c r="B1" s="1695"/>
      <c r="C1" s="1695"/>
    </row>
    <row r="2" spans="1:3" ht="15.75">
      <c r="A2" s="1703" t="s">
        <v>103</v>
      </c>
      <c r="B2" s="1703"/>
      <c r="C2" s="1703"/>
    </row>
    <row r="3" spans="1:3" ht="12.75">
      <c r="A3" s="1712"/>
      <c r="B3" s="1712"/>
      <c r="C3" s="1712"/>
    </row>
    <row r="4" spans="1:3" ht="12.75">
      <c r="A4" s="332" t="s">
        <v>224</v>
      </c>
      <c r="B4" s="333" t="s">
        <v>225</v>
      </c>
      <c r="C4" s="334" t="s">
        <v>226</v>
      </c>
    </row>
    <row r="5" spans="1:7" ht="12.75">
      <c r="A5" s="335" t="s">
        <v>227</v>
      </c>
      <c r="B5" s="336">
        <f>SUM(B6:B23)</f>
        <v>2064.1807</v>
      </c>
      <c r="C5" s="397"/>
      <c r="G5" s="398"/>
    </row>
    <row r="6" spans="1:7" ht="12.75">
      <c r="A6" s="337" t="s">
        <v>228</v>
      </c>
      <c r="B6" s="338">
        <v>32.2</v>
      </c>
      <c r="C6" s="399" t="s">
        <v>229</v>
      </c>
      <c r="G6" s="398"/>
    </row>
    <row r="7" spans="1:8" ht="12.75">
      <c r="A7" s="337" t="s">
        <v>230</v>
      </c>
      <c r="B7" s="338">
        <v>42</v>
      </c>
      <c r="C7" s="399" t="s">
        <v>231</v>
      </c>
      <c r="G7" s="398"/>
      <c r="H7" s="398"/>
    </row>
    <row r="8" spans="1:3" ht="12.75">
      <c r="A8" s="337" t="s">
        <v>232</v>
      </c>
      <c r="B8" s="338">
        <v>92.4</v>
      </c>
      <c r="C8" s="399" t="s">
        <v>233</v>
      </c>
    </row>
    <row r="9" spans="1:3" ht="12.75">
      <c r="A9" s="337" t="s">
        <v>234</v>
      </c>
      <c r="B9" s="338">
        <v>51.5</v>
      </c>
      <c r="C9" s="399" t="s">
        <v>235</v>
      </c>
    </row>
    <row r="10" spans="1:3" ht="12.75">
      <c r="A10" s="337" t="s">
        <v>236</v>
      </c>
      <c r="B10" s="339">
        <v>91.875</v>
      </c>
      <c r="C10" s="399" t="s">
        <v>237</v>
      </c>
    </row>
    <row r="11" spans="1:9" ht="12.75">
      <c r="A11" s="337" t="s">
        <v>238</v>
      </c>
      <c r="B11" s="339">
        <v>21.4</v>
      </c>
      <c r="C11" s="399" t="s">
        <v>239</v>
      </c>
      <c r="I11" s="398"/>
    </row>
    <row r="12" spans="1:9" ht="12.75">
      <c r="A12" s="337" t="s">
        <v>240</v>
      </c>
      <c r="B12" s="339">
        <v>30</v>
      </c>
      <c r="C12" s="399" t="s">
        <v>241</v>
      </c>
      <c r="I12" s="398"/>
    </row>
    <row r="13" spans="1:9" ht="12.75">
      <c r="A13" s="337" t="s">
        <v>242</v>
      </c>
      <c r="B13" s="339">
        <v>100</v>
      </c>
      <c r="C13" s="399" t="s">
        <v>243</v>
      </c>
      <c r="I13" s="398"/>
    </row>
    <row r="14" spans="1:9" ht="12.75">
      <c r="A14" s="337" t="s">
        <v>244</v>
      </c>
      <c r="B14" s="339">
        <v>112.2</v>
      </c>
      <c r="C14" s="399" t="s">
        <v>245</v>
      </c>
      <c r="I14" s="398"/>
    </row>
    <row r="15" spans="1:9" ht="12.75">
      <c r="A15" s="337" t="s">
        <v>246</v>
      </c>
      <c r="B15" s="339">
        <v>114.78</v>
      </c>
      <c r="C15" s="399" t="s">
        <v>245</v>
      </c>
      <c r="I15" s="398"/>
    </row>
    <row r="16" spans="1:9" ht="12.75">
      <c r="A16" s="337" t="s">
        <v>247</v>
      </c>
      <c r="B16" s="339">
        <v>223.67</v>
      </c>
      <c r="C16" s="399" t="s">
        <v>248</v>
      </c>
      <c r="I16" s="398"/>
    </row>
    <row r="17" spans="1:9" ht="12.75">
      <c r="A17" s="337" t="s">
        <v>249</v>
      </c>
      <c r="B17" s="339">
        <v>17.2</v>
      </c>
      <c r="C17" s="399" t="s">
        <v>250</v>
      </c>
      <c r="I17" s="398"/>
    </row>
    <row r="18" spans="1:10" ht="12.75">
      <c r="A18" s="337" t="s">
        <v>251</v>
      </c>
      <c r="B18" s="339">
        <v>30</v>
      </c>
      <c r="C18" s="399" t="s">
        <v>250</v>
      </c>
      <c r="G18" s="398"/>
      <c r="H18" s="400"/>
      <c r="I18" s="398"/>
      <c r="J18" s="401"/>
    </row>
    <row r="19" spans="1:10" ht="12.75">
      <c r="A19" s="337" t="s">
        <v>252</v>
      </c>
      <c r="B19" s="339">
        <v>134.8951</v>
      </c>
      <c r="C19" s="399" t="s">
        <v>253</v>
      </c>
      <c r="G19" s="398"/>
      <c r="H19" s="400"/>
      <c r="I19" s="398"/>
      <c r="J19" s="401"/>
    </row>
    <row r="20" spans="1:10" ht="12.75">
      <c r="A20" s="337" t="s">
        <v>254</v>
      </c>
      <c r="B20" s="339">
        <v>90</v>
      </c>
      <c r="C20" s="399" t="s">
        <v>255</v>
      </c>
      <c r="G20" s="398"/>
      <c r="H20" s="400"/>
      <c r="I20" s="398"/>
      <c r="J20" s="401"/>
    </row>
    <row r="21" spans="1:10" ht="12.75">
      <c r="A21" s="402" t="s">
        <v>256</v>
      </c>
      <c r="B21" s="339">
        <v>151.2</v>
      </c>
      <c r="C21" s="399" t="s">
        <v>257</v>
      </c>
      <c r="G21" s="398"/>
      <c r="H21" s="400"/>
      <c r="I21" s="398"/>
      <c r="J21" s="401"/>
    </row>
    <row r="22" spans="1:10" ht="12.75">
      <c r="A22" s="337" t="s">
        <v>258</v>
      </c>
      <c r="B22" s="339">
        <v>27.5</v>
      </c>
      <c r="C22" s="399" t="s">
        <v>259</v>
      </c>
      <c r="G22" s="398"/>
      <c r="H22" s="400"/>
      <c r="I22" s="398"/>
      <c r="J22" s="401"/>
    </row>
    <row r="23" spans="1:9" ht="12" customHeight="1">
      <c r="A23" s="337" t="s">
        <v>260</v>
      </c>
      <c r="B23" s="339">
        <v>701.3606</v>
      </c>
      <c r="C23" s="399" t="s">
        <v>261</v>
      </c>
      <c r="F23" s="398"/>
      <c r="G23" s="400"/>
      <c r="I23" s="398"/>
    </row>
    <row r="24" spans="1:9" ht="20.25" customHeight="1">
      <c r="A24" s="403" t="s">
        <v>262</v>
      </c>
      <c r="B24" s="404">
        <f>SUM(B25:B38)</f>
        <v>8620.2</v>
      </c>
      <c r="C24" s="405"/>
      <c r="I24" s="398"/>
    </row>
    <row r="25" spans="1:9" ht="12.75">
      <c r="A25" s="337" t="s">
        <v>263</v>
      </c>
      <c r="B25" s="338">
        <v>600</v>
      </c>
      <c r="C25" s="399" t="s">
        <v>264</v>
      </c>
      <c r="I25" s="398"/>
    </row>
    <row r="26" spans="1:9" ht="12.75">
      <c r="A26" s="337" t="s">
        <v>265</v>
      </c>
      <c r="B26" s="338">
        <v>350</v>
      </c>
      <c r="C26" s="399" t="s">
        <v>233</v>
      </c>
      <c r="I26" s="398"/>
    </row>
    <row r="27" spans="1:9" ht="12.75">
      <c r="A27" s="337" t="s">
        <v>266</v>
      </c>
      <c r="B27" s="338">
        <v>800</v>
      </c>
      <c r="C27" s="399" t="s">
        <v>267</v>
      </c>
      <c r="I27" s="398"/>
    </row>
    <row r="28" spans="1:9" ht="12.75">
      <c r="A28" s="337" t="s">
        <v>268</v>
      </c>
      <c r="B28" s="338">
        <v>2499</v>
      </c>
      <c r="C28" s="399" t="s">
        <v>269</v>
      </c>
      <c r="I28" s="398"/>
    </row>
    <row r="29" spans="1:9" ht="12.75">
      <c r="A29" s="337" t="s">
        <v>270</v>
      </c>
      <c r="B29" s="338">
        <v>3600.6</v>
      </c>
      <c r="C29" s="399" t="s">
        <v>271</v>
      </c>
      <c r="I29" s="398"/>
    </row>
    <row r="30" spans="1:9" ht="12.75">
      <c r="A30" s="337" t="s">
        <v>272</v>
      </c>
      <c r="B30" s="338">
        <v>50</v>
      </c>
      <c r="C30" s="399" t="s">
        <v>273</v>
      </c>
      <c r="I30" s="398"/>
    </row>
    <row r="31" spans="1:9" ht="12.75">
      <c r="A31" s="337" t="s">
        <v>274</v>
      </c>
      <c r="B31" s="340">
        <v>100</v>
      </c>
      <c r="C31" s="406" t="s">
        <v>275</v>
      </c>
      <c r="H31" s="398"/>
      <c r="I31" s="400"/>
    </row>
    <row r="32" spans="1:9" ht="12.75">
      <c r="A32" s="337" t="s">
        <v>276</v>
      </c>
      <c r="B32" s="338">
        <v>400</v>
      </c>
      <c r="C32" s="406" t="s">
        <v>277</v>
      </c>
      <c r="H32" s="398"/>
      <c r="I32" s="400"/>
    </row>
    <row r="33" spans="1:9" ht="12.75">
      <c r="A33" s="337" t="s">
        <v>278</v>
      </c>
      <c r="B33" s="338">
        <v>9</v>
      </c>
      <c r="C33" s="406" t="s">
        <v>279</v>
      </c>
      <c r="H33" s="398"/>
      <c r="I33" s="400"/>
    </row>
    <row r="34" spans="1:9" ht="12.75">
      <c r="A34" s="337" t="s">
        <v>280</v>
      </c>
      <c r="B34" s="338">
        <v>48.6</v>
      </c>
      <c r="C34" s="406" t="s">
        <v>281</v>
      </c>
      <c r="H34" s="398"/>
      <c r="I34" s="400"/>
    </row>
    <row r="35" spans="1:9" ht="12.75">
      <c r="A35" s="337" t="s">
        <v>282</v>
      </c>
      <c r="B35" s="338">
        <v>6</v>
      </c>
      <c r="C35" s="406" t="s">
        <v>283</v>
      </c>
      <c r="F35" s="398"/>
      <c r="G35" s="400"/>
      <c r="H35" s="398"/>
      <c r="I35" s="400"/>
    </row>
    <row r="36" spans="1:9" ht="12.75">
      <c r="A36" s="337" t="s">
        <v>284</v>
      </c>
      <c r="B36" s="338">
        <v>40</v>
      </c>
      <c r="C36" s="406" t="s">
        <v>285</v>
      </c>
      <c r="F36" s="398"/>
      <c r="G36" s="400"/>
      <c r="H36" s="398"/>
      <c r="I36" s="400"/>
    </row>
    <row r="37" spans="1:9" ht="12.75">
      <c r="A37" s="337" t="s">
        <v>286</v>
      </c>
      <c r="B37" s="338">
        <v>75</v>
      </c>
      <c r="C37" s="406" t="s">
        <v>287</v>
      </c>
      <c r="F37" s="398"/>
      <c r="G37" s="400"/>
      <c r="H37" s="398"/>
      <c r="I37" s="400"/>
    </row>
    <row r="38" spans="1:9" ht="12.75">
      <c r="A38" s="337" t="s">
        <v>288</v>
      </c>
      <c r="B38" s="338">
        <v>42</v>
      </c>
      <c r="C38" s="406" t="s">
        <v>289</v>
      </c>
      <c r="H38" s="398"/>
      <c r="I38" s="400"/>
    </row>
    <row r="39" spans="1:9" ht="12.75">
      <c r="A39" s="407" t="s">
        <v>290</v>
      </c>
      <c r="B39" s="336">
        <f>SUM(B40:B41)</f>
        <v>1000</v>
      </c>
      <c r="C39" s="408"/>
      <c r="H39" s="398"/>
      <c r="I39" s="400"/>
    </row>
    <row r="40" spans="1:9" ht="12.75">
      <c r="A40" s="409" t="s">
        <v>352</v>
      </c>
      <c r="B40" s="341">
        <v>500</v>
      </c>
      <c r="C40" s="410" t="s">
        <v>291</v>
      </c>
      <c r="H40" s="398"/>
      <c r="I40" s="400"/>
    </row>
    <row r="41" spans="1:9" ht="12.75">
      <c r="A41" s="409" t="s">
        <v>353</v>
      </c>
      <c r="B41" s="338">
        <v>500</v>
      </c>
      <c r="C41" s="399" t="s">
        <v>292</v>
      </c>
      <c r="H41" s="398"/>
      <c r="I41" s="400"/>
    </row>
    <row r="42" spans="1:9" ht="12.75">
      <c r="A42" s="335" t="s">
        <v>293</v>
      </c>
      <c r="B42" s="336">
        <f>SUM(B24+B5+B39)</f>
        <v>11684.380700000002</v>
      </c>
      <c r="C42" s="409"/>
      <c r="H42" s="398"/>
      <c r="I42" s="400"/>
    </row>
    <row r="43" spans="1:9" ht="12.75">
      <c r="A43" s="322" t="s">
        <v>294</v>
      </c>
      <c r="B43" s="144"/>
      <c r="C43" s="144"/>
      <c r="H43" s="398"/>
      <c r="I43" s="400"/>
    </row>
    <row r="44" spans="8:9" ht="12.75">
      <c r="H44" s="398"/>
      <c r="I44" s="400"/>
    </row>
    <row r="45" spans="8:9" ht="12.75">
      <c r="H45" s="398"/>
      <c r="I45" s="398"/>
    </row>
    <row r="46" spans="7:8" ht="12.75">
      <c r="G46" s="398"/>
      <c r="H46" s="398"/>
    </row>
    <row r="47" spans="7:8" ht="12.75">
      <c r="G47" s="398"/>
      <c r="H47" s="398"/>
    </row>
    <row r="48" spans="7:8" ht="12.75">
      <c r="G48" s="398"/>
      <c r="H48" s="398"/>
    </row>
    <row r="49" spans="7:8" ht="12.75">
      <c r="G49" s="398"/>
      <c r="H49" s="398"/>
    </row>
    <row r="50" spans="7:8" ht="12.75">
      <c r="G50" s="398"/>
      <c r="H50" s="398"/>
    </row>
    <row r="51" spans="7:8" ht="12.75">
      <c r="G51" s="398"/>
      <c r="H51" s="398"/>
    </row>
    <row r="52" spans="7:10" ht="12.75">
      <c r="G52" s="398"/>
      <c r="H52" s="398"/>
      <c r="I52" s="398"/>
      <c r="J52" s="398"/>
    </row>
    <row r="53" spans="7:8" ht="12.75">
      <c r="G53" s="398"/>
      <c r="H53" s="398"/>
    </row>
    <row r="54" ht="12.75">
      <c r="I54" s="39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G24" sqref="G24"/>
    </sheetView>
  </sheetViews>
  <sheetFormatPr defaultColWidth="12.00390625" defaultRowHeight="15"/>
  <cols>
    <col min="1" max="1" width="24.8515625" style="144" customWidth="1"/>
    <col min="2" max="2" width="10.140625" style="144" customWidth="1"/>
    <col min="3" max="3" width="6.7109375" style="144" customWidth="1"/>
    <col min="4" max="4" width="7.140625" style="144" customWidth="1"/>
    <col min="5" max="5" width="11.8515625" style="144" bestFit="1" customWidth="1"/>
    <col min="6" max="6" width="8.8515625" style="144" customWidth="1"/>
    <col min="7" max="7" width="10.8515625" style="144" customWidth="1"/>
    <col min="8" max="8" width="9.421875" style="144" customWidth="1"/>
    <col min="9" max="9" width="10.57421875" style="144" customWidth="1"/>
    <col min="10" max="11" width="8.8515625" style="144" customWidth="1"/>
    <col min="12" max="12" width="9.8515625" style="144" customWidth="1"/>
    <col min="13" max="16384" width="12.00390625" style="144" customWidth="1"/>
  </cols>
  <sheetData>
    <row r="1" spans="1:12" ht="12.75">
      <c r="A1" s="1652" t="s">
        <v>295</v>
      </c>
      <c r="B1" s="1652"/>
      <c r="C1" s="1652"/>
      <c r="D1" s="1652"/>
      <c r="E1" s="1652"/>
      <c r="F1" s="1652"/>
      <c r="G1" s="1652"/>
      <c r="H1" s="1652"/>
      <c r="I1" s="1652"/>
      <c r="J1" s="1652"/>
      <c r="K1" s="1652"/>
      <c r="L1" s="1652"/>
    </row>
    <row r="2" spans="1:12" ht="15.75">
      <c r="A2" s="1713" t="s">
        <v>296</v>
      </c>
      <c r="B2" s="1713"/>
      <c r="C2" s="1713"/>
      <c r="D2" s="1713"/>
      <c r="E2" s="1713"/>
      <c r="F2" s="1713"/>
      <c r="G2" s="1713"/>
      <c r="H2" s="1713"/>
      <c r="I2" s="1713"/>
      <c r="J2" s="1713"/>
      <c r="K2" s="1713"/>
      <c r="L2" s="1713"/>
    </row>
    <row r="3" spans="1:13" ht="13.5" thickBot="1">
      <c r="A3" s="1714"/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313"/>
    </row>
    <row r="4" spans="1:12" ht="13.5" thickBot="1">
      <c r="A4" s="411"/>
      <c r="B4" s="1704" t="s">
        <v>354</v>
      </c>
      <c r="C4" s="1705"/>
      <c r="D4" s="1706"/>
      <c r="E4" s="1705" t="s">
        <v>355</v>
      </c>
      <c r="F4" s="1705"/>
      <c r="G4" s="1705"/>
      <c r="H4" s="1705"/>
      <c r="I4" s="1705"/>
      <c r="J4" s="1705"/>
      <c r="K4" s="1705"/>
      <c r="L4" s="1707"/>
    </row>
    <row r="5" spans="1:12" ht="12.75">
      <c r="A5" s="412"/>
      <c r="B5" s="1704" t="s">
        <v>100</v>
      </c>
      <c r="C5" s="1705"/>
      <c r="D5" s="1706"/>
      <c r="E5" s="1715" t="s">
        <v>100</v>
      </c>
      <c r="F5" s="1716"/>
      <c r="G5" s="1716"/>
      <c r="H5" s="1716"/>
      <c r="I5" s="1716"/>
      <c r="J5" s="1716"/>
      <c r="K5" s="1716"/>
      <c r="L5" s="1717"/>
    </row>
    <row r="6" spans="1:12" ht="12.75">
      <c r="A6" s="413" t="s">
        <v>297</v>
      </c>
      <c r="B6" s="342"/>
      <c r="C6" s="342"/>
      <c r="D6" s="414"/>
      <c r="E6" s="1715">
        <v>2013</v>
      </c>
      <c r="F6" s="1718"/>
      <c r="G6" s="1719">
        <v>2014</v>
      </c>
      <c r="H6" s="1719"/>
      <c r="I6" s="1719">
        <v>2015</v>
      </c>
      <c r="J6" s="1719"/>
      <c r="K6" s="1719" t="s">
        <v>349</v>
      </c>
      <c r="L6" s="1720"/>
    </row>
    <row r="7" spans="1:12" ht="12.75">
      <c r="A7" s="413"/>
      <c r="B7" s="344">
        <v>2013</v>
      </c>
      <c r="C7" s="344">
        <v>2014</v>
      </c>
      <c r="D7" s="415">
        <v>2015</v>
      </c>
      <c r="E7" s="1453">
        <v>1</v>
      </c>
      <c r="F7" s="345">
        <v>2</v>
      </c>
      <c r="G7" s="314">
        <v>3</v>
      </c>
      <c r="H7" s="343">
        <v>4</v>
      </c>
      <c r="I7" s="314">
        <v>5</v>
      </c>
      <c r="J7" s="314">
        <v>6</v>
      </c>
      <c r="K7" s="315" t="s">
        <v>298</v>
      </c>
      <c r="L7" s="381" t="s">
        <v>299</v>
      </c>
    </row>
    <row r="8" spans="1:12" ht="12.75">
      <c r="A8" s="416"/>
      <c r="B8" s="346"/>
      <c r="C8" s="317"/>
      <c r="D8" s="417"/>
      <c r="E8" s="345" t="s">
        <v>300</v>
      </c>
      <c r="F8" s="1453" t="s">
        <v>356</v>
      </c>
      <c r="G8" s="1453" t="s">
        <v>300</v>
      </c>
      <c r="H8" s="1453" t="s">
        <v>356</v>
      </c>
      <c r="I8" s="1453" t="s">
        <v>300</v>
      </c>
      <c r="J8" s="1453" t="s">
        <v>356</v>
      </c>
      <c r="K8" s="317">
        <v>1</v>
      </c>
      <c r="L8" s="383">
        <v>3</v>
      </c>
    </row>
    <row r="9" spans="1:12" ht="12.75">
      <c r="A9" s="418" t="s">
        <v>301</v>
      </c>
      <c r="B9" s="347">
        <v>194</v>
      </c>
      <c r="C9" s="347">
        <v>206</v>
      </c>
      <c r="D9" s="347">
        <v>198</v>
      </c>
      <c r="E9" s="419">
        <v>348060.72</v>
      </c>
      <c r="F9" s="348">
        <v>72.18766264667431</v>
      </c>
      <c r="G9" s="419">
        <v>657501.47</v>
      </c>
      <c r="H9" s="348">
        <v>75.67232843268538</v>
      </c>
      <c r="I9" s="420">
        <f>I10+I11+I12+I13</f>
        <v>751547.4400000001</v>
      </c>
      <c r="J9" s="420">
        <f aca="true" t="shared" si="0" ref="J9:J18">I9/$I$19%</f>
        <v>77.99903901701552</v>
      </c>
      <c r="K9" s="348">
        <f>G9/E9*100-100</f>
        <v>88.90424348946934</v>
      </c>
      <c r="L9" s="421">
        <f>I9/G9*100-100</f>
        <v>14.303537602737237</v>
      </c>
    </row>
    <row r="10" spans="1:12" ht="12.75">
      <c r="A10" s="422" t="s">
        <v>302</v>
      </c>
      <c r="B10" s="347">
        <v>29</v>
      </c>
      <c r="C10" s="347">
        <v>30</v>
      </c>
      <c r="D10" s="347">
        <v>29</v>
      </c>
      <c r="E10" s="419">
        <v>277468.33</v>
      </c>
      <c r="F10" s="348">
        <v>57.54682746497825</v>
      </c>
      <c r="G10" s="419">
        <v>444694.65</v>
      </c>
      <c r="H10" s="348">
        <v>51.18023478648355</v>
      </c>
      <c r="I10" s="420">
        <v>492607.88</v>
      </c>
      <c r="J10" s="420">
        <f t="shared" si="0"/>
        <v>51.12510429442657</v>
      </c>
      <c r="K10" s="348">
        <f aca="true" t="shared" si="1" ref="K10:K19">G10/E10*100-100</f>
        <v>60.268615160512184</v>
      </c>
      <c r="L10" s="421">
        <f aca="true" t="shared" si="2" ref="L10:L19">I10/G10*100-100</f>
        <v>10.774411160557023</v>
      </c>
    </row>
    <row r="11" spans="1:12" ht="12.75">
      <c r="A11" s="422" t="s">
        <v>357</v>
      </c>
      <c r="B11" s="347">
        <v>81</v>
      </c>
      <c r="C11" s="347">
        <v>95</v>
      </c>
      <c r="D11" s="347">
        <v>95</v>
      </c>
      <c r="E11" s="419">
        <v>24910.73</v>
      </c>
      <c r="F11" s="348">
        <v>5.166476049128408</v>
      </c>
      <c r="G11" s="419">
        <v>96869.4</v>
      </c>
      <c r="H11" s="348">
        <v>11.148770590394532</v>
      </c>
      <c r="I11" s="420">
        <v>93968.62</v>
      </c>
      <c r="J11" s="420">
        <f t="shared" si="0"/>
        <v>9.752494210818021</v>
      </c>
      <c r="K11" s="348">
        <f t="shared" si="1"/>
        <v>288.86616329589697</v>
      </c>
      <c r="L11" s="421">
        <f t="shared" si="2"/>
        <v>-2.9945266513470727</v>
      </c>
    </row>
    <row r="12" spans="1:12" ht="12.75">
      <c r="A12" s="422" t="s">
        <v>303</v>
      </c>
      <c r="B12" s="347">
        <v>63</v>
      </c>
      <c r="C12" s="347">
        <v>59</v>
      </c>
      <c r="D12" s="347">
        <v>52</v>
      </c>
      <c r="E12" s="419">
        <v>21638.87</v>
      </c>
      <c r="F12" s="348">
        <v>4.487893513566372</v>
      </c>
      <c r="G12" s="419">
        <v>59084.49</v>
      </c>
      <c r="H12" s="348">
        <v>6.800077469876554</v>
      </c>
      <c r="I12" s="420">
        <v>43370.79</v>
      </c>
      <c r="J12" s="420">
        <f t="shared" si="0"/>
        <v>4.501219432546781</v>
      </c>
      <c r="K12" s="348">
        <f t="shared" si="1"/>
        <v>173.04794566444548</v>
      </c>
      <c r="L12" s="421">
        <f t="shared" si="2"/>
        <v>-26.595304452996032</v>
      </c>
    </row>
    <row r="13" spans="1:12" ht="12.75">
      <c r="A13" s="422" t="s">
        <v>304</v>
      </c>
      <c r="B13" s="347">
        <v>21</v>
      </c>
      <c r="C13" s="347">
        <v>22</v>
      </c>
      <c r="D13" s="347">
        <v>22</v>
      </c>
      <c r="E13" s="419">
        <v>24042.79</v>
      </c>
      <c r="F13" s="348">
        <v>4.98646561900129</v>
      </c>
      <c r="G13" s="419">
        <v>56852.9299999999</v>
      </c>
      <c r="H13" s="348">
        <v>6.543245585930726</v>
      </c>
      <c r="I13" s="420">
        <v>121600.15</v>
      </c>
      <c r="J13" s="420">
        <f t="shared" si="0"/>
        <v>12.62022107922414</v>
      </c>
      <c r="K13" s="348">
        <f t="shared" si="1"/>
        <v>136.4656098564264</v>
      </c>
      <c r="L13" s="421">
        <f t="shared" si="2"/>
        <v>113.88545849791774</v>
      </c>
    </row>
    <row r="14" spans="1:12" ht="12.75">
      <c r="A14" s="423" t="s">
        <v>305</v>
      </c>
      <c r="B14" s="347">
        <v>18</v>
      </c>
      <c r="C14" s="347">
        <v>18</v>
      </c>
      <c r="D14" s="347">
        <v>18</v>
      </c>
      <c r="E14" s="419">
        <v>15434.79</v>
      </c>
      <c r="F14" s="348">
        <v>3.2011696509225813</v>
      </c>
      <c r="G14" s="419">
        <v>20623.43</v>
      </c>
      <c r="H14" s="348">
        <v>2.3735657478735317</v>
      </c>
      <c r="I14" s="420">
        <v>26491.8</v>
      </c>
      <c r="J14" s="420">
        <f>I14/$I$19%</f>
        <v>2.749440463573359</v>
      </c>
      <c r="K14" s="348">
        <f t="shared" si="1"/>
        <v>33.616524747016314</v>
      </c>
      <c r="L14" s="421">
        <f t="shared" si="2"/>
        <v>28.454869049425838</v>
      </c>
    </row>
    <row r="15" spans="1:12" ht="12.75">
      <c r="A15" s="423" t="s">
        <v>306</v>
      </c>
      <c r="B15" s="347">
        <v>4</v>
      </c>
      <c r="C15" s="347">
        <v>4</v>
      </c>
      <c r="D15" s="347">
        <v>4</v>
      </c>
      <c r="E15" s="419">
        <v>8629.77</v>
      </c>
      <c r="F15" s="348">
        <v>1.7898110579050421</v>
      </c>
      <c r="G15" s="419">
        <v>22908.25</v>
      </c>
      <c r="H15" s="348">
        <v>2.6365273644453824</v>
      </c>
      <c r="I15" s="420">
        <v>25684.28</v>
      </c>
      <c r="J15" s="420">
        <f t="shared" si="0"/>
        <v>2.6656323356566167</v>
      </c>
      <c r="K15" s="348">
        <f t="shared" si="1"/>
        <v>165.4560897915008</v>
      </c>
      <c r="L15" s="421">
        <f t="shared" si="2"/>
        <v>12.118036078705273</v>
      </c>
    </row>
    <row r="16" spans="1:12" ht="12.75">
      <c r="A16" s="423" t="s">
        <v>307</v>
      </c>
      <c r="B16" s="347">
        <v>4</v>
      </c>
      <c r="C16" s="347">
        <v>4</v>
      </c>
      <c r="D16" s="347">
        <v>4</v>
      </c>
      <c r="E16" s="419">
        <v>977.08</v>
      </c>
      <c r="F16" s="348">
        <v>0.2026460251499007</v>
      </c>
      <c r="G16" s="419">
        <v>1069.81</v>
      </c>
      <c r="H16" s="348">
        <v>0.12312522081596432</v>
      </c>
      <c r="I16" s="420">
        <v>1203.04</v>
      </c>
      <c r="J16" s="420">
        <f t="shared" si="0"/>
        <v>0.12485700689637148</v>
      </c>
      <c r="K16" s="348">
        <f t="shared" si="1"/>
        <v>9.490522782167261</v>
      </c>
      <c r="L16" s="421">
        <f t="shared" si="2"/>
        <v>12.453613258429058</v>
      </c>
    </row>
    <row r="17" spans="1:12" ht="12.75">
      <c r="A17" s="424" t="s">
        <v>308</v>
      </c>
      <c r="B17" s="347">
        <v>4</v>
      </c>
      <c r="C17" s="347">
        <v>5</v>
      </c>
      <c r="D17" s="347">
        <v>6</v>
      </c>
      <c r="E17" s="419">
        <v>28790.17</v>
      </c>
      <c r="F17" s="348">
        <v>5.971070448571167</v>
      </c>
      <c r="G17" s="419">
        <v>68501.74</v>
      </c>
      <c r="H17" s="348">
        <v>7.883915708189096</v>
      </c>
      <c r="I17" s="420">
        <v>66938.98</v>
      </c>
      <c r="J17" s="420">
        <f t="shared" si="0"/>
        <v>6.947234246156464</v>
      </c>
      <c r="K17" s="348">
        <f t="shared" si="1"/>
        <v>137.9344755518985</v>
      </c>
      <c r="L17" s="421"/>
    </row>
    <row r="18" spans="1:12" ht="12.75">
      <c r="A18" s="423" t="s">
        <v>309</v>
      </c>
      <c r="B18" s="347">
        <v>2</v>
      </c>
      <c r="C18" s="347">
        <v>2</v>
      </c>
      <c r="D18" s="347">
        <v>2</v>
      </c>
      <c r="E18" s="419">
        <v>80268.42</v>
      </c>
      <c r="F18" s="348">
        <v>16.647640170777</v>
      </c>
      <c r="G18" s="419">
        <v>98274.96</v>
      </c>
      <c r="H18" s="348">
        <v>11.310537525990654</v>
      </c>
      <c r="I18" s="420">
        <v>91668.68999999984</v>
      </c>
      <c r="J18" s="420">
        <f t="shared" si="0"/>
        <v>9.513796930701657</v>
      </c>
      <c r="K18" s="348">
        <f t="shared" si="1"/>
        <v>22.432906988825764</v>
      </c>
      <c r="L18" s="421">
        <f t="shared" si="2"/>
        <v>-6.722231176690556</v>
      </c>
    </row>
    <row r="19" spans="1:12" ht="13.5" thickBot="1">
      <c r="A19" s="425" t="s">
        <v>310</v>
      </c>
      <c r="B19" s="426">
        <v>226</v>
      </c>
      <c r="C19" s="426">
        <v>239</v>
      </c>
      <c r="D19" s="426">
        <v>232</v>
      </c>
      <c r="E19" s="427">
        <v>482160.95</v>
      </c>
      <c r="F19" s="428">
        <v>100</v>
      </c>
      <c r="G19" s="429">
        <v>868879.66</v>
      </c>
      <c r="H19" s="428">
        <v>100</v>
      </c>
      <c r="I19" s="429">
        <f>I9+I14+I15+I16+I18+I17</f>
        <v>963534.23</v>
      </c>
      <c r="J19" s="429">
        <v>100</v>
      </c>
      <c r="K19" s="348">
        <f t="shared" si="1"/>
        <v>80.2053152583178</v>
      </c>
      <c r="L19" s="421">
        <f t="shared" si="2"/>
        <v>10.893864174470352</v>
      </c>
    </row>
    <row r="20" spans="1:12" ht="12.75">
      <c r="A20" s="349" t="s">
        <v>358</v>
      </c>
      <c r="B20" s="349"/>
      <c r="C20" s="324"/>
      <c r="D20" s="430"/>
      <c r="E20" s="324"/>
      <c r="F20" s="324"/>
      <c r="G20" s="324"/>
      <c r="H20" s="324"/>
      <c r="I20" s="350"/>
      <c r="J20" s="324"/>
      <c r="K20" s="324"/>
      <c r="L20" s="324"/>
    </row>
    <row r="21" ht="15" customHeight="1">
      <c r="I21" s="321"/>
    </row>
    <row r="25" spans="6:10" ht="12.75">
      <c r="F25" s="351"/>
      <c r="J25" s="321"/>
    </row>
    <row r="26" ht="12.75">
      <c r="J26" s="321"/>
    </row>
    <row r="27" ht="12.75">
      <c r="J27" s="321"/>
    </row>
    <row r="28" ht="12.75">
      <c r="J28" s="321"/>
    </row>
    <row r="29" spans="10:11" ht="12.75">
      <c r="J29" s="321"/>
      <c r="K29" s="321"/>
    </row>
    <row r="30" ht="12.75">
      <c r="K30" s="321"/>
    </row>
    <row r="31" spans="10:11" ht="12.75">
      <c r="J31" s="321"/>
      <c r="K31" s="321"/>
    </row>
    <row r="32" spans="10:11" ht="12.75">
      <c r="J32" s="321"/>
      <c r="K32" s="321"/>
    </row>
    <row r="33" spans="10:11" ht="12.75">
      <c r="J33" s="321"/>
      <c r="K33" s="321"/>
    </row>
    <row r="34" spans="10:11" ht="12.75">
      <c r="J34" s="321"/>
      <c r="K34" s="321"/>
    </row>
    <row r="35" ht="12.75">
      <c r="K35" s="321"/>
    </row>
    <row r="37" ht="12.75">
      <c r="J37" s="321"/>
    </row>
  </sheetData>
  <sheetProtection/>
  <mergeCells count="11"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  <mergeCell ref="E5:L5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9.28125" style="353" customWidth="1"/>
    <col min="2" max="2" width="7.7109375" style="353" bestFit="1" customWidth="1"/>
    <col min="3" max="3" width="7.57421875" style="353" bestFit="1" customWidth="1"/>
    <col min="4" max="4" width="7.28125" style="353" bestFit="1" customWidth="1"/>
    <col min="5" max="5" width="7.57421875" style="353" bestFit="1" customWidth="1"/>
    <col min="6" max="6" width="9.421875" style="353" bestFit="1" customWidth="1"/>
    <col min="7" max="8" width="8.421875" style="353" bestFit="1" customWidth="1"/>
    <col min="9" max="10" width="7.28125" style="353" bestFit="1" customWidth="1"/>
    <col min="11" max="11" width="9.57421875" style="353" customWidth="1"/>
    <col min="12" max="14" width="9.8515625" style="353" bestFit="1" customWidth="1"/>
    <col min="15" max="16384" width="9.140625" style="353" customWidth="1"/>
  </cols>
  <sheetData>
    <row r="1" spans="1:14" ht="12.75">
      <c r="A1" s="1628" t="s">
        <v>311</v>
      </c>
      <c r="B1" s="1628"/>
      <c r="C1" s="1628"/>
      <c r="D1" s="1628"/>
      <c r="E1" s="1628"/>
      <c r="F1" s="1628"/>
      <c r="G1" s="1628"/>
      <c r="H1" s="1628"/>
      <c r="I1" s="1628"/>
      <c r="J1" s="1628"/>
      <c r="K1" s="352"/>
      <c r="L1" s="352"/>
      <c r="M1" s="352"/>
      <c r="N1" s="352"/>
    </row>
    <row r="2" spans="1:14" ht="15.75">
      <c r="A2" s="1703" t="s">
        <v>104</v>
      </c>
      <c r="B2" s="1703"/>
      <c r="C2" s="1703"/>
      <c r="D2" s="1703"/>
      <c r="E2" s="1703"/>
      <c r="F2" s="1703"/>
      <c r="G2" s="1703"/>
      <c r="H2" s="1703"/>
      <c r="I2" s="1703"/>
      <c r="J2" s="1703"/>
      <c r="K2" s="352"/>
      <c r="L2" s="352"/>
      <c r="M2" s="352"/>
      <c r="N2" s="352"/>
    </row>
    <row r="3" spans="1:14" ht="12.75">
      <c r="A3" s="1714" t="s">
        <v>359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4"/>
      <c r="L3" s="354"/>
      <c r="M3" s="174"/>
      <c r="N3" s="174"/>
    </row>
    <row r="4" spans="1:14" ht="13.5" thickBot="1">
      <c r="A4" s="1714"/>
      <c r="B4" s="1714"/>
      <c r="C4" s="1714"/>
      <c r="D4" s="1714"/>
      <c r="E4" s="1714"/>
      <c r="F4" s="1714"/>
      <c r="G4" s="1714"/>
      <c r="H4" s="1714"/>
      <c r="I4" s="1714"/>
      <c r="J4" s="1714"/>
      <c r="K4" s="174"/>
      <c r="L4" s="174"/>
      <c r="M4" s="174"/>
      <c r="N4" s="174"/>
    </row>
    <row r="5" spans="1:11" ht="18" customHeight="1">
      <c r="A5" s="1721" t="s">
        <v>312</v>
      </c>
      <c r="B5" s="431">
        <v>2013</v>
      </c>
      <c r="C5" s="1724">
        <v>2014</v>
      </c>
      <c r="D5" s="1724"/>
      <c r="E5" s="1724"/>
      <c r="F5" s="1724">
        <v>2015</v>
      </c>
      <c r="G5" s="1724"/>
      <c r="H5" s="1724"/>
      <c r="I5" s="1724" t="s">
        <v>360</v>
      </c>
      <c r="J5" s="1725"/>
      <c r="K5" s="174"/>
    </row>
    <row r="6" spans="1:11" ht="18" customHeight="1">
      <c r="A6" s="1722"/>
      <c r="B6" s="355" t="s">
        <v>313</v>
      </c>
      <c r="C6" s="314" t="s">
        <v>314</v>
      </c>
      <c r="D6" s="355" t="s">
        <v>315</v>
      </c>
      <c r="E6" s="355" t="s">
        <v>313</v>
      </c>
      <c r="F6" s="314" t="s">
        <v>314</v>
      </c>
      <c r="G6" s="355" t="s">
        <v>315</v>
      </c>
      <c r="H6" s="355" t="s">
        <v>313</v>
      </c>
      <c r="I6" s="1726" t="s">
        <v>316</v>
      </c>
      <c r="J6" s="1728" t="s">
        <v>317</v>
      </c>
      <c r="K6" s="356"/>
    </row>
    <row r="7" spans="1:14" ht="18" customHeight="1">
      <c r="A7" s="1723"/>
      <c r="B7" s="314">
        <v>1</v>
      </c>
      <c r="C7" s="355">
        <v>2</v>
      </c>
      <c r="D7" s="355">
        <v>3</v>
      </c>
      <c r="E7" s="314">
        <v>4</v>
      </c>
      <c r="F7" s="355">
        <v>5</v>
      </c>
      <c r="G7" s="355">
        <v>6</v>
      </c>
      <c r="H7" s="314">
        <v>7</v>
      </c>
      <c r="I7" s="1727"/>
      <c r="J7" s="1729"/>
      <c r="K7" s="357"/>
      <c r="L7" s="356"/>
      <c r="M7" s="358"/>
      <c r="N7" s="356"/>
    </row>
    <row r="8" spans="1:14" ht="18" customHeight="1">
      <c r="A8" s="389" t="s">
        <v>318</v>
      </c>
      <c r="B8" s="432">
        <v>485.48</v>
      </c>
      <c r="C8" s="432">
        <v>763.76</v>
      </c>
      <c r="D8" s="432">
        <v>710.57</v>
      </c>
      <c r="E8" s="432">
        <v>748.41</v>
      </c>
      <c r="F8" s="359">
        <v>836.59</v>
      </c>
      <c r="G8" s="359">
        <v>827.6</v>
      </c>
      <c r="H8" s="359">
        <v>827.9</v>
      </c>
      <c r="I8" s="360">
        <f>E8/B8%-100</f>
        <v>54.15877070116173</v>
      </c>
      <c r="J8" s="433">
        <f>H8/E8%-100</f>
        <v>10.621183575847468</v>
      </c>
      <c r="L8" s="361"/>
      <c r="M8" s="361"/>
      <c r="N8" s="361"/>
    </row>
    <row r="9" spans="1:14" ht="17.25" customHeight="1">
      <c r="A9" s="389" t="s">
        <v>319</v>
      </c>
      <c r="B9" s="432">
        <v>245.82</v>
      </c>
      <c r="C9" s="432">
        <v>556.04</v>
      </c>
      <c r="D9" s="432">
        <v>519.55</v>
      </c>
      <c r="E9" s="432">
        <v>548.3</v>
      </c>
      <c r="F9" s="359">
        <v>795.97</v>
      </c>
      <c r="G9" s="359">
        <v>789.07</v>
      </c>
      <c r="H9" s="359">
        <v>789.07</v>
      </c>
      <c r="I9" s="360">
        <f aca="true" t="shared" si="0" ref="I9:I18">E9/B9%-100</f>
        <v>123.04938572939551</v>
      </c>
      <c r="J9" s="433">
        <f aca="true" t="shared" si="1" ref="J9:J18">H9/E9%-100</f>
        <v>43.912091920481515</v>
      </c>
      <c r="L9" s="361"/>
      <c r="M9" s="361"/>
      <c r="N9" s="361"/>
    </row>
    <row r="10" spans="1:14" ht="18" customHeight="1">
      <c r="A10" s="389" t="s">
        <v>320</v>
      </c>
      <c r="B10" s="432">
        <v>821.34</v>
      </c>
      <c r="C10" s="432">
        <v>3799.38</v>
      </c>
      <c r="D10" s="432">
        <v>3085.45</v>
      </c>
      <c r="E10" s="432">
        <v>3661.16</v>
      </c>
      <c r="F10" s="359">
        <v>3928.31</v>
      </c>
      <c r="G10" s="359">
        <v>3780.25</v>
      </c>
      <c r="H10" s="359">
        <v>3780.25</v>
      </c>
      <c r="I10" s="360">
        <f t="shared" si="0"/>
        <v>345.7544987459517</v>
      </c>
      <c r="J10" s="433">
        <f t="shared" si="1"/>
        <v>3.2527941963749356</v>
      </c>
      <c r="L10" s="361"/>
      <c r="M10" s="361"/>
      <c r="N10" s="361"/>
    </row>
    <row r="11" spans="1:14" ht="18" customHeight="1">
      <c r="A11" s="389" t="s">
        <v>321</v>
      </c>
      <c r="B11" s="432">
        <v>246.61</v>
      </c>
      <c r="C11" s="432">
        <v>416.36</v>
      </c>
      <c r="D11" s="432">
        <v>392.92</v>
      </c>
      <c r="E11" s="432">
        <v>410.37</v>
      </c>
      <c r="F11" s="359">
        <v>532.2</v>
      </c>
      <c r="G11" s="359">
        <v>529.6</v>
      </c>
      <c r="H11" s="359">
        <v>529.6</v>
      </c>
      <c r="I11" s="360">
        <f t="shared" si="0"/>
        <v>66.40444426422286</v>
      </c>
      <c r="J11" s="433">
        <f>H11/E11%-100</f>
        <v>29.05426809951996</v>
      </c>
      <c r="L11" s="361"/>
      <c r="M11" s="361"/>
      <c r="N11" s="361"/>
    </row>
    <row r="12" spans="1:14" ht="18" customHeight="1">
      <c r="A12" s="389" t="s">
        <v>305</v>
      </c>
      <c r="B12" s="432">
        <v>869.92</v>
      </c>
      <c r="C12" s="432">
        <v>1164.13</v>
      </c>
      <c r="D12" s="432">
        <v>974.32</v>
      </c>
      <c r="E12" s="432">
        <v>1160.13</v>
      </c>
      <c r="F12" s="359">
        <v>1504.12</v>
      </c>
      <c r="G12" s="359">
        <v>1491.24</v>
      </c>
      <c r="H12" s="359">
        <v>1493.11</v>
      </c>
      <c r="I12" s="360">
        <f t="shared" si="0"/>
        <v>33.36053890012877</v>
      </c>
      <c r="J12" s="433">
        <f t="shared" si="1"/>
        <v>28.701955815296543</v>
      </c>
      <c r="L12" s="361"/>
      <c r="M12" s="361"/>
      <c r="N12" s="361"/>
    </row>
    <row r="13" spans="1:14" ht="18" customHeight="1">
      <c r="A13" s="389" t="s">
        <v>306</v>
      </c>
      <c r="B13" s="432">
        <v>652.79</v>
      </c>
      <c r="C13" s="432">
        <v>1852.74</v>
      </c>
      <c r="D13" s="432">
        <v>1579.2</v>
      </c>
      <c r="E13" s="432">
        <v>1732.2</v>
      </c>
      <c r="F13" s="359">
        <v>1980.57</v>
      </c>
      <c r="G13" s="359">
        <v>1942.47</v>
      </c>
      <c r="H13" s="359">
        <v>1943.62</v>
      </c>
      <c r="I13" s="360">
        <f t="shared" si="0"/>
        <v>165.35332955468067</v>
      </c>
      <c r="J13" s="433">
        <f t="shared" si="1"/>
        <v>12.205288072970788</v>
      </c>
      <c r="L13" s="361"/>
      <c r="M13" s="361"/>
      <c r="N13" s="361"/>
    </row>
    <row r="14" spans="1:14" ht="18" customHeight="1">
      <c r="A14" s="389" t="s">
        <v>307</v>
      </c>
      <c r="B14" s="432">
        <v>167.94</v>
      </c>
      <c r="C14" s="432">
        <v>182.83</v>
      </c>
      <c r="D14" s="432">
        <v>180.79</v>
      </c>
      <c r="E14" s="432">
        <v>182.83</v>
      </c>
      <c r="F14" s="359">
        <v>207.23</v>
      </c>
      <c r="G14" s="359">
        <v>206.74</v>
      </c>
      <c r="H14" s="359">
        <v>206.74</v>
      </c>
      <c r="I14" s="360">
        <f t="shared" si="0"/>
        <v>8.86626176015244</v>
      </c>
      <c r="J14" s="433">
        <f t="shared" si="1"/>
        <v>13.077722474429805</v>
      </c>
      <c r="L14" s="361"/>
      <c r="M14" s="361"/>
      <c r="N14" s="361"/>
    </row>
    <row r="15" spans="1:14" ht="18" customHeight="1">
      <c r="A15" s="389" t="s">
        <v>322</v>
      </c>
      <c r="B15" s="432">
        <v>1007.56</v>
      </c>
      <c r="C15" s="432">
        <v>2323.79</v>
      </c>
      <c r="D15" s="432">
        <v>2262.32</v>
      </c>
      <c r="E15" s="432">
        <v>2277.17</v>
      </c>
      <c r="F15" s="359">
        <v>2198.06</v>
      </c>
      <c r="G15" s="359">
        <v>2172.35</v>
      </c>
      <c r="H15" s="359">
        <v>2172.35</v>
      </c>
      <c r="I15" s="360">
        <f t="shared" si="0"/>
        <v>126.008376672357</v>
      </c>
      <c r="J15" s="433">
        <f t="shared" si="1"/>
        <v>-4.603081895510655</v>
      </c>
      <c r="L15" s="361"/>
      <c r="M15" s="361"/>
      <c r="N15" s="361"/>
    </row>
    <row r="16" spans="1:14" ht="18" customHeight="1">
      <c r="A16" s="389" t="s">
        <v>309</v>
      </c>
      <c r="B16" s="432">
        <v>628.57</v>
      </c>
      <c r="C16" s="432">
        <v>866.25</v>
      </c>
      <c r="D16" s="432">
        <v>808.09</v>
      </c>
      <c r="E16" s="432">
        <v>852.06</v>
      </c>
      <c r="F16" s="359">
        <v>722.53</v>
      </c>
      <c r="G16" s="359">
        <v>704.91</v>
      </c>
      <c r="H16" s="359">
        <v>717.83</v>
      </c>
      <c r="I16" s="360">
        <f t="shared" si="0"/>
        <v>35.555308080245624</v>
      </c>
      <c r="J16" s="433">
        <f t="shared" si="1"/>
        <v>-15.753585428256216</v>
      </c>
      <c r="L16" s="361"/>
      <c r="M16" s="361"/>
      <c r="N16" s="361"/>
    </row>
    <row r="17" spans="1:14" ht="18" customHeight="1">
      <c r="A17" s="434" t="s">
        <v>323</v>
      </c>
      <c r="B17" s="435">
        <v>490.6</v>
      </c>
      <c r="C17" s="435">
        <v>866.25</v>
      </c>
      <c r="D17" s="435">
        <v>808.09</v>
      </c>
      <c r="E17" s="435">
        <v>852.06</v>
      </c>
      <c r="F17" s="362">
        <v>949.92</v>
      </c>
      <c r="G17" s="362">
        <v>938.19</v>
      </c>
      <c r="H17" s="362">
        <v>938.19</v>
      </c>
      <c r="I17" s="363">
        <f t="shared" si="0"/>
        <v>73.67713004484301</v>
      </c>
      <c r="J17" s="436">
        <f t="shared" si="1"/>
        <v>10.10844306738963</v>
      </c>
      <c r="L17" s="364"/>
      <c r="M17" s="364"/>
      <c r="N17" s="364"/>
    </row>
    <row r="18" spans="1:14" ht="18" customHeight="1">
      <c r="A18" s="434" t="s">
        <v>361</v>
      </c>
      <c r="B18" s="435">
        <v>123.22</v>
      </c>
      <c r="C18" s="435">
        <v>183.28</v>
      </c>
      <c r="D18" s="435">
        <v>172.93</v>
      </c>
      <c r="E18" s="435">
        <v>180.76</v>
      </c>
      <c r="F18" s="362">
        <v>203.01</v>
      </c>
      <c r="G18" s="362">
        <v>201.43</v>
      </c>
      <c r="H18" s="362">
        <v>201.43</v>
      </c>
      <c r="I18" s="363">
        <f t="shared" si="0"/>
        <v>46.69696477844505</v>
      </c>
      <c r="J18" s="436">
        <f t="shared" si="1"/>
        <v>11.435052002655468</v>
      </c>
      <c r="L18" s="364"/>
      <c r="M18" s="364"/>
      <c r="N18" s="364"/>
    </row>
    <row r="19" spans="1:14" ht="18" customHeight="1" thickBot="1">
      <c r="A19" s="437" t="s">
        <v>324</v>
      </c>
      <c r="B19" s="438">
        <v>35.07</v>
      </c>
      <c r="C19" s="438">
        <v>59.19</v>
      </c>
      <c r="D19" s="438">
        <v>56.75</v>
      </c>
      <c r="E19" s="438">
        <v>56.75</v>
      </c>
      <c r="F19" s="439">
        <v>66.89</v>
      </c>
      <c r="G19" s="439">
        <v>66.42</v>
      </c>
      <c r="H19" s="439">
        <v>66.44</v>
      </c>
      <c r="I19" s="440">
        <f>E19/B19%-100</f>
        <v>61.81921870544625</v>
      </c>
      <c r="J19" s="441">
        <f>H19/E19%-100</f>
        <v>17.074889867841406</v>
      </c>
      <c r="K19" s="365"/>
      <c r="L19" s="366"/>
      <c r="M19" s="366"/>
      <c r="N19" s="366"/>
    </row>
    <row r="20" spans="1:14" s="367" customFormat="1" ht="18" customHeight="1">
      <c r="A20" s="322" t="s">
        <v>358</v>
      </c>
      <c r="F20" s="368"/>
      <c r="G20" s="368"/>
      <c r="H20" s="368"/>
      <c r="I20" s="361"/>
      <c r="J20" s="365"/>
      <c r="K20" s="365"/>
      <c r="L20" s="366"/>
      <c r="M20" s="366"/>
      <c r="N20" s="366"/>
    </row>
    <row r="21" spans="1:14" s="367" customFormat="1" ht="12.75">
      <c r="A21" s="349" t="s">
        <v>220</v>
      </c>
      <c r="B21" s="369"/>
      <c r="C21" s="369"/>
      <c r="F21" s="370"/>
      <c r="G21" s="370"/>
      <c r="H21" s="370"/>
      <c r="I21" s="370"/>
      <c r="J21" s="370"/>
      <c r="K21" s="370"/>
      <c r="L21" s="370"/>
      <c r="M21" s="370"/>
      <c r="N21" s="370"/>
    </row>
    <row r="22" spans="1:14" s="367" customFormat="1" ht="12.75">
      <c r="A22" s="349" t="s">
        <v>221</v>
      </c>
      <c r="B22" s="369"/>
      <c r="C22" s="371"/>
      <c r="F22" s="370"/>
      <c r="G22" s="370"/>
      <c r="H22" s="370"/>
      <c r="I22" s="370"/>
      <c r="J22" s="370"/>
      <c r="K22" s="372"/>
      <c r="L22" s="372"/>
      <c r="M22" s="372"/>
      <c r="N22" s="372"/>
    </row>
    <row r="23" spans="12:18" ht="12.75">
      <c r="L23" s="373"/>
      <c r="M23" s="373"/>
      <c r="O23" s="144"/>
      <c r="P23" s="144"/>
      <c r="Q23" s="144"/>
      <c r="R23" s="144"/>
    </row>
    <row r="24" spans="12:18" ht="12.75">
      <c r="L24" s="373"/>
      <c r="M24" s="373"/>
      <c r="O24" s="144"/>
      <c r="P24" s="144"/>
      <c r="Q24" s="144"/>
      <c r="R24" s="144"/>
    </row>
    <row r="25" spans="12:18" ht="12.75">
      <c r="L25" s="373"/>
      <c r="M25" s="373"/>
      <c r="O25" s="144"/>
      <c r="P25" s="144"/>
      <c r="Q25" s="144"/>
      <c r="R25" s="144"/>
    </row>
    <row r="26" spans="12:18" ht="12.75">
      <c r="L26" s="373"/>
      <c r="M26" s="373"/>
      <c r="O26" s="144"/>
      <c r="P26" s="144"/>
      <c r="Q26" s="144"/>
      <c r="R26" s="144"/>
    </row>
    <row r="27" spans="12:18" ht="12.75">
      <c r="L27" s="373"/>
      <c r="M27" s="373"/>
      <c r="O27" s="144"/>
      <c r="P27" s="144"/>
      <c r="Q27" s="144"/>
      <c r="R27" s="144"/>
    </row>
    <row r="28" spans="12:18" ht="12.75">
      <c r="L28" s="373"/>
      <c r="M28" s="373"/>
      <c r="O28" s="144"/>
      <c r="P28" s="144"/>
      <c r="Q28" s="144"/>
      <c r="R28" s="144"/>
    </row>
    <row r="29" spans="12:18" ht="12.75">
      <c r="L29" s="373"/>
      <c r="M29" s="373"/>
      <c r="O29" s="144"/>
      <c r="P29" s="144"/>
      <c r="Q29" s="144"/>
      <c r="R29" s="144"/>
    </row>
    <row r="30" spans="12:18" ht="12.75">
      <c r="L30" s="373"/>
      <c r="M30" s="373"/>
      <c r="O30" s="144"/>
      <c r="P30" s="144"/>
      <c r="Q30" s="144"/>
      <c r="R30" s="144"/>
    </row>
    <row r="31" spans="12:18" ht="12.75">
      <c r="L31" s="373"/>
      <c r="M31" s="373"/>
      <c r="O31" s="144"/>
      <c r="P31" s="144"/>
      <c r="Q31" s="144"/>
      <c r="R31" s="144"/>
    </row>
    <row r="32" spans="12:18" ht="12.75">
      <c r="L32" s="373"/>
      <c r="M32" s="373"/>
      <c r="O32" s="144"/>
      <c r="P32" s="144"/>
      <c r="Q32" s="144"/>
      <c r="R32" s="144"/>
    </row>
    <row r="33" spans="12:18" ht="12.75">
      <c r="L33" s="373"/>
      <c r="M33" s="373"/>
      <c r="O33" s="144"/>
      <c r="P33" s="144"/>
      <c r="Q33" s="144"/>
      <c r="R33" s="144"/>
    </row>
    <row r="34" spans="12:13" ht="12.75">
      <c r="L34" s="373"/>
      <c r="M34" s="373"/>
    </row>
    <row r="35" spans="12:13" ht="12.75">
      <c r="L35" s="373"/>
      <c r="M35" s="373"/>
    </row>
    <row r="36" spans="12:13" ht="12.75">
      <c r="L36" s="373"/>
      <c r="M36" s="373"/>
    </row>
    <row r="37" spans="12:13" ht="12.75">
      <c r="L37" s="373"/>
      <c r="M37" s="373"/>
    </row>
    <row r="38" spans="12:13" ht="12.75">
      <c r="L38" s="373"/>
      <c r="M38" s="373"/>
    </row>
    <row r="39" spans="12:13" ht="12.75">
      <c r="L39" s="373"/>
      <c r="M39" s="373"/>
    </row>
    <row r="40" spans="12:13" ht="12.75">
      <c r="L40" s="373"/>
      <c r="M40" s="373"/>
    </row>
    <row r="41" spans="12:13" ht="12.75">
      <c r="L41" s="373"/>
      <c r="M41" s="373"/>
    </row>
    <row r="42" spans="12:13" ht="12.75">
      <c r="L42" s="373"/>
      <c r="M42" s="373"/>
    </row>
    <row r="43" spans="12:13" ht="12.75">
      <c r="L43" s="373"/>
      <c r="M43" s="373"/>
    </row>
    <row r="44" spans="12:13" ht="12.75">
      <c r="L44" s="373"/>
      <c r="M44" s="373"/>
    </row>
    <row r="45" spans="12:13" ht="12.75">
      <c r="L45" s="373"/>
      <c r="M45" s="373"/>
    </row>
    <row r="46" spans="12:13" ht="12.75">
      <c r="L46" s="373"/>
      <c r="M46" s="373"/>
    </row>
    <row r="47" spans="12:13" ht="12.75">
      <c r="L47" s="373"/>
      <c r="M47" s="373"/>
    </row>
    <row r="48" spans="12:13" ht="12.75">
      <c r="L48" s="373"/>
      <c r="M48" s="373"/>
    </row>
    <row r="49" spans="12:13" ht="12.75">
      <c r="L49" s="373"/>
      <c r="M49" s="373"/>
    </row>
    <row r="50" spans="12:13" ht="12.75">
      <c r="L50" s="373"/>
      <c r="M50" s="373"/>
    </row>
    <row r="51" spans="12:13" ht="12.75">
      <c r="L51" s="373"/>
      <c r="M51" s="373"/>
    </row>
    <row r="52" spans="12:13" ht="12.75">
      <c r="L52" s="373"/>
      <c r="M52" s="373"/>
    </row>
    <row r="53" spans="12:13" ht="12.75">
      <c r="L53" s="373"/>
      <c r="M53" s="373"/>
    </row>
    <row r="54" spans="12:13" ht="12.75">
      <c r="L54" s="373"/>
      <c r="M54" s="373"/>
    </row>
    <row r="55" spans="12:13" ht="12.75">
      <c r="L55" s="373"/>
      <c r="M55" s="373"/>
    </row>
    <row r="56" spans="12:13" ht="12.75">
      <c r="L56" s="373"/>
      <c r="M56" s="373"/>
    </row>
    <row r="57" spans="12:13" ht="12.75">
      <c r="L57" s="373"/>
      <c r="M57" s="373"/>
    </row>
    <row r="58" spans="12:13" ht="12.75">
      <c r="L58" s="373"/>
      <c r="M58" s="373"/>
    </row>
    <row r="59" spans="12:13" ht="12.75">
      <c r="L59" s="373"/>
      <c r="M59" s="373"/>
    </row>
    <row r="60" spans="12:13" ht="12.75">
      <c r="L60" s="373"/>
      <c r="M60" s="373"/>
    </row>
    <row r="61" spans="12:13" ht="12.75">
      <c r="L61" s="373"/>
      <c r="M61" s="373"/>
    </row>
    <row r="62" spans="12:13" ht="12.75">
      <c r="L62" s="373"/>
      <c r="M62" s="373"/>
    </row>
    <row r="63" spans="12:13" ht="12.75">
      <c r="L63" s="373"/>
      <c r="M63" s="373"/>
    </row>
    <row r="64" spans="12:13" ht="12.75">
      <c r="L64" s="373"/>
      <c r="M64" s="373"/>
    </row>
    <row r="65" spans="12:13" ht="12.75">
      <c r="L65" s="373"/>
      <c r="M65" s="373"/>
    </row>
    <row r="66" spans="12:13" ht="12.75">
      <c r="L66" s="373"/>
      <c r="M66" s="373"/>
    </row>
    <row r="67" spans="12:13" ht="12.75">
      <c r="L67" s="373"/>
      <c r="M67" s="373"/>
    </row>
    <row r="68" spans="12:13" ht="12.75">
      <c r="L68" s="373"/>
      <c r="M68" s="373"/>
    </row>
    <row r="69" spans="12:13" ht="12.75">
      <c r="L69" s="373"/>
      <c r="M69" s="373"/>
    </row>
    <row r="70" spans="12:13" ht="12.75">
      <c r="L70" s="373"/>
      <c r="M70" s="373"/>
    </row>
    <row r="71" spans="12:13" ht="12.75">
      <c r="L71" s="373"/>
      <c r="M71" s="373"/>
    </row>
    <row r="72" spans="12:13" ht="12.75">
      <c r="L72" s="373"/>
      <c r="M72" s="373"/>
    </row>
    <row r="73" spans="12:13" ht="12.75">
      <c r="L73" s="373"/>
      <c r="M73" s="373"/>
    </row>
    <row r="74" spans="12:13" ht="12.75">
      <c r="L74" s="373"/>
      <c r="M74" s="373"/>
    </row>
    <row r="75" spans="12:13" ht="12.75">
      <c r="L75" s="373"/>
      <c r="M75" s="373"/>
    </row>
    <row r="76" spans="12:13" ht="12.75">
      <c r="L76" s="373"/>
      <c r="M76" s="373"/>
    </row>
    <row r="77" spans="12:13" ht="12.75">
      <c r="L77" s="373"/>
      <c r="M77" s="373"/>
    </row>
    <row r="78" spans="12:13" ht="12.75">
      <c r="L78" s="373"/>
      <c r="M78" s="373"/>
    </row>
    <row r="79" spans="12:13" ht="12.75">
      <c r="L79" s="373"/>
      <c r="M79" s="373"/>
    </row>
    <row r="80" spans="12:13" ht="12.75">
      <c r="L80" s="373"/>
      <c r="M80" s="373"/>
    </row>
    <row r="81" spans="12:13" ht="12.75">
      <c r="L81" s="373"/>
      <c r="M81" s="373"/>
    </row>
    <row r="82" spans="12:13" ht="12.75">
      <c r="L82" s="373"/>
      <c r="M82" s="373"/>
    </row>
    <row r="83" spans="12:13" ht="12.75">
      <c r="L83" s="373"/>
      <c r="M83" s="373"/>
    </row>
    <row r="84" spans="12:13" ht="12.75">
      <c r="L84" s="373"/>
      <c r="M84" s="373"/>
    </row>
    <row r="85" spans="12:13" ht="12.75">
      <c r="L85" s="373"/>
      <c r="M85" s="373"/>
    </row>
    <row r="86" spans="12:13" ht="12.75">
      <c r="L86" s="373"/>
      <c r="M86" s="373"/>
    </row>
    <row r="87" spans="12:13" ht="12.75">
      <c r="L87" s="373"/>
      <c r="M87" s="373"/>
    </row>
    <row r="88" spans="12:13" ht="12.75">
      <c r="L88" s="373"/>
      <c r="M88" s="373"/>
    </row>
    <row r="89" spans="12:13" ht="12.75">
      <c r="L89" s="373"/>
      <c r="M89" s="373"/>
    </row>
    <row r="90" spans="12:13" ht="12.75">
      <c r="L90" s="373"/>
      <c r="M90" s="373"/>
    </row>
    <row r="91" spans="12:13" ht="12.75">
      <c r="L91" s="373"/>
      <c r="M91" s="373"/>
    </row>
    <row r="92" spans="12:13" ht="12.75">
      <c r="L92" s="373"/>
      <c r="M92" s="373"/>
    </row>
    <row r="93" spans="12:13" ht="12.75">
      <c r="L93" s="373"/>
      <c r="M93" s="373"/>
    </row>
    <row r="94" spans="12:13" ht="12.75">
      <c r="L94" s="373"/>
      <c r="M94" s="373"/>
    </row>
    <row r="95" spans="12:13" ht="12.75">
      <c r="L95" s="373"/>
      <c r="M95" s="373"/>
    </row>
    <row r="96" spans="12:13" ht="12.75">
      <c r="L96" s="373"/>
      <c r="M96" s="373"/>
    </row>
    <row r="97" spans="12:13" ht="12.75">
      <c r="L97" s="373"/>
      <c r="M97" s="373"/>
    </row>
    <row r="98" spans="12:13" ht="12.75">
      <c r="L98" s="373"/>
      <c r="M98" s="373"/>
    </row>
    <row r="99" spans="12:13" ht="12.75">
      <c r="L99" s="373"/>
      <c r="M99" s="373"/>
    </row>
    <row r="100" spans="12:13" ht="12.75">
      <c r="L100" s="373"/>
      <c r="M100" s="373"/>
    </row>
    <row r="101" spans="12:13" ht="12.75">
      <c r="L101" s="373"/>
      <c r="M101" s="373"/>
    </row>
    <row r="102" spans="12:13" ht="12.75">
      <c r="L102" s="373"/>
      <c r="M102" s="373"/>
    </row>
    <row r="103" spans="12:13" ht="12.75">
      <c r="L103" s="373"/>
      <c r="M103" s="373"/>
    </row>
    <row r="104" spans="12:13" ht="12.75">
      <c r="L104" s="373"/>
      <c r="M104" s="373"/>
    </row>
    <row r="105" spans="12:13" ht="12.75">
      <c r="L105" s="373"/>
      <c r="M105" s="373"/>
    </row>
    <row r="106" spans="12:13" ht="12.75">
      <c r="L106" s="373"/>
      <c r="M106" s="373"/>
    </row>
    <row r="107" spans="12:13" ht="12.75">
      <c r="L107" s="373"/>
      <c r="M107" s="373"/>
    </row>
    <row r="108" spans="12:13" ht="12.75">
      <c r="L108" s="373"/>
      <c r="M108" s="373"/>
    </row>
    <row r="109" spans="12:13" ht="12.75">
      <c r="L109" s="373"/>
      <c r="M109" s="373"/>
    </row>
    <row r="110" spans="12:13" ht="12.75">
      <c r="L110" s="373"/>
      <c r="M110" s="373"/>
    </row>
    <row r="111" spans="12:13" ht="12.75">
      <c r="L111" s="373"/>
      <c r="M111" s="373"/>
    </row>
    <row r="112" spans="12:13" ht="12.75">
      <c r="L112" s="373"/>
      <c r="M112" s="373"/>
    </row>
    <row r="113" spans="12:13" ht="12.75">
      <c r="L113" s="373"/>
      <c r="M113" s="373"/>
    </row>
    <row r="114" spans="12:13" ht="12.75">
      <c r="L114" s="373"/>
      <c r="M114" s="373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6.28125" style="331" customWidth="1"/>
    <col min="2" max="2" width="10.8515625" style="331" customWidth="1"/>
    <col min="3" max="3" width="10.00390625" style="331" customWidth="1"/>
    <col min="4" max="4" width="10.57421875" style="331" customWidth="1"/>
    <col min="5" max="5" width="11.421875" style="331" customWidth="1"/>
    <col min="6" max="6" width="9.140625" style="331" customWidth="1"/>
    <col min="7" max="7" width="9.8515625" style="331" customWidth="1"/>
    <col min="8" max="8" width="10.28125" style="331" bestFit="1" customWidth="1"/>
    <col min="9" max="9" width="8.7109375" style="331" bestFit="1" customWidth="1"/>
    <col min="10" max="10" width="10.140625" style="331" bestFit="1" customWidth="1"/>
    <col min="11" max="16384" width="9.140625" style="331" customWidth="1"/>
  </cols>
  <sheetData>
    <row r="1" spans="1:10" ht="12.75">
      <c r="A1" s="1714" t="s">
        <v>325</v>
      </c>
      <c r="B1" s="1714"/>
      <c r="C1" s="1714"/>
      <c r="D1" s="1714"/>
      <c r="E1" s="1714"/>
      <c r="F1" s="1714"/>
      <c r="G1" s="1714"/>
      <c r="H1" s="1714"/>
      <c r="I1" s="1714"/>
      <c r="J1" s="1714"/>
    </row>
    <row r="2" spans="1:13" ht="15.75">
      <c r="A2" s="1713" t="s">
        <v>326</v>
      </c>
      <c r="B2" s="1713"/>
      <c r="C2" s="1713"/>
      <c r="D2" s="1713"/>
      <c r="E2" s="1713"/>
      <c r="F2" s="1713"/>
      <c r="G2" s="1713"/>
      <c r="H2" s="1713"/>
      <c r="I2" s="1713"/>
      <c r="J2" s="1713"/>
      <c r="K2" s="374"/>
      <c r="L2" s="374"/>
      <c r="M2" s="374"/>
    </row>
    <row r="3" spans="1:10" ht="12.75">
      <c r="A3" s="1730" t="s">
        <v>327</v>
      </c>
      <c r="B3" s="1730"/>
      <c r="C3" s="1730"/>
      <c r="D3" s="1730"/>
      <c r="E3" s="1730"/>
      <c r="F3" s="1730"/>
      <c r="G3" s="1730"/>
      <c r="H3" s="1730"/>
      <c r="I3" s="1730"/>
      <c r="J3" s="1730"/>
    </row>
    <row r="4" spans="1:10" ht="13.5" thickBot="1">
      <c r="A4" s="1730"/>
      <c r="B4" s="1730"/>
      <c r="C4" s="1730"/>
      <c r="D4" s="1730"/>
      <c r="E4" s="1730"/>
      <c r="F4" s="1730"/>
      <c r="G4" s="1730"/>
      <c r="H4" s="1730"/>
      <c r="I4" s="1730"/>
      <c r="J4" s="1730"/>
    </row>
    <row r="5" spans="1:10" ht="12.75">
      <c r="A5" s="1731" t="s">
        <v>205</v>
      </c>
      <c r="B5" s="1724">
        <v>2013</v>
      </c>
      <c r="C5" s="1724"/>
      <c r="D5" s="1724"/>
      <c r="E5" s="1724">
        <v>2014</v>
      </c>
      <c r="F5" s="1724"/>
      <c r="G5" s="1724"/>
      <c r="H5" s="1724">
        <v>2015</v>
      </c>
      <c r="I5" s="1724"/>
      <c r="J5" s="1725"/>
    </row>
    <row r="6" spans="1:10" ht="25.5">
      <c r="A6" s="1732"/>
      <c r="B6" s="355" t="s">
        <v>328</v>
      </c>
      <c r="C6" s="355" t="s">
        <v>362</v>
      </c>
      <c r="D6" s="355" t="s">
        <v>363</v>
      </c>
      <c r="E6" s="355" t="s">
        <v>328</v>
      </c>
      <c r="F6" s="355" t="s">
        <v>362</v>
      </c>
      <c r="G6" s="355" t="s">
        <v>363</v>
      </c>
      <c r="H6" s="355" t="s">
        <v>328</v>
      </c>
      <c r="I6" s="355" t="s">
        <v>362</v>
      </c>
      <c r="J6" s="442" t="s">
        <v>363</v>
      </c>
    </row>
    <row r="7" spans="1:10" ht="12.75">
      <c r="A7" s="1732"/>
      <c r="B7" s="355">
        <v>1</v>
      </c>
      <c r="C7" s="355">
        <v>2</v>
      </c>
      <c r="D7" s="355">
        <v>3</v>
      </c>
      <c r="E7" s="355">
        <v>4</v>
      </c>
      <c r="F7" s="355">
        <v>5</v>
      </c>
      <c r="G7" s="355">
        <v>6</v>
      </c>
      <c r="H7" s="355">
        <v>7</v>
      </c>
      <c r="I7" s="355">
        <v>8</v>
      </c>
      <c r="J7" s="442">
        <v>9</v>
      </c>
    </row>
    <row r="8" spans="1:10" ht="12.75">
      <c r="A8" s="443" t="s">
        <v>318</v>
      </c>
      <c r="B8" s="375">
        <v>3351.01</v>
      </c>
      <c r="C8" s="375">
        <v>1386.33</v>
      </c>
      <c r="D8" s="360">
        <f>C8/C$20*100</f>
        <v>74.16265894902398</v>
      </c>
      <c r="E8" s="375">
        <v>4428.27</v>
      </c>
      <c r="F8" s="375">
        <v>2370.91</v>
      </c>
      <c r="G8" s="360">
        <f>F8/F$20*100</f>
        <v>34.584712422524234</v>
      </c>
      <c r="H8" s="444">
        <v>974.49</v>
      </c>
      <c r="I8" s="444">
        <v>517.31</v>
      </c>
      <c r="J8" s="433">
        <f>I8/I$20*100</f>
        <v>42.33028934275988</v>
      </c>
    </row>
    <row r="9" spans="1:10" ht="12.75">
      <c r="A9" s="443" t="s">
        <v>319</v>
      </c>
      <c r="B9" s="375">
        <v>401.44</v>
      </c>
      <c r="C9" s="375">
        <v>55.75</v>
      </c>
      <c r="D9" s="360">
        <f aca="true" t="shared" si="0" ref="D9:D19">C9/C$20*100</f>
        <v>2.9823838742637663</v>
      </c>
      <c r="E9" s="375">
        <v>2123.47</v>
      </c>
      <c r="F9" s="375">
        <v>692.55</v>
      </c>
      <c r="G9" s="360">
        <f aca="true" t="shared" si="1" ref="G9:G19">F9/F$20*100</f>
        <v>10.102299365315073</v>
      </c>
      <c r="H9" s="445">
        <v>563.36</v>
      </c>
      <c r="I9" s="444">
        <v>151.35</v>
      </c>
      <c r="J9" s="433">
        <f>I9/I$20*100</f>
        <v>12.38462293794187</v>
      </c>
    </row>
    <row r="10" spans="1:10" ht="12.75">
      <c r="A10" s="443" t="s">
        <v>320</v>
      </c>
      <c r="B10" s="375">
        <v>190.07</v>
      </c>
      <c r="C10" s="375">
        <v>65.12</v>
      </c>
      <c r="D10" s="360">
        <f t="shared" si="0"/>
        <v>3.483638347839578</v>
      </c>
      <c r="E10" s="375">
        <v>1773.14</v>
      </c>
      <c r="F10" s="375">
        <v>1981.55</v>
      </c>
      <c r="G10" s="360">
        <f t="shared" si="1"/>
        <v>28.905077333535605</v>
      </c>
      <c r="H10" s="444">
        <v>107.73</v>
      </c>
      <c r="I10" s="444">
        <v>249.83</v>
      </c>
      <c r="J10" s="433">
        <f aca="true" t="shared" si="2" ref="J10:J19">I10/I$20*100</f>
        <v>20.44301518722179</v>
      </c>
    </row>
    <row r="11" spans="1:10" ht="12.75">
      <c r="A11" s="443" t="s">
        <v>321</v>
      </c>
      <c r="B11" s="375">
        <v>131.49</v>
      </c>
      <c r="C11" s="375">
        <v>20.25</v>
      </c>
      <c r="D11" s="360">
        <f t="shared" si="0"/>
        <v>1.0832874162123993</v>
      </c>
      <c r="E11" s="375">
        <v>894.49</v>
      </c>
      <c r="F11" s="375">
        <v>193.93</v>
      </c>
      <c r="G11" s="360">
        <f t="shared" si="1"/>
        <v>2.828877215963544</v>
      </c>
      <c r="H11" s="444">
        <v>91.17</v>
      </c>
      <c r="I11" s="444">
        <v>17.88</v>
      </c>
      <c r="J11" s="433">
        <f t="shared" si="2"/>
        <v>1.4630793401413984</v>
      </c>
    </row>
    <row r="12" spans="1:10" ht="12.75">
      <c r="A12" s="443" t="s">
        <v>305</v>
      </c>
      <c r="B12" s="376">
        <v>5.75</v>
      </c>
      <c r="C12" s="375">
        <v>0.7</v>
      </c>
      <c r="D12" s="360">
        <f t="shared" si="0"/>
        <v>0.03744697241228047</v>
      </c>
      <c r="E12" s="376">
        <v>8.15</v>
      </c>
      <c r="F12" s="375">
        <v>50.56</v>
      </c>
      <c r="G12" s="360">
        <f t="shared" si="1"/>
        <v>0.737524014021125</v>
      </c>
      <c r="H12" s="444">
        <v>1.17</v>
      </c>
      <c r="I12" s="444">
        <v>2.71</v>
      </c>
      <c r="J12" s="433">
        <f t="shared" si="2"/>
        <v>0.2217530767216549</v>
      </c>
    </row>
    <row r="13" spans="1:10" ht="12.75">
      <c r="A13" s="443" t="s">
        <v>306</v>
      </c>
      <c r="B13" s="375">
        <v>0.36</v>
      </c>
      <c r="C13" s="375">
        <v>0.03</v>
      </c>
      <c r="D13" s="360">
        <f t="shared" si="0"/>
        <v>0.0016048702462405917</v>
      </c>
      <c r="E13" s="375">
        <v>592.79</v>
      </c>
      <c r="F13" s="375">
        <v>292.83</v>
      </c>
      <c r="G13" s="360">
        <f t="shared" si="1"/>
        <v>4.2715418715547075</v>
      </c>
      <c r="H13" s="444">
        <v>45.96</v>
      </c>
      <c r="I13" s="444">
        <v>21.37</v>
      </c>
      <c r="J13" s="433">
        <f t="shared" si="2"/>
        <v>1.7486580256611681</v>
      </c>
    </row>
    <row r="14" spans="1:10" ht="12.75">
      <c r="A14" s="443" t="s">
        <v>307</v>
      </c>
      <c r="B14" s="375">
        <v>2.54</v>
      </c>
      <c r="C14" s="375">
        <v>5.29</v>
      </c>
      <c r="D14" s="360">
        <f t="shared" si="0"/>
        <v>0.282992120087091</v>
      </c>
      <c r="E14" s="375">
        <v>0.71</v>
      </c>
      <c r="F14" s="375">
        <v>1.31</v>
      </c>
      <c r="G14" s="360">
        <f t="shared" si="1"/>
        <v>0.019109107167082154</v>
      </c>
      <c r="H14" s="444">
        <v>21.28</v>
      </c>
      <c r="I14" s="444">
        <v>4.47</v>
      </c>
      <c r="J14" s="433">
        <f t="shared" si="2"/>
        <v>0.3657698350353496</v>
      </c>
    </row>
    <row r="15" spans="1:10" ht="12.75">
      <c r="A15" s="443" t="s">
        <v>308</v>
      </c>
      <c r="B15" s="375">
        <v>646.56</v>
      </c>
      <c r="C15" s="375">
        <v>141.18</v>
      </c>
      <c r="D15" s="360">
        <f t="shared" si="0"/>
        <v>7.552519378808224</v>
      </c>
      <c r="E15" s="375">
        <v>2216.38</v>
      </c>
      <c r="F15" s="375">
        <v>998.83</v>
      </c>
      <c r="G15" s="360">
        <f t="shared" si="1"/>
        <v>14.570037795188295</v>
      </c>
      <c r="H15" s="444">
        <v>168.52</v>
      </c>
      <c r="I15" s="444">
        <v>88.31</v>
      </c>
      <c r="J15" s="433">
        <f t="shared" si="2"/>
        <v>7.226204503796805</v>
      </c>
    </row>
    <row r="16" spans="1:10" ht="12.75">
      <c r="A16" s="443" t="s">
        <v>309</v>
      </c>
      <c r="B16" s="375">
        <v>93.6</v>
      </c>
      <c r="C16" s="375">
        <v>45.49</v>
      </c>
      <c r="D16" s="360">
        <f t="shared" si="0"/>
        <v>2.433518250049484</v>
      </c>
      <c r="E16" s="375">
        <v>44.43</v>
      </c>
      <c r="F16" s="375">
        <v>28.96</v>
      </c>
      <c r="G16" s="360">
        <f t="shared" si="1"/>
        <v>0.4224425523348849</v>
      </c>
      <c r="H16" s="444">
        <v>21.54</v>
      </c>
      <c r="I16" s="444">
        <v>13.06</v>
      </c>
      <c r="J16" s="433">
        <f t="shared" si="2"/>
        <v>1.0686698088504845</v>
      </c>
    </row>
    <row r="17" spans="1:10" ht="12.75">
      <c r="A17" s="443" t="s">
        <v>329</v>
      </c>
      <c r="B17" s="375">
        <v>3.2</v>
      </c>
      <c r="C17" s="375">
        <v>0.09</v>
      </c>
      <c r="D17" s="360">
        <f t="shared" si="0"/>
        <v>0.004814610738721774</v>
      </c>
      <c r="E17" s="375">
        <v>2681.7</v>
      </c>
      <c r="F17" s="375">
        <v>32.37</v>
      </c>
      <c r="G17" s="360">
        <f t="shared" si="1"/>
        <v>0.4721845793881292</v>
      </c>
      <c r="H17" s="444">
        <v>848.71</v>
      </c>
      <c r="I17" s="444">
        <v>9.11</v>
      </c>
      <c r="J17" s="433">
        <f t="shared" si="2"/>
        <v>0.7454503796805446</v>
      </c>
    </row>
    <row r="18" spans="1:10" ht="12.75">
      <c r="A18" s="443" t="s">
        <v>330</v>
      </c>
      <c r="B18" s="375">
        <v>0</v>
      </c>
      <c r="C18" s="375">
        <v>0</v>
      </c>
      <c r="D18" s="360">
        <f t="shared" si="0"/>
        <v>0</v>
      </c>
      <c r="E18" s="375">
        <v>26.59</v>
      </c>
      <c r="F18" s="375">
        <v>21.16</v>
      </c>
      <c r="G18" s="360">
        <f t="shared" si="1"/>
        <v>0.3086631356148537</v>
      </c>
      <c r="H18" s="444">
        <v>0.29</v>
      </c>
      <c r="I18" s="444">
        <v>0.31</v>
      </c>
      <c r="J18" s="433">
        <f t="shared" si="2"/>
        <v>0.025366588112071223</v>
      </c>
    </row>
    <row r="19" spans="1:10" ht="12.75">
      <c r="A19" s="443" t="s">
        <v>331</v>
      </c>
      <c r="B19" s="375">
        <v>1325.09</v>
      </c>
      <c r="C19" s="375">
        <v>149.08</v>
      </c>
      <c r="D19" s="360">
        <f t="shared" si="0"/>
        <v>7.975135210318247</v>
      </c>
      <c r="E19" s="375">
        <v>510.64</v>
      </c>
      <c r="F19" s="375">
        <v>190.41</v>
      </c>
      <c r="G19" s="360">
        <f t="shared" si="1"/>
        <v>2.7775306073924524</v>
      </c>
      <c r="H19" s="444">
        <v>525.73</v>
      </c>
      <c r="I19" s="444">
        <v>146.37</v>
      </c>
      <c r="J19" s="433">
        <f t="shared" si="2"/>
        <v>11.977120974076986</v>
      </c>
    </row>
    <row r="20" spans="1:10" ht="13.5" thickBot="1">
      <c r="A20" s="437" t="s">
        <v>332</v>
      </c>
      <c r="B20" s="439">
        <f>SUM(B8:B19)</f>
        <v>6151.110000000001</v>
      </c>
      <c r="C20" s="439">
        <f>SUM(C8:C19)</f>
        <v>1869.3099999999997</v>
      </c>
      <c r="D20" s="439">
        <f>C20/C$20*100</f>
        <v>100</v>
      </c>
      <c r="E20" s="439">
        <f>SUM(E8:E19)</f>
        <v>15300.759999999998</v>
      </c>
      <c r="F20" s="439">
        <f>SUM(F8:F19)</f>
        <v>6855.370000000001</v>
      </c>
      <c r="G20" s="439">
        <f>F20/F$20*100</f>
        <v>100</v>
      </c>
      <c r="H20" s="439">
        <f>SUM(H8:H19)</f>
        <v>3369.9500000000003</v>
      </c>
      <c r="I20" s="439">
        <f>SUM(I8:I19)</f>
        <v>1222.08</v>
      </c>
      <c r="J20" s="446">
        <f>SUM(J8:J19)</f>
        <v>100.00000000000003</v>
      </c>
    </row>
    <row r="21" spans="1:10" ht="12.75">
      <c r="A21" s="322" t="s">
        <v>358</v>
      </c>
      <c r="B21" s="353"/>
      <c r="C21" s="353"/>
      <c r="D21" s="353"/>
      <c r="E21" s="353"/>
      <c r="F21" s="353"/>
      <c r="G21" s="353"/>
      <c r="H21" s="353"/>
      <c r="I21" s="353"/>
      <c r="J21" s="353"/>
    </row>
    <row r="22" spans="1:10" ht="12.75">
      <c r="A22" s="322"/>
      <c r="B22" s="367"/>
      <c r="C22" s="367"/>
      <c r="D22" s="367"/>
      <c r="E22" s="367"/>
      <c r="F22" s="367"/>
      <c r="G22" s="367"/>
      <c r="H22" s="353"/>
      <c r="I22" s="353"/>
      <c r="J22" s="353"/>
    </row>
    <row r="23" spans="1:10" ht="12.75">
      <c r="A23" s="322"/>
      <c r="B23" s="369"/>
      <c r="C23" s="369"/>
      <c r="D23" s="367"/>
      <c r="E23" s="367"/>
      <c r="F23" s="373"/>
      <c r="G23" s="373"/>
      <c r="H23" s="353"/>
      <c r="I23" s="144"/>
      <c r="J23" s="144"/>
    </row>
    <row r="24" spans="1:10" ht="12.75">
      <c r="A24" s="322"/>
      <c r="B24" s="369"/>
      <c r="C24" s="371"/>
      <c r="D24" s="367"/>
      <c r="E24" s="367"/>
      <c r="F24" s="373"/>
      <c r="G24" s="373"/>
      <c r="H24" s="353"/>
      <c r="I24" s="144"/>
      <c r="J24" s="144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23.00390625" style="331" customWidth="1"/>
    <col min="2" max="2" width="10.140625" style="331" customWidth="1"/>
    <col min="3" max="3" width="9.00390625" style="331" customWidth="1"/>
    <col min="4" max="4" width="7.00390625" style="331" customWidth="1"/>
    <col min="5" max="5" width="9.8515625" style="331" customWidth="1"/>
    <col min="6" max="6" width="7.28125" style="331" customWidth="1"/>
    <col min="7" max="7" width="7.7109375" style="331" customWidth="1"/>
    <col min="8" max="8" width="10.140625" style="331" customWidth="1"/>
    <col min="9" max="9" width="9.140625" style="331" customWidth="1"/>
    <col min="10" max="10" width="8.00390625" style="331" customWidth="1"/>
    <col min="11" max="11" width="9.140625" style="331" customWidth="1"/>
    <col min="12" max="12" width="10.140625" style="331" bestFit="1" customWidth="1"/>
    <col min="13" max="16384" width="9.140625" style="331" customWidth="1"/>
  </cols>
  <sheetData>
    <row r="1" spans="1:10" ht="15" customHeight="1">
      <c r="A1" s="1684" t="s">
        <v>333</v>
      </c>
      <c r="B1" s="1684"/>
      <c r="C1" s="1684"/>
      <c r="D1" s="1684"/>
      <c r="E1" s="1684"/>
      <c r="F1" s="1684"/>
      <c r="G1" s="1684"/>
      <c r="H1" s="1684"/>
      <c r="I1" s="1684"/>
      <c r="J1" s="1684"/>
    </row>
    <row r="2" spans="1:10" ht="15" customHeight="1">
      <c r="A2" s="1737" t="s">
        <v>334</v>
      </c>
      <c r="B2" s="1737"/>
      <c r="C2" s="1737"/>
      <c r="D2" s="1737"/>
      <c r="E2" s="1737"/>
      <c r="F2" s="1737"/>
      <c r="G2" s="1737"/>
      <c r="H2" s="1737"/>
      <c r="I2" s="1737"/>
      <c r="J2" s="1737"/>
    </row>
    <row r="3" spans="1:10" ht="13.5" thickBot="1">
      <c r="A3" s="1738" t="s">
        <v>335</v>
      </c>
      <c r="B3" s="1738"/>
      <c r="C3" s="1738"/>
      <c r="D3" s="1738"/>
      <c r="E3" s="1738"/>
      <c r="F3" s="1738"/>
      <c r="G3" s="1738"/>
      <c r="H3" s="1738"/>
      <c r="I3" s="1738"/>
      <c r="J3" s="1738"/>
    </row>
    <row r="4" spans="1:10" ht="12.75" customHeight="1">
      <c r="A4" s="1739" t="s">
        <v>205</v>
      </c>
      <c r="B4" s="1741" t="s">
        <v>6</v>
      </c>
      <c r="C4" s="1741"/>
      <c r="D4" s="1741"/>
      <c r="E4" s="1741" t="s">
        <v>7</v>
      </c>
      <c r="F4" s="1741"/>
      <c r="G4" s="1741"/>
      <c r="H4" s="1741" t="s">
        <v>9</v>
      </c>
      <c r="I4" s="1741"/>
      <c r="J4" s="1742"/>
    </row>
    <row r="5" spans="1:10" ht="22.5" customHeight="1">
      <c r="A5" s="1740"/>
      <c r="B5" s="447" t="s">
        <v>328</v>
      </c>
      <c r="C5" s="447" t="s">
        <v>364</v>
      </c>
      <c r="D5" s="447" t="s">
        <v>363</v>
      </c>
      <c r="E5" s="447" t="s">
        <v>328</v>
      </c>
      <c r="F5" s="447" t="s">
        <v>365</v>
      </c>
      <c r="G5" s="447" t="s">
        <v>363</v>
      </c>
      <c r="H5" s="447" t="s">
        <v>328</v>
      </c>
      <c r="I5" s="447" t="s">
        <v>364</v>
      </c>
      <c r="J5" s="448" t="s">
        <v>363</v>
      </c>
    </row>
    <row r="6" spans="1:10" ht="12.75">
      <c r="A6" s="1447" t="s">
        <v>336</v>
      </c>
      <c r="B6" s="1733"/>
      <c r="C6" s="1733"/>
      <c r="D6" s="1733"/>
      <c r="E6" s="1733"/>
      <c r="F6" s="1733"/>
      <c r="G6" s="1733"/>
      <c r="H6" s="1733"/>
      <c r="I6" s="1733"/>
      <c r="J6" s="1734"/>
    </row>
    <row r="7" spans="1:10" ht="12.75">
      <c r="A7" s="389" t="s">
        <v>337</v>
      </c>
      <c r="B7" s="449">
        <v>30509.28</v>
      </c>
      <c r="C7" s="449">
        <v>3410.95</v>
      </c>
      <c r="D7" s="450">
        <v>21.916849684575222</v>
      </c>
      <c r="E7" s="449">
        <v>90322.74</v>
      </c>
      <c r="F7" s="449">
        <v>10472.24</v>
      </c>
      <c r="G7" s="450">
        <v>59.11399900538121</v>
      </c>
      <c r="H7" s="450">
        <v>62499.278000000006</v>
      </c>
      <c r="I7" s="450">
        <v>6249.9248</v>
      </c>
      <c r="J7" s="451">
        <v>31.535683300217134</v>
      </c>
    </row>
    <row r="8" spans="1:10" ht="12.75">
      <c r="A8" s="389" t="s">
        <v>338</v>
      </c>
      <c r="B8" s="449">
        <v>11733.43</v>
      </c>
      <c r="C8" s="449">
        <v>1173.34</v>
      </c>
      <c r="D8" s="450">
        <v>7.5392240897402445</v>
      </c>
      <c r="E8" s="449">
        <v>25438.47</v>
      </c>
      <c r="F8" s="449">
        <v>2543.86</v>
      </c>
      <c r="G8" s="450">
        <v>14.359653475266901</v>
      </c>
      <c r="H8" s="450">
        <v>24759.906000000003</v>
      </c>
      <c r="I8" s="450">
        <v>2475.9846000000002</v>
      </c>
      <c r="J8" s="451">
        <v>12.493248911061267</v>
      </c>
    </row>
    <row r="9" spans="1:10" ht="12.75">
      <c r="A9" s="389" t="s">
        <v>339</v>
      </c>
      <c r="B9" s="449">
        <v>1708.77</v>
      </c>
      <c r="C9" s="449">
        <v>170.88</v>
      </c>
      <c r="D9" s="450">
        <v>1.0979789425527238</v>
      </c>
      <c r="E9" s="449">
        <v>15735.48</v>
      </c>
      <c r="F9" s="449">
        <v>1573.46</v>
      </c>
      <c r="G9" s="450">
        <v>8.881911880839926</v>
      </c>
      <c r="H9" s="450">
        <v>14649.614</v>
      </c>
      <c r="I9" s="450">
        <v>1465.0184000000002</v>
      </c>
      <c r="J9" s="451">
        <v>7.3921459489225905</v>
      </c>
    </row>
    <row r="10" spans="1:10" ht="12.75">
      <c r="A10" s="389" t="s">
        <v>340</v>
      </c>
      <c r="B10" s="449">
        <v>12379.32</v>
      </c>
      <c r="C10" s="449">
        <v>1237.95</v>
      </c>
      <c r="D10" s="450">
        <v>7.954371675638722</v>
      </c>
      <c r="E10" s="449">
        <v>5420.32</v>
      </c>
      <c r="F10" s="449">
        <v>552.03</v>
      </c>
      <c r="G10" s="450">
        <v>3.1161146871099774</v>
      </c>
      <c r="H10" s="450">
        <v>3144.3570000000004</v>
      </c>
      <c r="I10" s="450">
        <v>314.4357</v>
      </c>
      <c r="J10" s="451">
        <v>1.5865702341701913</v>
      </c>
    </row>
    <row r="11" spans="1:11" ht="12.75">
      <c r="A11" s="389" t="s">
        <v>341</v>
      </c>
      <c r="B11" s="449">
        <v>0</v>
      </c>
      <c r="C11" s="449">
        <v>0</v>
      </c>
      <c r="D11" s="450">
        <v>0</v>
      </c>
      <c r="E11" s="449">
        <v>0</v>
      </c>
      <c r="F11" s="449">
        <v>0</v>
      </c>
      <c r="G11" s="450">
        <v>0</v>
      </c>
      <c r="H11" s="450">
        <v>540</v>
      </c>
      <c r="I11" s="450">
        <v>54</v>
      </c>
      <c r="J11" s="451">
        <v>0.27247158209195177</v>
      </c>
      <c r="K11" s="377"/>
    </row>
    <row r="12" spans="1:10" ht="12.75">
      <c r="A12" s="389" t="s">
        <v>342</v>
      </c>
      <c r="B12" s="449">
        <v>2984.94</v>
      </c>
      <c r="C12" s="449">
        <v>298.49</v>
      </c>
      <c r="D12" s="450">
        <v>1.9179291582546967</v>
      </c>
      <c r="E12" s="449">
        <v>8596.21</v>
      </c>
      <c r="F12" s="449">
        <v>859.62</v>
      </c>
      <c r="G12" s="450">
        <v>4.852407491139029</v>
      </c>
      <c r="H12" s="450">
        <v>12034.706</v>
      </c>
      <c r="I12" s="450">
        <v>120.34706</v>
      </c>
      <c r="J12" s="451">
        <v>0.6072435895984268</v>
      </c>
    </row>
    <row r="13" spans="1:10" ht="12.75">
      <c r="A13" s="389" t="s">
        <v>343</v>
      </c>
      <c r="B13" s="449">
        <v>66.09</v>
      </c>
      <c r="C13" s="449">
        <v>6.61</v>
      </c>
      <c r="D13" s="450">
        <v>0.04247214893652567</v>
      </c>
      <c r="E13" s="449">
        <v>53.74</v>
      </c>
      <c r="F13" s="449">
        <v>5.37</v>
      </c>
      <c r="G13" s="450">
        <v>0.03031272914475767</v>
      </c>
      <c r="H13" s="450">
        <v>695.98</v>
      </c>
      <c r="I13" s="450">
        <v>69.598</v>
      </c>
      <c r="J13" s="451">
        <v>0.35117550315621593</v>
      </c>
    </row>
    <row r="14" spans="1:10" ht="12.75">
      <c r="A14" s="389" t="s">
        <v>344</v>
      </c>
      <c r="B14" s="449">
        <v>6138.08</v>
      </c>
      <c r="C14" s="449">
        <v>743.41</v>
      </c>
      <c r="D14" s="450">
        <v>4.776735286066951</v>
      </c>
      <c r="E14" s="449">
        <v>16247.46</v>
      </c>
      <c r="F14" s="449">
        <v>1624.75</v>
      </c>
      <c r="G14" s="450">
        <v>9.171435135557733</v>
      </c>
      <c r="H14" s="450">
        <v>4542.72</v>
      </c>
      <c r="I14" s="450">
        <v>454.272</v>
      </c>
      <c r="J14" s="451">
        <v>2.292152047038428</v>
      </c>
    </row>
    <row r="15" spans="1:10" ht="12.75">
      <c r="A15" s="389" t="s">
        <v>345</v>
      </c>
      <c r="B15" s="449">
        <v>85215.15</v>
      </c>
      <c r="C15" s="449">
        <v>8521.51</v>
      </c>
      <c r="D15" s="450">
        <v>54.754439014234926</v>
      </c>
      <c r="E15" s="449">
        <v>840</v>
      </c>
      <c r="F15" s="449">
        <v>84</v>
      </c>
      <c r="G15" s="450">
        <v>0.47416559556045523</v>
      </c>
      <c r="H15" s="450">
        <v>186500</v>
      </c>
      <c r="I15" s="450">
        <v>8615</v>
      </c>
      <c r="J15" s="451">
        <v>43.469308883743786</v>
      </c>
    </row>
    <row r="16" spans="1:10" ht="12.75">
      <c r="A16" s="434" t="s">
        <v>366</v>
      </c>
      <c r="B16" s="452">
        <v>150735.06</v>
      </c>
      <c r="C16" s="452">
        <v>15563.14</v>
      </c>
      <c r="D16" s="452">
        <v>100</v>
      </c>
      <c r="E16" s="452">
        <v>162654.41999999998</v>
      </c>
      <c r="F16" s="452">
        <v>17715.33</v>
      </c>
      <c r="G16" s="452">
        <v>100</v>
      </c>
      <c r="H16" s="452">
        <v>309366.561</v>
      </c>
      <c r="I16" s="452">
        <v>19818.580560000002</v>
      </c>
      <c r="J16" s="453">
        <v>100</v>
      </c>
    </row>
    <row r="17" spans="1:10" ht="12.75">
      <c r="A17" s="1447" t="s">
        <v>346</v>
      </c>
      <c r="B17" s="1735"/>
      <c r="C17" s="1735"/>
      <c r="D17" s="1735"/>
      <c r="E17" s="1735"/>
      <c r="F17" s="1735"/>
      <c r="G17" s="1735"/>
      <c r="H17" s="1735"/>
      <c r="I17" s="1735"/>
      <c r="J17" s="1736"/>
    </row>
    <row r="18" spans="1:10" ht="12.75" customHeight="1">
      <c r="A18" s="389" t="s">
        <v>347</v>
      </c>
      <c r="B18" s="449">
        <v>12698.96</v>
      </c>
      <c r="C18" s="449">
        <v>1399.49</v>
      </c>
      <c r="D18" s="450">
        <v>8.99234857792011</v>
      </c>
      <c r="E18" s="449">
        <v>52852.25</v>
      </c>
      <c r="F18" s="449">
        <v>5285.23</v>
      </c>
      <c r="G18" s="450">
        <v>29.855299890074015</v>
      </c>
      <c r="H18" s="450">
        <v>190150</v>
      </c>
      <c r="I18" s="450">
        <v>9115</v>
      </c>
      <c r="J18" s="451">
        <v>45.99221710972883</v>
      </c>
    </row>
    <row r="19" spans="1:10" ht="12.75">
      <c r="A19" s="389" t="s">
        <v>348</v>
      </c>
      <c r="B19" s="449">
        <v>21551.41</v>
      </c>
      <c r="C19" s="449">
        <v>2155.15</v>
      </c>
      <c r="D19" s="450">
        <v>13.847801726132033</v>
      </c>
      <c r="E19" s="449">
        <v>49610.82</v>
      </c>
      <c r="F19" s="449">
        <v>4960.99</v>
      </c>
      <c r="G19" s="450">
        <v>28.023727293165724</v>
      </c>
      <c r="H19" s="450">
        <v>10516.949</v>
      </c>
      <c r="I19" s="450">
        <v>1051.6979</v>
      </c>
      <c r="J19" s="451">
        <v>5.30662843122829</v>
      </c>
    </row>
    <row r="20" spans="1:10" ht="12.75">
      <c r="A20" s="389" t="s">
        <v>367</v>
      </c>
      <c r="B20" s="449">
        <v>30684.73</v>
      </c>
      <c r="C20" s="449">
        <v>3068.48</v>
      </c>
      <c r="D20" s="450">
        <v>19.71635507533194</v>
      </c>
      <c r="E20" s="449">
        <v>58565.08</v>
      </c>
      <c r="F20" s="449">
        <v>5856.5</v>
      </c>
      <c r="G20" s="450">
        <v>33.082299882165664</v>
      </c>
      <c r="H20" s="450">
        <v>108699.622</v>
      </c>
      <c r="I20" s="450">
        <v>9651.87266</v>
      </c>
      <c r="J20" s="451">
        <v>48.70115445904289</v>
      </c>
    </row>
    <row r="21" spans="1:10" ht="12.75">
      <c r="A21" s="389" t="s">
        <v>368</v>
      </c>
      <c r="B21" s="449">
        <v>85000</v>
      </c>
      <c r="C21" s="449">
        <v>8500</v>
      </c>
      <c r="D21" s="450">
        <v>54.61629801736413</v>
      </c>
      <c r="E21" s="449">
        <v>0</v>
      </c>
      <c r="F21" s="449">
        <v>0</v>
      </c>
      <c r="G21" s="450">
        <v>0</v>
      </c>
      <c r="H21" s="450">
        <v>0</v>
      </c>
      <c r="I21" s="450">
        <v>0</v>
      </c>
      <c r="J21" s="451">
        <v>0</v>
      </c>
    </row>
    <row r="22" spans="1:10" ht="12.75">
      <c r="A22" s="389" t="s">
        <v>369</v>
      </c>
      <c r="B22" s="449">
        <v>400</v>
      </c>
      <c r="C22" s="449">
        <v>40</v>
      </c>
      <c r="D22" s="450">
        <v>0.25701787302289003</v>
      </c>
      <c r="E22" s="449">
        <v>0</v>
      </c>
      <c r="F22" s="449">
        <v>0</v>
      </c>
      <c r="G22" s="450">
        <v>0</v>
      </c>
      <c r="H22" s="450">
        <v>0</v>
      </c>
      <c r="I22" s="450">
        <v>0</v>
      </c>
      <c r="J22" s="451">
        <v>0</v>
      </c>
    </row>
    <row r="23" spans="1:10" ht="12.75">
      <c r="A23" s="389" t="s">
        <v>370</v>
      </c>
      <c r="B23" s="449">
        <v>400</v>
      </c>
      <c r="C23" s="449">
        <v>400</v>
      </c>
      <c r="D23" s="450">
        <v>2.5701787302289003</v>
      </c>
      <c r="E23" s="449">
        <v>1600</v>
      </c>
      <c r="F23" s="449">
        <v>1600</v>
      </c>
      <c r="G23" s="450">
        <v>9.038108052841299</v>
      </c>
      <c r="H23" s="450">
        <v>0</v>
      </c>
      <c r="I23" s="450">
        <v>0</v>
      </c>
      <c r="J23" s="451">
        <v>0</v>
      </c>
    </row>
    <row r="24" spans="1:10" ht="13.5" thickBot="1">
      <c r="A24" s="437" t="s">
        <v>371</v>
      </c>
      <c r="B24" s="454">
        <v>150735.1</v>
      </c>
      <c r="C24" s="454">
        <v>15563.12</v>
      </c>
      <c r="D24" s="454">
        <v>100</v>
      </c>
      <c r="E24" s="454">
        <v>162628.15</v>
      </c>
      <c r="F24" s="454">
        <v>17702.82</v>
      </c>
      <c r="G24" s="454">
        <v>100</v>
      </c>
      <c r="H24" s="454">
        <v>309366.571</v>
      </c>
      <c r="I24" s="454">
        <v>19818.57056</v>
      </c>
      <c r="J24" s="455">
        <v>100</v>
      </c>
    </row>
    <row r="25" spans="1:3" ht="12.75">
      <c r="A25" s="322" t="s">
        <v>358</v>
      </c>
      <c r="B25" s="324"/>
      <c r="C25" s="324"/>
    </row>
    <row r="31" ht="12.75">
      <c r="L31" s="400"/>
    </row>
    <row r="33" ht="12.75">
      <c r="L33" s="400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K49" sqref="K49:U51"/>
    </sheetView>
  </sheetViews>
  <sheetFormatPr defaultColWidth="9.140625" defaultRowHeight="15"/>
  <cols>
    <col min="1" max="1" width="27.00390625" style="144" customWidth="1"/>
    <col min="2" max="4" width="9.140625" style="144" customWidth="1"/>
    <col min="5" max="5" width="9.00390625" style="144" customWidth="1"/>
    <col min="6" max="16384" width="9.140625" style="144" customWidth="1"/>
  </cols>
  <sheetData>
    <row r="1" spans="1:12" ht="12.75">
      <c r="A1" s="1743" t="s">
        <v>453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3"/>
    </row>
    <row r="2" spans="1:12" ht="15.75">
      <c r="A2" s="1744" t="s">
        <v>402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  <c r="L2" s="1744"/>
    </row>
    <row r="3" spans="1:12" ht="12.75">
      <c r="A3" s="1743" t="s">
        <v>107</v>
      </c>
      <c r="B3" s="1743"/>
      <c r="C3" s="1743"/>
      <c r="D3" s="1743"/>
      <c r="E3" s="1743"/>
      <c r="F3" s="1743"/>
      <c r="G3" s="1743"/>
      <c r="H3" s="1743"/>
      <c r="I3" s="1743"/>
      <c r="J3" s="1743"/>
      <c r="K3" s="1743"/>
      <c r="L3" s="1743"/>
    </row>
    <row r="4" spans="1:12" ht="13.5" thickBot="1">
      <c r="A4" s="1743" t="s">
        <v>454</v>
      </c>
      <c r="B4" s="1743"/>
      <c r="C4" s="1743"/>
      <c r="D4" s="1743"/>
      <c r="E4" s="1743"/>
      <c r="F4" s="1743"/>
      <c r="G4" s="1743"/>
      <c r="H4" s="1743"/>
      <c r="I4" s="1743"/>
      <c r="J4" s="1743"/>
      <c r="K4" s="1743"/>
      <c r="L4" s="1743"/>
    </row>
    <row r="5" spans="1:12" ht="13.5" thickTop="1">
      <c r="A5" s="508" t="s">
        <v>455</v>
      </c>
      <c r="B5" s="509" t="s">
        <v>456</v>
      </c>
      <c r="C5" s="510" t="s">
        <v>6</v>
      </c>
      <c r="D5" s="1745" t="s">
        <v>7</v>
      </c>
      <c r="E5" s="1746"/>
      <c r="F5" s="1745" t="s">
        <v>9</v>
      </c>
      <c r="G5" s="1747"/>
      <c r="H5" s="1746"/>
      <c r="I5" s="1748" t="s">
        <v>108</v>
      </c>
      <c r="J5" s="1747"/>
      <c r="K5" s="1747"/>
      <c r="L5" s="1749"/>
    </row>
    <row r="6" spans="1:12" ht="24">
      <c r="A6" s="511"/>
      <c r="B6" s="512"/>
      <c r="C6" s="145" t="s">
        <v>109</v>
      </c>
      <c r="D6" s="145" t="s">
        <v>110</v>
      </c>
      <c r="E6" s="145" t="s">
        <v>109</v>
      </c>
      <c r="F6" s="145" t="s">
        <v>111</v>
      </c>
      <c r="G6" s="145" t="s">
        <v>110</v>
      </c>
      <c r="H6" s="145" t="s">
        <v>109</v>
      </c>
      <c r="I6" s="145" t="s">
        <v>457</v>
      </c>
      <c r="J6" s="145" t="s">
        <v>458</v>
      </c>
      <c r="K6" s="145" t="s">
        <v>459</v>
      </c>
      <c r="L6" s="513" t="s">
        <v>460</v>
      </c>
    </row>
    <row r="7" spans="1:12" ht="12.75">
      <c r="A7" s="514">
        <v>1</v>
      </c>
      <c r="B7" s="515">
        <v>2</v>
      </c>
      <c r="C7" s="515">
        <v>3</v>
      </c>
      <c r="D7" s="515">
        <v>4</v>
      </c>
      <c r="E7" s="515">
        <v>5</v>
      </c>
      <c r="F7" s="515">
        <v>6</v>
      </c>
      <c r="G7" s="515">
        <v>7</v>
      </c>
      <c r="H7" s="515">
        <v>8</v>
      </c>
      <c r="I7" s="515">
        <v>9</v>
      </c>
      <c r="J7" s="515">
        <v>10</v>
      </c>
      <c r="K7" s="515">
        <v>11</v>
      </c>
      <c r="L7" s="516">
        <v>12</v>
      </c>
    </row>
    <row r="8" spans="1:12" ht="12.75">
      <c r="A8" s="514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4.25">
      <c r="A9" s="519" t="s">
        <v>461</v>
      </c>
      <c r="B9" s="520" t="s">
        <v>462</v>
      </c>
      <c r="C9" s="931" t="s">
        <v>463</v>
      </c>
      <c r="D9" s="932" t="s">
        <v>464</v>
      </c>
      <c r="E9" s="932" t="s">
        <v>465</v>
      </c>
      <c r="F9" s="932" t="s">
        <v>466</v>
      </c>
      <c r="G9" s="932" t="s">
        <v>467</v>
      </c>
      <c r="H9" s="932" t="s">
        <v>468</v>
      </c>
      <c r="I9" s="932" t="s">
        <v>469</v>
      </c>
      <c r="J9" s="932" t="s">
        <v>470</v>
      </c>
      <c r="K9" s="932" t="s">
        <v>471</v>
      </c>
      <c r="L9" s="933" t="s">
        <v>472</v>
      </c>
    </row>
    <row r="10" spans="1:12" ht="12.75">
      <c r="A10" s="521"/>
      <c r="B10" s="522"/>
      <c r="C10" s="934"/>
      <c r="D10" s="935"/>
      <c r="E10" s="935"/>
      <c r="F10" s="935"/>
      <c r="G10" s="935"/>
      <c r="H10" s="935"/>
      <c r="I10" s="935"/>
      <c r="J10" s="935"/>
      <c r="K10" s="935"/>
      <c r="L10" s="936"/>
    </row>
    <row r="11" spans="1:12" ht="14.25">
      <c r="A11" s="523" t="s">
        <v>473</v>
      </c>
      <c r="B11" s="520" t="s">
        <v>474</v>
      </c>
      <c r="C11" s="937" t="s">
        <v>475</v>
      </c>
      <c r="D11" s="938" t="s">
        <v>476</v>
      </c>
      <c r="E11" s="938" t="s">
        <v>477</v>
      </c>
      <c r="F11" s="938" t="s">
        <v>478</v>
      </c>
      <c r="G11" s="938" t="s">
        <v>479</v>
      </c>
      <c r="H11" s="938" t="s">
        <v>480</v>
      </c>
      <c r="I11" s="938" t="s">
        <v>481</v>
      </c>
      <c r="J11" s="938" t="s">
        <v>482</v>
      </c>
      <c r="K11" s="938" t="s">
        <v>483</v>
      </c>
      <c r="L11" s="939" t="s">
        <v>484</v>
      </c>
    </row>
    <row r="12" spans="1:12" ht="12.75">
      <c r="A12" s="524" t="s">
        <v>485</v>
      </c>
      <c r="B12" s="525" t="s">
        <v>486</v>
      </c>
      <c r="C12" s="940" t="s">
        <v>487</v>
      </c>
      <c r="D12" s="941" t="s">
        <v>488</v>
      </c>
      <c r="E12" s="941" t="s">
        <v>489</v>
      </c>
      <c r="F12" s="941" t="s">
        <v>490</v>
      </c>
      <c r="G12" s="941" t="s">
        <v>491</v>
      </c>
      <c r="H12" s="941" t="s">
        <v>492</v>
      </c>
      <c r="I12" s="941" t="s">
        <v>493</v>
      </c>
      <c r="J12" s="941" t="s">
        <v>494</v>
      </c>
      <c r="K12" s="941" t="s">
        <v>495</v>
      </c>
      <c r="L12" s="942" t="s">
        <v>496</v>
      </c>
    </row>
    <row r="13" spans="1:12" ht="12.75">
      <c r="A13" s="524" t="s">
        <v>497</v>
      </c>
      <c r="B13" s="525" t="s">
        <v>498</v>
      </c>
      <c r="C13" s="940" t="s">
        <v>499</v>
      </c>
      <c r="D13" s="941" t="s">
        <v>500</v>
      </c>
      <c r="E13" s="941" t="s">
        <v>501</v>
      </c>
      <c r="F13" s="941" t="s">
        <v>502</v>
      </c>
      <c r="G13" s="941" t="s">
        <v>503</v>
      </c>
      <c r="H13" s="941" t="s">
        <v>504</v>
      </c>
      <c r="I13" s="941" t="s">
        <v>505</v>
      </c>
      <c r="J13" s="941" t="s">
        <v>506</v>
      </c>
      <c r="K13" s="941" t="s">
        <v>507</v>
      </c>
      <c r="L13" s="942" t="s">
        <v>508</v>
      </c>
    </row>
    <row r="14" spans="1:12" ht="12.75">
      <c r="A14" s="524" t="s">
        <v>509</v>
      </c>
      <c r="B14" s="525" t="s">
        <v>510</v>
      </c>
      <c r="C14" s="940" t="s">
        <v>511</v>
      </c>
      <c r="D14" s="941" t="s">
        <v>512</v>
      </c>
      <c r="E14" s="941" t="s">
        <v>513</v>
      </c>
      <c r="F14" s="941" t="s">
        <v>514</v>
      </c>
      <c r="G14" s="941" t="s">
        <v>515</v>
      </c>
      <c r="H14" s="941" t="s">
        <v>516</v>
      </c>
      <c r="I14" s="941" t="s">
        <v>517</v>
      </c>
      <c r="J14" s="941" t="s">
        <v>518</v>
      </c>
      <c r="K14" s="941" t="s">
        <v>519</v>
      </c>
      <c r="L14" s="942" t="s">
        <v>494</v>
      </c>
    </row>
    <row r="15" spans="1:12" ht="12.75">
      <c r="A15" s="524" t="s">
        <v>520</v>
      </c>
      <c r="B15" s="525" t="s">
        <v>521</v>
      </c>
      <c r="C15" s="940" t="s">
        <v>522</v>
      </c>
      <c r="D15" s="941" t="s">
        <v>523</v>
      </c>
      <c r="E15" s="941" t="s">
        <v>524</v>
      </c>
      <c r="F15" s="941" t="s">
        <v>525</v>
      </c>
      <c r="G15" s="941" t="s">
        <v>526</v>
      </c>
      <c r="H15" s="941" t="s">
        <v>527</v>
      </c>
      <c r="I15" s="941" t="s">
        <v>528</v>
      </c>
      <c r="J15" s="941" t="s">
        <v>529</v>
      </c>
      <c r="K15" s="941" t="s">
        <v>530</v>
      </c>
      <c r="L15" s="942" t="s">
        <v>531</v>
      </c>
    </row>
    <row r="16" spans="1:12" ht="12.75">
      <c r="A16" s="524" t="s">
        <v>532</v>
      </c>
      <c r="B16" s="525" t="s">
        <v>533</v>
      </c>
      <c r="C16" s="940" t="s">
        <v>534</v>
      </c>
      <c r="D16" s="941" t="s">
        <v>535</v>
      </c>
      <c r="E16" s="941" t="s">
        <v>536</v>
      </c>
      <c r="F16" s="941" t="s">
        <v>537</v>
      </c>
      <c r="G16" s="941" t="s">
        <v>538</v>
      </c>
      <c r="H16" s="941" t="s">
        <v>539</v>
      </c>
      <c r="I16" s="941" t="s">
        <v>540</v>
      </c>
      <c r="J16" s="941" t="s">
        <v>541</v>
      </c>
      <c r="K16" s="941" t="s">
        <v>542</v>
      </c>
      <c r="L16" s="942" t="s">
        <v>472</v>
      </c>
    </row>
    <row r="17" spans="1:12" ht="12.75">
      <c r="A17" s="524" t="s">
        <v>543</v>
      </c>
      <c r="B17" s="525" t="s">
        <v>544</v>
      </c>
      <c r="C17" s="940" t="s">
        <v>545</v>
      </c>
      <c r="D17" s="941" t="s">
        <v>546</v>
      </c>
      <c r="E17" s="941" t="s">
        <v>547</v>
      </c>
      <c r="F17" s="941" t="s">
        <v>548</v>
      </c>
      <c r="G17" s="941" t="s">
        <v>549</v>
      </c>
      <c r="H17" s="941" t="s">
        <v>487</v>
      </c>
      <c r="I17" s="941" t="s">
        <v>472</v>
      </c>
      <c r="J17" s="941" t="s">
        <v>550</v>
      </c>
      <c r="K17" s="941" t="s">
        <v>551</v>
      </c>
      <c r="L17" s="942" t="s">
        <v>506</v>
      </c>
    </row>
    <row r="18" spans="1:12" ht="12.75">
      <c r="A18" s="524" t="s">
        <v>552</v>
      </c>
      <c r="B18" s="525" t="s">
        <v>553</v>
      </c>
      <c r="C18" s="940" t="s">
        <v>554</v>
      </c>
      <c r="D18" s="941" t="s">
        <v>555</v>
      </c>
      <c r="E18" s="941" t="s">
        <v>556</v>
      </c>
      <c r="F18" s="941" t="s">
        <v>557</v>
      </c>
      <c r="G18" s="941" t="s">
        <v>558</v>
      </c>
      <c r="H18" s="941" t="s">
        <v>559</v>
      </c>
      <c r="I18" s="941" t="s">
        <v>560</v>
      </c>
      <c r="J18" s="941" t="s">
        <v>561</v>
      </c>
      <c r="K18" s="941" t="s">
        <v>562</v>
      </c>
      <c r="L18" s="942" t="s">
        <v>563</v>
      </c>
    </row>
    <row r="19" spans="1:12" ht="12.75">
      <c r="A19" s="524" t="s">
        <v>564</v>
      </c>
      <c r="B19" s="525" t="s">
        <v>565</v>
      </c>
      <c r="C19" s="940" t="s">
        <v>566</v>
      </c>
      <c r="D19" s="941" t="s">
        <v>567</v>
      </c>
      <c r="E19" s="941" t="s">
        <v>568</v>
      </c>
      <c r="F19" s="941" t="s">
        <v>569</v>
      </c>
      <c r="G19" s="941" t="s">
        <v>570</v>
      </c>
      <c r="H19" s="941" t="s">
        <v>571</v>
      </c>
      <c r="I19" s="941" t="s">
        <v>572</v>
      </c>
      <c r="J19" s="941" t="s">
        <v>506</v>
      </c>
      <c r="K19" s="941" t="s">
        <v>573</v>
      </c>
      <c r="L19" s="942" t="s">
        <v>541</v>
      </c>
    </row>
    <row r="20" spans="1:12" ht="12.75">
      <c r="A20" s="524" t="s">
        <v>574</v>
      </c>
      <c r="B20" s="525" t="s">
        <v>575</v>
      </c>
      <c r="C20" s="940" t="s">
        <v>576</v>
      </c>
      <c r="D20" s="941" t="s">
        <v>577</v>
      </c>
      <c r="E20" s="941" t="s">
        <v>491</v>
      </c>
      <c r="F20" s="941" t="s">
        <v>578</v>
      </c>
      <c r="G20" s="941" t="s">
        <v>579</v>
      </c>
      <c r="H20" s="941" t="s">
        <v>580</v>
      </c>
      <c r="I20" s="941" t="s">
        <v>581</v>
      </c>
      <c r="J20" s="941" t="s">
        <v>482</v>
      </c>
      <c r="K20" s="941" t="s">
        <v>582</v>
      </c>
      <c r="L20" s="942" t="s">
        <v>583</v>
      </c>
    </row>
    <row r="21" spans="1:12" ht="12.75">
      <c r="A21" s="524" t="s">
        <v>584</v>
      </c>
      <c r="B21" s="525" t="s">
        <v>585</v>
      </c>
      <c r="C21" s="940" t="s">
        <v>586</v>
      </c>
      <c r="D21" s="941" t="s">
        <v>587</v>
      </c>
      <c r="E21" s="941" t="s">
        <v>588</v>
      </c>
      <c r="F21" s="941" t="s">
        <v>589</v>
      </c>
      <c r="G21" s="941" t="s">
        <v>590</v>
      </c>
      <c r="H21" s="941" t="s">
        <v>591</v>
      </c>
      <c r="I21" s="941" t="s">
        <v>592</v>
      </c>
      <c r="J21" s="941" t="s">
        <v>593</v>
      </c>
      <c r="K21" s="941" t="s">
        <v>594</v>
      </c>
      <c r="L21" s="942" t="s">
        <v>595</v>
      </c>
    </row>
    <row r="22" spans="1:12" ht="12.75">
      <c r="A22" s="524" t="s">
        <v>596</v>
      </c>
      <c r="B22" s="525" t="s">
        <v>597</v>
      </c>
      <c r="C22" s="940" t="s">
        <v>598</v>
      </c>
      <c r="D22" s="941" t="s">
        <v>599</v>
      </c>
      <c r="E22" s="941" t="s">
        <v>599</v>
      </c>
      <c r="F22" s="941" t="s">
        <v>536</v>
      </c>
      <c r="G22" s="941" t="s">
        <v>536</v>
      </c>
      <c r="H22" s="941" t="s">
        <v>536</v>
      </c>
      <c r="I22" s="941" t="s">
        <v>600</v>
      </c>
      <c r="J22" s="941" t="s">
        <v>601</v>
      </c>
      <c r="K22" s="941" t="s">
        <v>602</v>
      </c>
      <c r="L22" s="942" t="s">
        <v>601</v>
      </c>
    </row>
    <row r="23" spans="1:12" ht="12.75">
      <c r="A23" s="524" t="s">
        <v>603</v>
      </c>
      <c r="B23" s="525" t="s">
        <v>604</v>
      </c>
      <c r="C23" s="940" t="s">
        <v>605</v>
      </c>
      <c r="D23" s="941" t="s">
        <v>606</v>
      </c>
      <c r="E23" s="941" t="s">
        <v>606</v>
      </c>
      <c r="F23" s="941" t="s">
        <v>607</v>
      </c>
      <c r="G23" s="941" t="s">
        <v>607</v>
      </c>
      <c r="H23" s="941" t="s">
        <v>607</v>
      </c>
      <c r="I23" s="941" t="s">
        <v>608</v>
      </c>
      <c r="J23" s="941" t="s">
        <v>601</v>
      </c>
      <c r="K23" s="941" t="s">
        <v>609</v>
      </c>
      <c r="L23" s="942" t="s">
        <v>601</v>
      </c>
    </row>
    <row r="24" spans="1:12" ht="12.75">
      <c r="A24" s="524" t="s">
        <v>610</v>
      </c>
      <c r="B24" s="525" t="s">
        <v>611</v>
      </c>
      <c r="C24" s="940" t="s">
        <v>612</v>
      </c>
      <c r="D24" s="941" t="s">
        <v>613</v>
      </c>
      <c r="E24" s="941" t="s">
        <v>614</v>
      </c>
      <c r="F24" s="941" t="s">
        <v>615</v>
      </c>
      <c r="G24" s="941" t="s">
        <v>616</v>
      </c>
      <c r="H24" s="941" t="s">
        <v>516</v>
      </c>
      <c r="I24" s="941" t="s">
        <v>469</v>
      </c>
      <c r="J24" s="941" t="s">
        <v>617</v>
      </c>
      <c r="K24" s="941" t="s">
        <v>618</v>
      </c>
      <c r="L24" s="942" t="s">
        <v>619</v>
      </c>
    </row>
    <row r="25" spans="1:12" ht="12.75">
      <c r="A25" s="526"/>
      <c r="B25" s="522"/>
      <c r="C25" s="934"/>
      <c r="D25" s="935"/>
      <c r="E25" s="935"/>
      <c r="F25" s="935"/>
      <c r="G25" s="935"/>
      <c r="H25" s="935"/>
      <c r="I25" s="935"/>
      <c r="J25" s="935"/>
      <c r="K25" s="935"/>
      <c r="L25" s="936"/>
    </row>
    <row r="26" spans="1:12" ht="14.25">
      <c r="A26" s="523" t="s">
        <v>620</v>
      </c>
      <c r="B26" s="520" t="s">
        <v>621</v>
      </c>
      <c r="C26" s="937" t="s">
        <v>622</v>
      </c>
      <c r="D26" s="938" t="s">
        <v>623</v>
      </c>
      <c r="E26" s="938" t="s">
        <v>624</v>
      </c>
      <c r="F26" s="938" t="s">
        <v>625</v>
      </c>
      <c r="G26" s="938" t="s">
        <v>626</v>
      </c>
      <c r="H26" s="938" t="s">
        <v>627</v>
      </c>
      <c r="I26" s="938" t="s">
        <v>628</v>
      </c>
      <c r="J26" s="938" t="s">
        <v>593</v>
      </c>
      <c r="K26" s="938" t="s">
        <v>629</v>
      </c>
      <c r="L26" s="939" t="s">
        <v>630</v>
      </c>
    </row>
    <row r="27" spans="1:12" ht="12.75">
      <c r="A27" s="524" t="s">
        <v>631</v>
      </c>
      <c r="B27" s="525" t="s">
        <v>632</v>
      </c>
      <c r="C27" s="940" t="s">
        <v>633</v>
      </c>
      <c r="D27" s="941" t="s">
        <v>634</v>
      </c>
      <c r="E27" s="941" t="s">
        <v>634</v>
      </c>
      <c r="F27" s="941" t="s">
        <v>635</v>
      </c>
      <c r="G27" s="941" t="s">
        <v>636</v>
      </c>
      <c r="H27" s="941" t="s">
        <v>636</v>
      </c>
      <c r="I27" s="941" t="s">
        <v>637</v>
      </c>
      <c r="J27" s="941" t="s">
        <v>601</v>
      </c>
      <c r="K27" s="941" t="s">
        <v>618</v>
      </c>
      <c r="L27" s="942" t="s">
        <v>601</v>
      </c>
    </row>
    <row r="28" spans="1:12" ht="12.75">
      <c r="A28" s="524" t="s">
        <v>638</v>
      </c>
      <c r="B28" s="525" t="s">
        <v>639</v>
      </c>
      <c r="C28" s="940" t="s">
        <v>640</v>
      </c>
      <c r="D28" s="941" t="s">
        <v>641</v>
      </c>
      <c r="E28" s="941" t="s">
        <v>642</v>
      </c>
      <c r="F28" s="941" t="s">
        <v>643</v>
      </c>
      <c r="G28" s="941" t="s">
        <v>644</v>
      </c>
      <c r="H28" s="941" t="s">
        <v>645</v>
      </c>
      <c r="I28" s="941" t="s">
        <v>646</v>
      </c>
      <c r="J28" s="941" t="s">
        <v>647</v>
      </c>
      <c r="K28" s="941" t="s">
        <v>472</v>
      </c>
      <c r="L28" s="942" t="s">
        <v>601</v>
      </c>
    </row>
    <row r="29" spans="1:12" ht="24">
      <c r="A29" s="524" t="s">
        <v>648</v>
      </c>
      <c r="B29" s="525" t="s">
        <v>649</v>
      </c>
      <c r="C29" s="940" t="s">
        <v>650</v>
      </c>
      <c r="D29" s="941" t="s">
        <v>651</v>
      </c>
      <c r="E29" s="941" t="s">
        <v>652</v>
      </c>
      <c r="F29" s="941" t="s">
        <v>653</v>
      </c>
      <c r="G29" s="941" t="s">
        <v>654</v>
      </c>
      <c r="H29" s="941" t="s">
        <v>655</v>
      </c>
      <c r="I29" s="941" t="s">
        <v>656</v>
      </c>
      <c r="J29" s="941" t="s">
        <v>593</v>
      </c>
      <c r="K29" s="941" t="s">
        <v>563</v>
      </c>
      <c r="L29" s="942" t="s">
        <v>657</v>
      </c>
    </row>
    <row r="30" spans="1:12" ht="12.75">
      <c r="A30" s="524" t="s">
        <v>658</v>
      </c>
      <c r="B30" s="525" t="s">
        <v>659</v>
      </c>
      <c r="C30" s="940" t="s">
        <v>660</v>
      </c>
      <c r="D30" s="941" t="s">
        <v>661</v>
      </c>
      <c r="E30" s="941" t="s">
        <v>661</v>
      </c>
      <c r="F30" s="941" t="s">
        <v>662</v>
      </c>
      <c r="G30" s="941" t="s">
        <v>663</v>
      </c>
      <c r="H30" s="941" t="s">
        <v>663</v>
      </c>
      <c r="I30" s="941" t="s">
        <v>664</v>
      </c>
      <c r="J30" s="941" t="s">
        <v>601</v>
      </c>
      <c r="K30" s="941" t="s">
        <v>508</v>
      </c>
      <c r="L30" s="942" t="s">
        <v>601</v>
      </c>
    </row>
    <row r="31" spans="1:12" ht="12.75">
      <c r="A31" s="524" t="s">
        <v>665</v>
      </c>
      <c r="B31" s="525" t="s">
        <v>666</v>
      </c>
      <c r="C31" s="940" t="s">
        <v>667</v>
      </c>
      <c r="D31" s="941" t="s">
        <v>668</v>
      </c>
      <c r="E31" s="941" t="s">
        <v>669</v>
      </c>
      <c r="F31" s="941" t="s">
        <v>670</v>
      </c>
      <c r="G31" s="941" t="s">
        <v>671</v>
      </c>
      <c r="H31" s="941" t="s">
        <v>671</v>
      </c>
      <c r="I31" s="941" t="s">
        <v>646</v>
      </c>
      <c r="J31" s="941" t="s">
        <v>657</v>
      </c>
      <c r="K31" s="941" t="s">
        <v>630</v>
      </c>
      <c r="L31" s="942" t="s">
        <v>601</v>
      </c>
    </row>
    <row r="32" spans="1:12" ht="12.75">
      <c r="A32" s="524" t="s">
        <v>672</v>
      </c>
      <c r="B32" s="525" t="s">
        <v>673</v>
      </c>
      <c r="C32" s="940" t="s">
        <v>674</v>
      </c>
      <c r="D32" s="941" t="s">
        <v>675</v>
      </c>
      <c r="E32" s="941" t="s">
        <v>675</v>
      </c>
      <c r="F32" s="941" t="s">
        <v>676</v>
      </c>
      <c r="G32" s="941" t="s">
        <v>677</v>
      </c>
      <c r="H32" s="941" t="s">
        <v>677</v>
      </c>
      <c r="I32" s="941" t="s">
        <v>617</v>
      </c>
      <c r="J32" s="941" t="s">
        <v>601</v>
      </c>
      <c r="K32" s="941" t="s">
        <v>657</v>
      </c>
      <c r="L32" s="942" t="s">
        <v>601</v>
      </c>
    </row>
    <row r="33" spans="1:12" ht="12.75">
      <c r="A33" s="524" t="s">
        <v>678</v>
      </c>
      <c r="B33" s="525" t="s">
        <v>679</v>
      </c>
      <c r="C33" s="940" t="s">
        <v>680</v>
      </c>
      <c r="D33" s="941" t="s">
        <v>681</v>
      </c>
      <c r="E33" s="941" t="s">
        <v>682</v>
      </c>
      <c r="F33" s="941" t="s">
        <v>683</v>
      </c>
      <c r="G33" s="941" t="s">
        <v>684</v>
      </c>
      <c r="H33" s="941" t="s">
        <v>685</v>
      </c>
      <c r="I33" s="941" t="s">
        <v>686</v>
      </c>
      <c r="J33" s="941" t="s">
        <v>630</v>
      </c>
      <c r="K33" s="941" t="s">
        <v>687</v>
      </c>
      <c r="L33" s="942" t="s">
        <v>619</v>
      </c>
    </row>
    <row r="34" spans="1:12" ht="12.75">
      <c r="A34" s="524" t="s">
        <v>688</v>
      </c>
      <c r="B34" s="525" t="s">
        <v>689</v>
      </c>
      <c r="C34" s="940" t="s">
        <v>690</v>
      </c>
      <c r="D34" s="941" t="s">
        <v>691</v>
      </c>
      <c r="E34" s="941" t="s">
        <v>691</v>
      </c>
      <c r="F34" s="941" t="s">
        <v>692</v>
      </c>
      <c r="G34" s="941" t="s">
        <v>692</v>
      </c>
      <c r="H34" s="941" t="s">
        <v>692</v>
      </c>
      <c r="I34" s="941" t="s">
        <v>693</v>
      </c>
      <c r="J34" s="941" t="s">
        <v>601</v>
      </c>
      <c r="K34" s="941" t="s">
        <v>694</v>
      </c>
      <c r="L34" s="942" t="s">
        <v>601</v>
      </c>
    </row>
    <row r="35" spans="1:12" ht="13.5" thickBot="1">
      <c r="A35" s="527" t="s">
        <v>695</v>
      </c>
      <c r="B35" s="528" t="s">
        <v>696</v>
      </c>
      <c r="C35" s="943" t="s">
        <v>697</v>
      </c>
      <c r="D35" s="944" t="s">
        <v>698</v>
      </c>
      <c r="E35" s="944" t="s">
        <v>699</v>
      </c>
      <c r="F35" s="944" t="s">
        <v>700</v>
      </c>
      <c r="G35" s="944" t="s">
        <v>701</v>
      </c>
      <c r="H35" s="944" t="s">
        <v>702</v>
      </c>
      <c r="I35" s="944" t="s">
        <v>471</v>
      </c>
      <c r="J35" s="944" t="s">
        <v>630</v>
      </c>
      <c r="K35" s="944" t="s">
        <v>703</v>
      </c>
      <c r="L35" s="945">
        <v>0.8</v>
      </c>
    </row>
    <row r="36" spans="1:12" ht="14.25" thickBot="1" thickTop="1">
      <c r="A36" s="1743" t="s">
        <v>704</v>
      </c>
      <c r="B36" s="1743"/>
      <c r="C36" s="1743"/>
      <c r="D36" s="1743"/>
      <c r="E36" s="1743"/>
      <c r="F36" s="1743"/>
      <c r="G36" s="1743"/>
      <c r="H36" s="1743"/>
      <c r="I36" s="1743"/>
      <c r="J36" s="1743"/>
      <c r="K36" s="1743"/>
      <c r="L36" s="1743"/>
    </row>
    <row r="37" spans="1:12" ht="13.5" thickTop="1">
      <c r="A37" s="529" t="s">
        <v>461</v>
      </c>
      <c r="B37" s="525" t="s">
        <v>462</v>
      </c>
      <c r="C37" s="940" t="s">
        <v>701</v>
      </c>
      <c r="D37" s="941" t="s">
        <v>705</v>
      </c>
      <c r="E37" s="941" t="s">
        <v>706</v>
      </c>
      <c r="F37" s="941" t="s">
        <v>707</v>
      </c>
      <c r="G37" s="941" t="s">
        <v>708</v>
      </c>
      <c r="H37" s="941" t="s">
        <v>709</v>
      </c>
      <c r="I37" s="941" t="s">
        <v>540</v>
      </c>
      <c r="J37" s="941" t="s">
        <v>472</v>
      </c>
      <c r="K37" s="941" t="s">
        <v>687</v>
      </c>
      <c r="L37" s="942" t="s">
        <v>710</v>
      </c>
    </row>
    <row r="38" spans="1:12" ht="12.75">
      <c r="A38" s="530" t="s">
        <v>473</v>
      </c>
      <c r="B38" s="525" t="s">
        <v>711</v>
      </c>
      <c r="C38" s="940" t="s">
        <v>712</v>
      </c>
      <c r="D38" s="941" t="s">
        <v>713</v>
      </c>
      <c r="E38" s="941" t="s">
        <v>714</v>
      </c>
      <c r="F38" s="941" t="s">
        <v>715</v>
      </c>
      <c r="G38" s="941" t="s">
        <v>716</v>
      </c>
      <c r="H38" s="941" t="s">
        <v>717</v>
      </c>
      <c r="I38" s="941" t="s">
        <v>718</v>
      </c>
      <c r="J38" s="941" t="s">
        <v>719</v>
      </c>
      <c r="K38" s="941" t="s">
        <v>720</v>
      </c>
      <c r="L38" s="942" t="s">
        <v>721</v>
      </c>
    </row>
    <row r="39" spans="1:12" ht="13.5" thickBot="1">
      <c r="A39" s="531" t="s">
        <v>620</v>
      </c>
      <c r="B39" s="525" t="s">
        <v>722</v>
      </c>
      <c r="C39" s="940" t="s">
        <v>723</v>
      </c>
      <c r="D39" s="941" t="s">
        <v>724</v>
      </c>
      <c r="E39" s="941" t="s">
        <v>724</v>
      </c>
      <c r="F39" s="941" t="s">
        <v>725</v>
      </c>
      <c r="G39" s="941" t="s">
        <v>726</v>
      </c>
      <c r="H39" s="941" t="s">
        <v>727</v>
      </c>
      <c r="I39" s="941" t="s">
        <v>728</v>
      </c>
      <c r="J39" s="941" t="s">
        <v>601</v>
      </c>
      <c r="K39" s="941" t="s">
        <v>729</v>
      </c>
      <c r="L39" s="942" t="s">
        <v>630</v>
      </c>
    </row>
    <row r="40" spans="1:12" ht="14.25" thickBot="1" thickTop="1">
      <c r="A40" s="1743" t="s">
        <v>730</v>
      </c>
      <c r="B40" s="1743"/>
      <c r="C40" s="1743"/>
      <c r="D40" s="1743"/>
      <c r="E40" s="1743"/>
      <c r="F40" s="1743"/>
      <c r="G40" s="1743"/>
      <c r="H40" s="1743"/>
      <c r="I40" s="1743"/>
      <c r="J40" s="1743"/>
      <c r="K40" s="1743"/>
      <c r="L40" s="1743"/>
    </row>
    <row r="41" spans="1:12" ht="13.5" thickTop="1">
      <c r="A41" s="529" t="s">
        <v>461</v>
      </c>
      <c r="B41" s="525" t="s">
        <v>462</v>
      </c>
      <c r="C41" s="940" t="s">
        <v>731</v>
      </c>
      <c r="D41" s="941" t="s">
        <v>732</v>
      </c>
      <c r="E41" s="941" t="s">
        <v>733</v>
      </c>
      <c r="F41" s="941" t="s">
        <v>734</v>
      </c>
      <c r="G41" s="941" t="s">
        <v>735</v>
      </c>
      <c r="H41" s="941" t="s">
        <v>736</v>
      </c>
      <c r="I41" s="941" t="s">
        <v>737</v>
      </c>
      <c r="J41" s="941" t="s">
        <v>506</v>
      </c>
      <c r="K41" s="941" t="s">
        <v>738</v>
      </c>
      <c r="L41" s="942" t="s">
        <v>472</v>
      </c>
    </row>
    <row r="42" spans="1:12" ht="12.75">
      <c r="A42" s="530" t="s">
        <v>473</v>
      </c>
      <c r="B42" s="525" t="s">
        <v>739</v>
      </c>
      <c r="C42" s="940" t="s">
        <v>740</v>
      </c>
      <c r="D42" s="941" t="s">
        <v>741</v>
      </c>
      <c r="E42" s="941" t="s">
        <v>742</v>
      </c>
      <c r="F42" s="941" t="s">
        <v>743</v>
      </c>
      <c r="G42" s="941" t="s">
        <v>744</v>
      </c>
      <c r="H42" s="941" t="s">
        <v>745</v>
      </c>
      <c r="I42" s="941" t="s">
        <v>746</v>
      </c>
      <c r="J42" s="941" t="s">
        <v>747</v>
      </c>
      <c r="K42" s="941" t="s">
        <v>656</v>
      </c>
      <c r="L42" s="942" t="s">
        <v>484</v>
      </c>
    </row>
    <row r="43" spans="1:12" ht="13.5" thickBot="1">
      <c r="A43" s="531" t="s">
        <v>620</v>
      </c>
      <c r="B43" s="525" t="s">
        <v>748</v>
      </c>
      <c r="C43" s="940" t="s">
        <v>749</v>
      </c>
      <c r="D43" s="941" t="s">
        <v>750</v>
      </c>
      <c r="E43" s="941" t="s">
        <v>751</v>
      </c>
      <c r="F43" s="941" t="s">
        <v>752</v>
      </c>
      <c r="G43" s="941" t="s">
        <v>753</v>
      </c>
      <c r="H43" s="941" t="s">
        <v>754</v>
      </c>
      <c r="I43" s="941" t="s">
        <v>686</v>
      </c>
      <c r="J43" s="941" t="s">
        <v>630</v>
      </c>
      <c r="K43" s="941" t="s">
        <v>755</v>
      </c>
      <c r="L43" s="942" t="s">
        <v>756</v>
      </c>
    </row>
    <row r="44" spans="1:12" ht="14.25" thickBot="1" thickTop="1">
      <c r="A44" s="1743" t="s">
        <v>757</v>
      </c>
      <c r="B44" s="1743"/>
      <c r="C44" s="1743"/>
      <c r="D44" s="1743"/>
      <c r="E44" s="1743"/>
      <c r="F44" s="1743"/>
      <c r="G44" s="1743"/>
      <c r="H44" s="1743"/>
      <c r="I44" s="1743"/>
      <c r="J44" s="1743"/>
      <c r="K44" s="1743"/>
      <c r="L44" s="1743"/>
    </row>
    <row r="45" spans="1:12" ht="13.5" thickTop="1">
      <c r="A45" s="529" t="s">
        <v>461</v>
      </c>
      <c r="B45" s="525" t="s">
        <v>462</v>
      </c>
      <c r="C45" s="940" t="s">
        <v>758</v>
      </c>
      <c r="D45" s="941" t="s">
        <v>759</v>
      </c>
      <c r="E45" s="941" t="s">
        <v>588</v>
      </c>
      <c r="F45" s="941" t="s">
        <v>760</v>
      </c>
      <c r="G45" s="941" t="s">
        <v>499</v>
      </c>
      <c r="H45" s="941" t="s">
        <v>761</v>
      </c>
      <c r="I45" s="941" t="s">
        <v>581</v>
      </c>
      <c r="J45" s="941" t="s">
        <v>756</v>
      </c>
      <c r="K45" s="941" t="s">
        <v>762</v>
      </c>
      <c r="L45" s="942" t="s">
        <v>657</v>
      </c>
    </row>
    <row r="46" spans="1:12" ht="12.75">
      <c r="A46" s="530" t="s">
        <v>473</v>
      </c>
      <c r="B46" s="525" t="s">
        <v>763</v>
      </c>
      <c r="C46" s="940" t="s">
        <v>764</v>
      </c>
      <c r="D46" s="941" t="s">
        <v>765</v>
      </c>
      <c r="E46" s="941" t="s">
        <v>766</v>
      </c>
      <c r="F46" s="941" t="s">
        <v>767</v>
      </c>
      <c r="G46" s="941" t="s">
        <v>768</v>
      </c>
      <c r="H46" s="941" t="s">
        <v>769</v>
      </c>
      <c r="I46" s="941" t="s">
        <v>770</v>
      </c>
      <c r="J46" s="941" t="s">
        <v>541</v>
      </c>
      <c r="K46" s="941" t="s">
        <v>686</v>
      </c>
      <c r="L46" s="942" t="s">
        <v>771</v>
      </c>
    </row>
    <row r="47" spans="1:12" ht="13.5" thickBot="1">
      <c r="A47" s="531" t="s">
        <v>620</v>
      </c>
      <c r="B47" s="525" t="s">
        <v>772</v>
      </c>
      <c r="C47" s="940" t="s">
        <v>773</v>
      </c>
      <c r="D47" s="941" t="s">
        <v>774</v>
      </c>
      <c r="E47" s="941" t="s">
        <v>775</v>
      </c>
      <c r="F47" s="941" t="s">
        <v>776</v>
      </c>
      <c r="G47" s="941" t="s">
        <v>670</v>
      </c>
      <c r="H47" s="941" t="s">
        <v>777</v>
      </c>
      <c r="I47" s="941" t="s">
        <v>778</v>
      </c>
      <c r="J47" s="941" t="s">
        <v>601</v>
      </c>
      <c r="K47" s="941" t="s">
        <v>779</v>
      </c>
      <c r="L47" s="942" t="s">
        <v>593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C24" sqref="C24"/>
    </sheetView>
  </sheetViews>
  <sheetFormatPr defaultColWidth="12.421875" defaultRowHeight="15"/>
  <cols>
    <col min="1" max="1" width="15.57421875" style="146" customWidth="1"/>
    <col min="2" max="16384" width="12.421875" style="146" customWidth="1"/>
  </cols>
  <sheetData>
    <row r="1" spans="1:7" ht="12.75">
      <c r="A1" s="1750" t="s">
        <v>112</v>
      </c>
      <c r="B1" s="1750"/>
      <c r="C1" s="1750"/>
      <c r="D1" s="1750"/>
      <c r="E1" s="1750"/>
      <c r="F1" s="1750"/>
      <c r="G1" s="1750"/>
    </row>
    <row r="2" spans="1:7" ht="18" customHeight="1">
      <c r="A2" s="1751" t="s">
        <v>105</v>
      </c>
      <c r="B2" s="1751"/>
      <c r="C2" s="1751"/>
      <c r="D2" s="1751"/>
      <c r="E2" s="1751"/>
      <c r="F2" s="1751"/>
      <c r="G2" s="1751"/>
    </row>
    <row r="3" spans="1:7" ht="15.75" customHeight="1">
      <c r="A3" s="1752" t="s">
        <v>113</v>
      </c>
      <c r="B3" s="1752"/>
      <c r="C3" s="1752"/>
      <c r="D3" s="1752"/>
      <c r="E3" s="1752"/>
      <c r="F3" s="1752"/>
      <c r="G3" s="1752"/>
    </row>
    <row r="4" spans="1:8" ht="15.75" customHeight="1">
      <c r="A4" s="1753" t="s">
        <v>114</v>
      </c>
      <c r="B4" s="1753"/>
      <c r="C4" s="1753"/>
      <c r="D4" s="1753"/>
      <c r="E4" s="1753"/>
      <c r="F4" s="1753"/>
      <c r="G4" s="1753"/>
      <c r="H4" s="148"/>
    </row>
    <row r="5" spans="1:7" ht="15.75" customHeight="1" thickBot="1">
      <c r="A5" s="147"/>
      <c r="B5" s="147"/>
      <c r="C5" s="147"/>
      <c r="D5" s="147"/>
      <c r="E5" s="147"/>
      <c r="F5" s="147"/>
      <c r="G5" s="147"/>
    </row>
    <row r="6" spans="1:11" ht="24.75" customHeight="1" thickTop="1">
      <c r="A6" s="1754" t="s">
        <v>115</v>
      </c>
      <c r="B6" s="1756" t="s">
        <v>6</v>
      </c>
      <c r="C6" s="1757"/>
      <c r="D6" s="1757" t="s">
        <v>7</v>
      </c>
      <c r="E6" s="1757"/>
      <c r="F6" s="1757" t="s">
        <v>9</v>
      </c>
      <c r="G6" s="1758"/>
      <c r="H6" s="149"/>
      <c r="I6" s="149"/>
      <c r="J6" s="149"/>
      <c r="K6" s="149"/>
    </row>
    <row r="7" spans="1:11" ht="24.75" customHeight="1">
      <c r="A7" s="1755"/>
      <c r="B7" s="150" t="s">
        <v>116</v>
      </c>
      <c r="C7" s="150" t="s">
        <v>108</v>
      </c>
      <c r="D7" s="151" t="s">
        <v>116</v>
      </c>
      <c r="E7" s="151" t="s">
        <v>108</v>
      </c>
      <c r="F7" s="151" t="s">
        <v>116</v>
      </c>
      <c r="G7" s="152" t="s">
        <v>108</v>
      </c>
      <c r="H7" s="149"/>
      <c r="I7" s="149"/>
      <c r="J7" s="149"/>
      <c r="K7" s="149"/>
    </row>
    <row r="8" spans="1:11" ht="24.75" customHeight="1">
      <c r="A8" s="153" t="s">
        <v>117</v>
      </c>
      <c r="B8" s="154">
        <v>179.3</v>
      </c>
      <c r="C8" s="155">
        <v>11.852776044915785</v>
      </c>
      <c r="D8" s="154">
        <v>193.4</v>
      </c>
      <c r="E8" s="155">
        <v>7.9</v>
      </c>
      <c r="F8" s="155">
        <v>207.9</v>
      </c>
      <c r="G8" s="156">
        <v>7.5</v>
      </c>
      <c r="H8" s="149"/>
      <c r="I8" s="149"/>
      <c r="J8" s="149"/>
      <c r="K8" s="157"/>
    </row>
    <row r="9" spans="1:11" ht="24.75" customHeight="1">
      <c r="A9" s="153" t="s">
        <v>118</v>
      </c>
      <c r="B9" s="154">
        <v>180.1</v>
      </c>
      <c r="C9" s="155">
        <v>11.241507103150084</v>
      </c>
      <c r="D9" s="154">
        <v>194.4</v>
      </c>
      <c r="E9" s="155">
        <v>8</v>
      </c>
      <c r="F9" s="158">
        <v>209.1</v>
      </c>
      <c r="G9" s="159">
        <v>7.6</v>
      </c>
      <c r="H9" s="149"/>
      <c r="I9" s="149"/>
      <c r="J9" s="149"/>
      <c r="K9" s="157"/>
    </row>
    <row r="10" spans="1:11" ht="24.75" customHeight="1">
      <c r="A10" s="153" t="s">
        <v>119</v>
      </c>
      <c r="B10" s="154">
        <v>180.8</v>
      </c>
      <c r="C10" s="155">
        <v>10.51344743276286</v>
      </c>
      <c r="D10" s="154">
        <v>196</v>
      </c>
      <c r="E10" s="155">
        <v>8.4</v>
      </c>
      <c r="F10" s="154">
        <v>210.7</v>
      </c>
      <c r="G10" s="160">
        <v>7.5</v>
      </c>
      <c r="K10" s="161"/>
    </row>
    <row r="11" spans="1:11" ht="24.75" customHeight="1">
      <c r="A11" s="153" t="s">
        <v>120</v>
      </c>
      <c r="B11" s="154">
        <v>180.5</v>
      </c>
      <c r="C11" s="155">
        <v>10.465116279069761</v>
      </c>
      <c r="D11" s="154">
        <v>198.5</v>
      </c>
      <c r="E11" s="155">
        <v>10</v>
      </c>
      <c r="F11" s="154">
        <v>212.7</v>
      </c>
      <c r="G11" s="160">
        <v>7.2</v>
      </c>
      <c r="K11" s="161"/>
    </row>
    <row r="12" spans="1:11" ht="24.75" customHeight="1">
      <c r="A12" s="153" t="s">
        <v>121</v>
      </c>
      <c r="B12" s="154">
        <v>179.9</v>
      </c>
      <c r="C12" s="155">
        <v>10.368098159509202</v>
      </c>
      <c r="D12" s="154">
        <v>198.4</v>
      </c>
      <c r="E12" s="155">
        <v>10.3</v>
      </c>
      <c r="F12" s="154">
        <v>212.4</v>
      </c>
      <c r="G12" s="160">
        <v>7</v>
      </c>
      <c r="K12" s="161"/>
    </row>
    <row r="13" spans="1:11" ht="24.75" customHeight="1">
      <c r="A13" s="153" t="s">
        <v>122</v>
      </c>
      <c r="B13" s="162">
        <v>180.1</v>
      </c>
      <c r="C13" s="155">
        <v>9.817073170731703</v>
      </c>
      <c r="D13" s="162">
        <v>197.6</v>
      </c>
      <c r="E13" s="155">
        <v>9.7</v>
      </c>
      <c r="F13" s="154">
        <v>211.2</v>
      </c>
      <c r="G13" s="160">
        <v>6.8</v>
      </c>
      <c r="K13" s="161"/>
    </row>
    <row r="14" spans="1:11" ht="24.75" customHeight="1">
      <c r="A14" s="153" t="s">
        <v>123</v>
      </c>
      <c r="B14" s="154">
        <v>180.3</v>
      </c>
      <c r="C14" s="155">
        <v>10.073260073260087</v>
      </c>
      <c r="D14" s="154">
        <v>196.1</v>
      </c>
      <c r="E14" s="155">
        <v>8.8</v>
      </c>
      <c r="F14" s="154">
        <v>209.8</v>
      </c>
      <c r="G14" s="163">
        <v>7</v>
      </c>
      <c r="K14" s="161"/>
    </row>
    <row r="15" spans="1:11" ht="24.75" customHeight="1">
      <c r="A15" s="153" t="s">
        <v>124</v>
      </c>
      <c r="B15" s="154">
        <v>180.9</v>
      </c>
      <c r="C15" s="155">
        <v>10.237659963436926</v>
      </c>
      <c r="D15" s="154">
        <v>196.9</v>
      </c>
      <c r="E15" s="155">
        <v>8.9</v>
      </c>
      <c r="F15" s="154">
        <v>210.7</v>
      </c>
      <c r="G15" s="160">
        <v>7</v>
      </c>
      <c r="K15" s="164"/>
    </row>
    <row r="16" spans="1:11" ht="24.75" customHeight="1">
      <c r="A16" s="153" t="s">
        <v>125</v>
      </c>
      <c r="B16" s="154">
        <v>181.7</v>
      </c>
      <c r="C16" s="155">
        <v>9.4578313253012</v>
      </c>
      <c r="D16" s="154">
        <v>198.9</v>
      </c>
      <c r="E16" s="155">
        <v>9.4</v>
      </c>
      <c r="F16" s="154">
        <v>212.5</v>
      </c>
      <c r="G16" s="160">
        <v>6.9</v>
      </c>
      <c r="K16" s="161"/>
    </row>
    <row r="17" spans="1:11" ht="24.75" customHeight="1">
      <c r="A17" s="153" t="s">
        <v>126</v>
      </c>
      <c r="B17" s="154">
        <v>182.6</v>
      </c>
      <c r="C17" s="165">
        <v>8.690476190476176</v>
      </c>
      <c r="D17" s="166">
        <v>200.4</v>
      </c>
      <c r="E17" s="167">
        <v>9.7</v>
      </c>
      <c r="F17" s="154">
        <v>214.6</v>
      </c>
      <c r="G17" s="160">
        <v>7.1</v>
      </c>
      <c r="K17" s="161"/>
    </row>
    <row r="18" spans="1:11" ht="24.75" customHeight="1">
      <c r="A18" s="153" t="s">
        <v>127</v>
      </c>
      <c r="B18" s="154">
        <v>184.2</v>
      </c>
      <c r="C18" s="155">
        <v>8.22561692126908</v>
      </c>
      <c r="D18" s="154">
        <v>201.6</v>
      </c>
      <c r="E18" s="155">
        <v>9.5</v>
      </c>
      <c r="F18" s="154"/>
      <c r="G18" s="160"/>
      <c r="K18" s="161"/>
    </row>
    <row r="19" spans="1:11" ht="24.75" customHeight="1">
      <c r="A19" s="153" t="s">
        <v>128</v>
      </c>
      <c r="B19" s="154">
        <v>190.5</v>
      </c>
      <c r="C19" s="155">
        <v>7.8</v>
      </c>
      <c r="D19" s="154">
        <v>205.9</v>
      </c>
      <c r="E19" s="155">
        <v>8.1</v>
      </c>
      <c r="F19" s="154"/>
      <c r="G19" s="160"/>
      <c r="K19" s="161"/>
    </row>
    <row r="20" spans="1:7" s="171" customFormat="1" ht="24.75" customHeight="1" thickBot="1">
      <c r="A20" s="168" t="s">
        <v>129</v>
      </c>
      <c r="B20" s="169">
        <v>181.7</v>
      </c>
      <c r="C20" s="169">
        <v>9.9</v>
      </c>
      <c r="D20" s="169">
        <v>198.175</v>
      </c>
      <c r="E20" s="169">
        <v>9.058333333333334</v>
      </c>
      <c r="F20" s="169"/>
      <c r="G20" s="170"/>
    </row>
    <row r="21" spans="1:2" ht="19.5" customHeight="1" thickTop="1">
      <c r="A21" s="172"/>
      <c r="B21" s="149"/>
    </row>
    <row r="22" spans="1:7" ht="19.5" customHeight="1">
      <c r="A22" s="173"/>
      <c r="G22" s="148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40.8515625" style="175" customWidth="1"/>
    <col min="2" max="2" width="9.140625" style="175" customWidth="1"/>
    <col min="3" max="3" width="8.140625" style="175" bestFit="1" customWidth="1"/>
    <col min="4" max="4" width="8.28125" style="175" bestFit="1" customWidth="1"/>
    <col min="5" max="5" width="8.140625" style="175" bestFit="1" customWidth="1"/>
    <col min="6" max="6" width="8.7109375" style="175" bestFit="1" customWidth="1"/>
    <col min="7" max="7" width="8.28125" style="175" bestFit="1" customWidth="1"/>
    <col min="8" max="8" width="8.140625" style="175" bestFit="1" customWidth="1"/>
    <col min="9" max="11" width="8.57421875" style="175" bestFit="1" customWidth="1"/>
    <col min="12" max="12" width="9.00390625" style="175" customWidth="1"/>
    <col min="13" max="16384" width="9.140625" style="175" customWidth="1"/>
  </cols>
  <sheetData>
    <row r="1" spans="1:13" ht="12.75">
      <c r="A1" s="1714" t="s">
        <v>130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4"/>
    </row>
    <row r="2" spans="1:12" ht="15.75">
      <c r="A2" s="1759" t="s">
        <v>106</v>
      </c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</row>
    <row r="3" spans="1:12" ht="15.75" customHeight="1">
      <c r="A3" s="1759" t="s">
        <v>131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</row>
    <row r="4" spans="1:12" ht="12.75">
      <c r="A4" s="1760" t="s">
        <v>132</v>
      </c>
      <c r="B4" s="1760"/>
      <c r="C4" s="1760"/>
      <c r="D4" s="1760"/>
      <c r="E4" s="1760"/>
      <c r="F4" s="1760"/>
      <c r="G4" s="1760"/>
      <c r="H4" s="1760"/>
      <c r="I4" s="1760"/>
      <c r="J4" s="1760"/>
      <c r="K4" s="1760"/>
      <c r="L4" s="1760"/>
    </row>
    <row r="5" spans="1:12" ht="13.5" thickBot="1">
      <c r="A5" s="1760" t="s">
        <v>107</v>
      </c>
      <c r="B5" s="1760"/>
      <c r="C5" s="1760"/>
      <c r="D5" s="1760"/>
      <c r="E5" s="1760"/>
      <c r="F5" s="1760"/>
      <c r="G5" s="1760"/>
      <c r="H5" s="1760"/>
      <c r="I5" s="1760"/>
      <c r="J5" s="1760"/>
      <c r="K5" s="1760"/>
      <c r="L5" s="1760"/>
    </row>
    <row r="6" spans="1:12" ht="21.75" customHeight="1" thickTop="1">
      <c r="A6" s="1761" t="s">
        <v>133</v>
      </c>
      <c r="B6" s="1763" t="s">
        <v>134</v>
      </c>
      <c r="C6" s="176" t="s">
        <v>6</v>
      </c>
      <c r="D6" s="1765" t="s">
        <v>7</v>
      </c>
      <c r="E6" s="1766"/>
      <c r="F6" s="1767" t="s">
        <v>9</v>
      </c>
      <c r="G6" s="1767"/>
      <c r="H6" s="1766"/>
      <c r="I6" s="1768" t="s">
        <v>135</v>
      </c>
      <c r="J6" s="1769"/>
      <c r="K6" s="1769"/>
      <c r="L6" s="1770"/>
    </row>
    <row r="7" spans="1:12" ht="19.5" customHeight="1">
      <c r="A7" s="1762"/>
      <c r="B7" s="1764"/>
      <c r="C7" s="145" t="s">
        <v>109</v>
      </c>
      <c r="D7" s="145" t="s">
        <v>110</v>
      </c>
      <c r="E7" s="145" t="s">
        <v>109</v>
      </c>
      <c r="F7" s="145" t="s">
        <v>111</v>
      </c>
      <c r="G7" s="145" t="s">
        <v>110</v>
      </c>
      <c r="H7" s="145" t="s">
        <v>109</v>
      </c>
      <c r="I7" s="177" t="s">
        <v>136</v>
      </c>
      <c r="J7" s="178" t="s">
        <v>136</v>
      </c>
      <c r="K7" s="179" t="s">
        <v>137</v>
      </c>
      <c r="L7" s="180" t="s">
        <v>137</v>
      </c>
    </row>
    <row r="8" spans="1:12" ht="16.5" customHeight="1">
      <c r="A8" s="181">
        <v>1</v>
      </c>
      <c r="B8" s="182">
        <v>2</v>
      </c>
      <c r="C8" s="183">
        <v>3</v>
      </c>
      <c r="D8" s="182">
        <v>4</v>
      </c>
      <c r="E8" s="182">
        <v>5</v>
      </c>
      <c r="F8" s="184">
        <v>6</v>
      </c>
      <c r="G8" s="178">
        <v>7</v>
      </c>
      <c r="H8" s="183">
        <v>8</v>
      </c>
      <c r="I8" s="185" t="s">
        <v>138</v>
      </c>
      <c r="J8" s="186" t="s">
        <v>139</v>
      </c>
      <c r="K8" s="187" t="s">
        <v>140</v>
      </c>
      <c r="L8" s="188" t="s">
        <v>141</v>
      </c>
    </row>
    <row r="9" spans="1:12" ht="24" customHeight="1">
      <c r="A9" s="189" t="s">
        <v>142</v>
      </c>
      <c r="B9" s="190">
        <v>100</v>
      </c>
      <c r="C9" s="191">
        <v>259.22043446873886</v>
      </c>
      <c r="D9" s="191">
        <v>277.4222797760213</v>
      </c>
      <c r="E9" s="191">
        <v>282.78628619436495</v>
      </c>
      <c r="F9" s="192">
        <v>293.0680760442564</v>
      </c>
      <c r="G9" s="192">
        <v>292.0317148496093</v>
      </c>
      <c r="H9" s="193">
        <v>297.0716018108867</v>
      </c>
      <c r="I9" s="194">
        <v>9.09104707502064</v>
      </c>
      <c r="J9" s="195">
        <v>1.933516811509989</v>
      </c>
      <c r="K9" s="196">
        <v>5.05162955699457</v>
      </c>
      <c r="L9" s="197">
        <v>1.7258012417839268</v>
      </c>
    </row>
    <row r="10" spans="1:12" ht="21" customHeight="1">
      <c r="A10" s="198" t="s">
        <v>143</v>
      </c>
      <c r="B10" s="199">
        <v>49.593021995747016</v>
      </c>
      <c r="C10" s="200">
        <v>279.72457320194184</v>
      </c>
      <c r="D10" s="201">
        <v>303.05495995726614</v>
      </c>
      <c r="E10" s="201">
        <v>313.07201694338363</v>
      </c>
      <c r="F10" s="192">
        <v>332.66232626604966</v>
      </c>
      <c r="G10" s="192">
        <v>330.3342014073089</v>
      </c>
      <c r="H10" s="193">
        <v>340.7146820029681</v>
      </c>
      <c r="I10" s="202">
        <v>11.921528151681997</v>
      </c>
      <c r="J10" s="192">
        <v>3.305359855364202</v>
      </c>
      <c r="K10" s="203">
        <v>8.829490840308281</v>
      </c>
      <c r="L10" s="204">
        <v>3.1424177549390038</v>
      </c>
    </row>
    <row r="11" spans="1:12" ht="21" customHeight="1">
      <c r="A11" s="205" t="s">
        <v>144</v>
      </c>
      <c r="B11" s="206">
        <v>16.575694084141823</v>
      </c>
      <c r="C11" s="207">
        <v>225.4062079287537</v>
      </c>
      <c r="D11" s="207">
        <v>249.03960054934362</v>
      </c>
      <c r="E11" s="207">
        <v>244.1616690412044</v>
      </c>
      <c r="F11" s="208">
        <v>271.7188764033707</v>
      </c>
      <c r="G11" s="208">
        <v>265.2810923307605</v>
      </c>
      <c r="H11" s="209">
        <v>271.7620015172695</v>
      </c>
      <c r="I11" s="210">
        <v>8.320738494646477</v>
      </c>
      <c r="J11" s="211">
        <v>-1.9586971298457172</v>
      </c>
      <c r="K11" s="212">
        <v>11.30412180767297</v>
      </c>
      <c r="L11" s="213">
        <v>2.4430347182182004</v>
      </c>
    </row>
    <row r="12" spans="1:12" ht="21" customHeight="1">
      <c r="A12" s="205" t="s">
        <v>145</v>
      </c>
      <c r="B12" s="206">
        <v>6.086031204033311</v>
      </c>
      <c r="C12" s="207">
        <v>331.10791940412514</v>
      </c>
      <c r="D12" s="207">
        <v>336.4951761547662</v>
      </c>
      <c r="E12" s="207">
        <v>341.7735937532379</v>
      </c>
      <c r="F12" s="211">
        <v>376.6977910464479</v>
      </c>
      <c r="G12" s="211">
        <v>366.86526941456134</v>
      </c>
      <c r="H12" s="214">
        <v>359.9301801407448</v>
      </c>
      <c r="I12" s="210">
        <v>3.221207867304159</v>
      </c>
      <c r="J12" s="211">
        <v>1.5686458447309093</v>
      </c>
      <c r="K12" s="212">
        <v>5.312460271759932</v>
      </c>
      <c r="L12" s="213">
        <v>-1.8903640796751944</v>
      </c>
    </row>
    <row r="13" spans="1:12" ht="21" customHeight="1">
      <c r="A13" s="205" t="s">
        <v>146</v>
      </c>
      <c r="B13" s="206">
        <v>3.770519507075808</v>
      </c>
      <c r="C13" s="207">
        <v>289.7772012560665</v>
      </c>
      <c r="D13" s="207">
        <v>281.8580850383479</v>
      </c>
      <c r="E13" s="207">
        <v>282.62731580757867</v>
      </c>
      <c r="F13" s="211">
        <v>330.9623118272852</v>
      </c>
      <c r="G13" s="211">
        <v>331.615881638675</v>
      </c>
      <c r="H13" s="214">
        <v>390.3213111214083</v>
      </c>
      <c r="I13" s="210">
        <v>-2.4673733535612854</v>
      </c>
      <c r="J13" s="211">
        <v>0.27291421110950864</v>
      </c>
      <c r="K13" s="212">
        <v>38.10459544793292</v>
      </c>
      <c r="L13" s="213">
        <v>17.70284016333636</v>
      </c>
    </row>
    <row r="14" spans="1:12" ht="21" customHeight="1">
      <c r="A14" s="205" t="s">
        <v>147</v>
      </c>
      <c r="B14" s="206">
        <v>11.183012678383857</v>
      </c>
      <c r="C14" s="207">
        <v>266.82911670287945</v>
      </c>
      <c r="D14" s="207">
        <v>240.25290179255603</v>
      </c>
      <c r="E14" s="207">
        <v>286.34612910495656</v>
      </c>
      <c r="F14" s="211">
        <v>293.715860838686</v>
      </c>
      <c r="G14" s="211">
        <v>299.53090742502064</v>
      </c>
      <c r="H14" s="214">
        <v>319.0387965263252</v>
      </c>
      <c r="I14" s="210">
        <v>7.314423794240483</v>
      </c>
      <c r="J14" s="211">
        <v>19.185294732547817</v>
      </c>
      <c r="K14" s="212">
        <v>11.41718504229739</v>
      </c>
      <c r="L14" s="213">
        <v>6.51281340847531</v>
      </c>
    </row>
    <row r="15" spans="1:12" ht="21" customHeight="1">
      <c r="A15" s="205" t="s">
        <v>148</v>
      </c>
      <c r="B15" s="206">
        <v>1.9487350779721184</v>
      </c>
      <c r="C15" s="207">
        <v>264.7153854619708</v>
      </c>
      <c r="D15" s="207">
        <v>322.23692604367585</v>
      </c>
      <c r="E15" s="207">
        <v>312.85649667387804</v>
      </c>
      <c r="F15" s="211">
        <v>321.18182484542405</v>
      </c>
      <c r="G15" s="211">
        <v>313.5485117547456</v>
      </c>
      <c r="H15" s="214">
        <v>320.99784477989147</v>
      </c>
      <c r="I15" s="210">
        <v>18.185989124845634</v>
      </c>
      <c r="J15" s="211">
        <v>-2.911034897510902</v>
      </c>
      <c r="K15" s="212">
        <v>2.602262760264807</v>
      </c>
      <c r="L15" s="213">
        <v>2.3758151437097723</v>
      </c>
    </row>
    <row r="16" spans="1:12" ht="21" customHeight="1">
      <c r="A16" s="205" t="s">
        <v>149</v>
      </c>
      <c r="B16" s="206">
        <v>10.019129444140097</v>
      </c>
      <c r="C16" s="207">
        <v>351.957847238685</v>
      </c>
      <c r="D16" s="207">
        <v>446.4998174303941</v>
      </c>
      <c r="E16" s="207">
        <v>451.0385171208429</v>
      </c>
      <c r="F16" s="215">
        <v>453.1394748747614</v>
      </c>
      <c r="G16" s="215">
        <v>452.9936209754824</v>
      </c>
      <c r="H16" s="216">
        <v>452.5437296244001</v>
      </c>
      <c r="I16" s="210">
        <v>28.1512887578736</v>
      </c>
      <c r="J16" s="211">
        <v>1.016506505326035</v>
      </c>
      <c r="K16" s="212">
        <v>0.3337214996993083</v>
      </c>
      <c r="L16" s="213">
        <v>-0.09931516256530415</v>
      </c>
    </row>
    <row r="17" spans="1:12" ht="21" customHeight="1">
      <c r="A17" s="198" t="s">
        <v>150</v>
      </c>
      <c r="B17" s="217">
        <v>20.37273710722672</v>
      </c>
      <c r="C17" s="200">
        <v>227.17958863405312</v>
      </c>
      <c r="D17" s="201">
        <v>243.2508433903219</v>
      </c>
      <c r="E17" s="201">
        <v>243.7890078744953</v>
      </c>
      <c r="F17" s="192">
        <v>253.9907880901493</v>
      </c>
      <c r="G17" s="192">
        <v>254.57110421563806</v>
      </c>
      <c r="H17" s="193">
        <v>254.78984183408437</v>
      </c>
      <c r="I17" s="202">
        <v>7.311140644416383</v>
      </c>
      <c r="J17" s="192">
        <v>0.22123848644169186</v>
      </c>
      <c r="K17" s="203">
        <v>4.512440513828423</v>
      </c>
      <c r="L17" s="204">
        <v>0.0859239775544296</v>
      </c>
    </row>
    <row r="18" spans="1:12" ht="21" customHeight="1">
      <c r="A18" s="205" t="s">
        <v>151</v>
      </c>
      <c r="B18" s="206">
        <v>6.117694570987977</v>
      </c>
      <c r="C18" s="207">
        <v>224.50148725986867</v>
      </c>
      <c r="D18" s="207">
        <v>237.9865808620482</v>
      </c>
      <c r="E18" s="207">
        <v>237.20207826523725</v>
      </c>
      <c r="F18" s="208">
        <v>234.64713748432757</v>
      </c>
      <c r="G18" s="208">
        <v>234.61895574471896</v>
      </c>
      <c r="H18" s="209">
        <v>234.62710185544893</v>
      </c>
      <c r="I18" s="218">
        <v>5.657241366364389</v>
      </c>
      <c r="J18" s="208">
        <v>-0.32964152599247143</v>
      </c>
      <c r="K18" s="219">
        <v>-1.0855623309122109</v>
      </c>
      <c r="L18" s="220">
        <v>0.003472059921222126</v>
      </c>
    </row>
    <row r="19" spans="1:12" ht="21" customHeight="1">
      <c r="A19" s="205" t="s">
        <v>152</v>
      </c>
      <c r="B19" s="206">
        <v>5.683628753648385</v>
      </c>
      <c r="C19" s="207">
        <v>241.2151182662217</v>
      </c>
      <c r="D19" s="207">
        <v>264.69217204175226</v>
      </c>
      <c r="E19" s="207">
        <v>265.61965607883275</v>
      </c>
      <c r="F19" s="211">
        <v>290.6064407011102</v>
      </c>
      <c r="G19" s="211">
        <v>291.8822801004435</v>
      </c>
      <c r="H19" s="214">
        <v>291.8822801004435</v>
      </c>
      <c r="I19" s="210">
        <v>10.11733343582408</v>
      </c>
      <c r="J19" s="211">
        <v>0.3504010073007322</v>
      </c>
      <c r="K19" s="212">
        <v>9.887304429690374</v>
      </c>
      <c r="L19" s="213">
        <v>0</v>
      </c>
    </row>
    <row r="20" spans="1:12" ht="21" customHeight="1">
      <c r="A20" s="205" t="s">
        <v>153</v>
      </c>
      <c r="B20" s="206">
        <v>4.4957766210627</v>
      </c>
      <c r="C20" s="207">
        <v>260.6458566291544</v>
      </c>
      <c r="D20" s="207">
        <v>282.4415792562246</v>
      </c>
      <c r="E20" s="207">
        <v>284.6204468642407</v>
      </c>
      <c r="F20" s="211">
        <v>290.3667286359913</v>
      </c>
      <c r="G20" s="211">
        <v>290.3667286359913</v>
      </c>
      <c r="H20" s="214">
        <v>291.3468593119764</v>
      </c>
      <c r="I20" s="210">
        <v>9.19814745768133</v>
      </c>
      <c r="J20" s="211">
        <v>0.771440102322714</v>
      </c>
      <c r="K20" s="212">
        <v>2.3632920690845935</v>
      </c>
      <c r="L20" s="213">
        <v>0.3375492366461259</v>
      </c>
    </row>
    <row r="21" spans="1:12" ht="21" customHeight="1">
      <c r="A21" s="205" t="s">
        <v>154</v>
      </c>
      <c r="B21" s="206">
        <v>4.065637161527658</v>
      </c>
      <c r="C21" s="207">
        <v>174.54671816531075</v>
      </c>
      <c r="D21" s="207">
        <v>177.80806073803817</v>
      </c>
      <c r="E21" s="207">
        <v>177.97698358385068</v>
      </c>
      <c r="F21" s="215">
        <v>191.59577367009993</v>
      </c>
      <c r="G21" s="215">
        <v>192.75939921316527</v>
      </c>
      <c r="H21" s="216">
        <v>192.75939921316527</v>
      </c>
      <c r="I21" s="221">
        <v>1.9652420020244534</v>
      </c>
      <c r="J21" s="215">
        <v>0.09500291781563419</v>
      </c>
      <c r="K21" s="222">
        <v>8.305801869234458</v>
      </c>
      <c r="L21" s="223">
        <v>0</v>
      </c>
    </row>
    <row r="22" spans="1:12" s="230" customFormat="1" ht="21" customHeight="1">
      <c r="A22" s="198" t="s">
        <v>155</v>
      </c>
      <c r="B22" s="217">
        <v>30.044340897026256</v>
      </c>
      <c r="C22" s="200">
        <v>247.0966992548306</v>
      </c>
      <c r="D22" s="201">
        <v>258.2753930114389</v>
      </c>
      <c r="E22" s="201">
        <v>259.2296550320686</v>
      </c>
      <c r="F22" s="192">
        <v>254.1953563593943</v>
      </c>
      <c r="G22" s="224">
        <v>254.1953563593943</v>
      </c>
      <c r="H22" s="225">
        <v>253.68703854987027</v>
      </c>
      <c r="I22" s="226">
        <v>4.910205524326045</v>
      </c>
      <c r="J22" s="227">
        <v>0.3694746175790158</v>
      </c>
      <c r="K22" s="228">
        <v>-2.1381105034116104</v>
      </c>
      <c r="L22" s="229">
        <v>-0.1999713200131623</v>
      </c>
    </row>
    <row r="23" spans="1:12" ht="21" customHeight="1">
      <c r="A23" s="205" t="s">
        <v>156</v>
      </c>
      <c r="B23" s="206">
        <v>5.397977971447429</v>
      </c>
      <c r="C23" s="207">
        <v>529.715014121489</v>
      </c>
      <c r="D23" s="207">
        <v>574.2269817069295</v>
      </c>
      <c r="E23" s="207">
        <v>574.2041133779165</v>
      </c>
      <c r="F23" s="208">
        <v>492.1764318305168</v>
      </c>
      <c r="G23" s="231">
        <v>492.1764318305168</v>
      </c>
      <c r="H23" s="232">
        <v>492.17643183051683</v>
      </c>
      <c r="I23" s="218">
        <v>8.398685721644284</v>
      </c>
      <c r="J23" s="208">
        <v>-0.003982454628811638</v>
      </c>
      <c r="K23" s="219">
        <v>-14.285456971885651</v>
      </c>
      <c r="L23" s="220">
        <v>0</v>
      </c>
    </row>
    <row r="24" spans="1:12" ht="21" customHeight="1">
      <c r="A24" s="205" t="s">
        <v>157</v>
      </c>
      <c r="B24" s="206">
        <v>2.4560330063653932</v>
      </c>
      <c r="C24" s="207">
        <v>228.09258966334</v>
      </c>
      <c r="D24" s="207">
        <v>232.63415197120108</v>
      </c>
      <c r="E24" s="207">
        <v>232.63415197120108</v>
      </c>
      <c r="F24" s="211">
        <v>250.91641748980203</v>
      </c>
      <c r="G24" s="211">
        <v>250.91641748980203</v>
      </c>
      <c r="H24" s="214">
        <v>250.91641748980203</v>
      </c>
      <c r="I24" s="210">
        <v>1.991104715223031</v>
      </c>
      <c r="J24" s="211">
        <v>0</v>
      </c>
      <c r="K24" s="212">
        <v>7.858805495103823</v>
      </c>
      <c r="L24" s="213">
        <v>0</v>
      </c>
    </row>
    <row r="25" spans="1:12" ht="21" customHeight="1">
      <c r="A25" s="205" t="s">
        <v>158</v>
      </c>
      <c r="B25" s="206">
        <v>6.973714820123034</v>
      </c>
      <c r="C25" s="207">
        <v>188.54118892022376</v>
      </c>
      <c r="D25" s="207">
        <v>186.0934096329349</v>
      </c>
      <c r="E25" s="207">
        <v>186.3194547246451</v>
      </c>
      <c r="F25" s="211">
        <v>190.05011237091617</v>
      </c>
      <c r="G25" s="233">
        <v>190.05011237091617</v>
      </c>
      <c r="H25" s="234">
        <v>190.05011237091617</v>
      </c>
      <c r="I25" s="210">
        <v>-1.1783813437809272</v>
      </c>
      <c r="J25" s="211">
        <v>0.12146861737664949</v>
      </c>
      <c r="K25" s="212">
        <v>2.002290985546537</v>
      </c>
      <c r="L25" s="213">
        <v>0</v>
      </c>
    </row>
    <row r="26" spans="1:12" ht="21" customHeight="1">
      <c r="A26" s="205" t="s">
        <v>159</v>
      </c>
      <c r="B26" s="206">
        <v>1.8659527269142209</v>
      </c>
      <c r="C26" s="207">
        <v>110.79386146686228</v>
      </c>
      <c r="D26" s="207">
        <v>124.56528492995382</v>
      </c>
      <c r="E26" s="207">
        <v>124.56528492995382</v>
      </c>
      <c r="F26" s="211">
        <v>124.32195046688975</v>
      </c>
      <c r="G26" s="233">
        <v>124.32195046688975</v>
      </c>
      <c r="H26" s="234">
        <v>124.9417785974585</v>
      </c>
      <c r="I26" s="210">
        <v>12.429771181150201</v>
      </c>
      <c r="J26" s="211">
        <v>0</v>
      </c>
      <c r="K26" s="212">
        <v>0.30224606134557064</v>
      </c>
      <c r="L26" s="213">
        <v>0.4985669290426813</v>
      </c>
    </row>
    <row r="27" spans="1:12" ht="21" customHeight="1">
      <c r="A27" s="205" t="s">
        <v>160</v>
      </c>
      <c r="B27" s="206">
        <v>2.731641690470963</v>
      </c>
      <c r="C27" s="207">
        <v>146.0718880477207</v>
      </c>
      <c r="D27" s="207">
        <v>139.41580006255947</v>
      </c>
      <c r="E27" s="207">
        <v>146.13491987879542</v>
      </c>
      <c r="F27" s="211">
        <v>153.98678356295525</v>
      </c>
      <c r="G27" s="233">
        <v>153.98678356295525</v>
      </c>
      <c r="H27" s="234">
        <v>153.98678356295525</v>
      </c>
      <c r="I27" s="210">
        <v>0.04315124006208748</v>
      </c>
      <c r="J27" s="211">
        <v>4.819482306324602</v>
      </c>
      <c r="K27" s="212">
        <v>5.373023566627452</v>
      </c>
      <c r="L27" s="213">
        <v>0</v>
      </c>
    </row>
    <row r="28" spans="1:12" ht="21" customHeight="1">
      <c r="A28" s="205" t="s">
        <v>161</v>
      </c>
      <c r="B28" s="206">
        <v>3.1001290737979397</v>
      </c>
      <c r="C28" s="207">
        <v>171.33744000434675</v>
      </c>
      <c r="D28" s="207">
        <v>177.03229474019602</v>
      </c>
      <c r="E28" s="207">
        <v>177.03229474019602</v>
      </c>
      <c r="F28" s="211">
        <v>191.79303126267783</v>
      </c>
      <c r="G28" s="233">
        <v>191.79303126267783</v>
      </c>
      <c r="H28" s="234">
        <v>191.79303126267783</v>
      </c>
      <c r="I28" s="210">
        <v>3.323765509572695</v>
      </c>
      <c r="J28" s="211">
        <v>0</v>
      </c>
      <c r="K28" s="212">
        <v>8.33787786807143</v>
      </c>
      <c r="L28" s="213">
        <v>0</v>
      </c>
    </row>
    <row r="29" spans="1:12" ht="21" customHeight="1" thickBot="1">
      <c r="A29" s="235" t="s">
        <v>162</v>
      </c>
      <c r="B29" s="236">
        <v>7.508891607907275</v>
      </c>
      <c r="C29" s="237">
        <v>206.4273723878794</v>
      </c>
      <c r="D29" s="237">
        <v>216.57752607958633</v>
      </c>
      <c r="E29" s="237">
        <v>217.7565911416302</v>
      </c>
      <c r="F29" s="241">
        <v>238.253460383832</v>
      </c>
      <c r="G29" s="238">
        <v>238.253460383832</v>
      </c>
      <c r="H29" s="239">
        <v>236.0662453828278</v>
      </c>
      <c r="I29" s="240">
        <v>5.488234734908644</v>
      </c>
      <c r="J29" s="241">
        <v>0.5444078540312489</v>
      </c>
      <c r="K29" s="242">
        <v>8.408312301917363</v>
      </c>
      <c r="L29" s="243">
        <v>-0.9180202451123023</v>
      </c>
    </row>
    <row r="30" ht="13.5" thickTop="1"/>
    <row r="31" spans="1:5" ht="12.75">
      <c r="A31" s="244"/>
      <c r="E31" s="175" t="s">
        <v>163</v>
      </c>
    </row>
  </sheetData>
  <sheetProtection/>
  <mergeCells count="10">
    <mergeCell ref="A1:L1"/>
    <mergeCell ref="A2:L2"/>
    <mergeCell ref="A3:L3"/>
    <mergeCell ref="A4:L4"/>
    <mergeCell ref="A5:L5"/>
    <mergeCell ref="A6:A7"/>
    <mergeCell ref="B6:B7"/>
    <mergeCell ref="D6:E6"/>
    <mergeCell ref="F6:H6"/>
    <mergeCell ref="I6:L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M1"/>
    </sheetView>
  </sheetViews>
  <sheetFormatPr defaultColWidth="12.421875" defaultRowHeight="15"/>
  <cols>
    <col min="1" max="1" width="15.57421875" style="246" customWidth="1"/>
    <col min="2" max="2" width="12.421875" style="246" customWidth="1"/>
    <col min="3" max="3" width="14.00390625" style="246" customWidth="1"/>
    <col min="4" max="7" width="12.421875" style="246" customWidth="1"/>
    <col min="8" max="9" width="12.421875" style="246" hidden="1" customWidth="1"/>
    <col min="10" max="16384" width="12.421875" style="246" customWidth="1"/>
  </cols>
  <sheetData>
    <row r="1" spans="1:9" ht="12.75">
      <c r="A1" s="1771" t="s">
        <v>164</v>
      </c>
      <c r="B1" s="1771"/>
      <c r="C1" s="1771"/>
      <c r="D1" s="1771"/>
      <c r="E1" s="1771"/>
      <c r="F1" s="1771"/>
      <c r="G1" s="1771"/>
      <c r="H1" s="245"/>
      <c r="I1" s="245"/>
    </row>
    <row r="2" spans="1:10" ht="19.5" customHeight="1">
      <c r="A2" s="1772" t="s">
        <v>106</v>
      </c>
      <c r="B2" s="1772"/>
      <c r="C2" s="1772"/>
      <c r="D2" s="1772"/>
      <c r="E2" s="1772"/>
      <c r="F2" s="1772"/>
      <c r="G2" s="1772"/>
      <c r="H2" s="1772"/>
      <c r="I2" s="1772"/>
      <c r="J2" s="247"/>
    </row>
    <row r="3" spans="1:9" ht="14.25" customHeight="1">
      <c r="A3" s="1773" t="s">
        <v>165</v>
      </c>
      <c r="B3" s="1773"/>
      <c r="C3" s="1773"/>
      <c r="D3" s="1773"/>
      <c r="E3" s="1773"/>
      <c r="F3" s="1773"/>
      <c r="G3" s="1773"/>
      <c r="H3" s="1773"/>
      <c r="I3" s="1773"/>
    </row>
    <row r="4" spans="1:9" ht="15.75" customHeight="1" thickBot="1">
      <c r="A4" s="1774" t="s">
        <v>114</v>
      </c>
      <c r="B4" s="1775"/>
      <c r="C4" s="1775"/>
      <c r="D4" s="1775"/>
      <c r="E4" s="1775"/>
      <c r="F4" s="1775"/>
      <c r="G4" s="1775"/>
      <c r="H4" s="1775"/>
      <c r="I4" s="1775"/>
    </row>
    <row r="5" spans="1:13" ht="24.75" customHeight="1" thickTop="1">
      <c r="A5" s="1776" t="s">
        <v>166</v>
      </c>
      <c r="B5" s="1778" t="s">
        <v>6</v>
      </c>
      <c r="C5" s="1778"/>
      <c r="D5" s="1778" t="s">
        <v>7</v>
      </c>
      <c r="E5" s="1778"/>
      <c r="F5" s="1779" t="s">
        <v>9</v>
      </c>
      <c r="G5" s="1780"/>
      <c r="H5" s="248" t="s">
        <v>167</v>
      </c>
      <c r="I5" s="249"/>
      <c r="J5" s="250"/>
      <c r="K5" s="250"/>
      <c r="L5" s="250"/>
      <c r="M5" s="250"/>
    </row>
    <row r="6" spans="1:13" ht="24.75" customHeight="1">
      <c r="A6" s="1777"/>
      <c r="B6" s="251" t="s">
        <v>116</v>
      </c>
      <c r="C6" s="252" t="s">
        <v>108</v>
      </c>
      <c r="D6" s="252" t="s">
        <v>116</v>
      </c>
      <c r="E6" s="251" t="s">
        <v>108</v>
      </c>
      <c r="F6" s="251" t="s">
        <v>116</v>
      </c>
      <c r="G6" s="253" t="s">
        <v>108</v>
      </c>
      <c r="H6" s="254" t="s">
        <v>168</v>
      </c>
      <c r="I6" s="254" t="s">
        <v>169</v>
      </c>
      <c r="J6" s="250"/>
      <c r="K6" s="250"/>
      <c r="L6" s="250"/>
      <c r="M6" s="250"/>
    </row>
    <row r="7" spans="1:16" ht="24.75" customHeight="1">
      <c r="A7" s="255" t="s">
        <v>117</v>
      </c>
      <c r="B7" s="256">
        <v>257.9</v>
      </c>
      <c r="C7" s="256">
        <v>11.8</v>
      </c>
      <c r="D7" s="256">
        <v>273.2</v>
      </c>
      <c r="E7" s="256">
        <v>5.9</v>
      </c>
      <c r="F7" s="256">
        <v>293.5</v>
      </c>
      <c r="G7" s="257">
        <v>7.430453879941439</v>
      </c>
      <c r="H7" s="250"/>
      <c r="I7" s="250"/>
      <c r="J7" s="250"/>
      <c r="L7" s="250"/>
      <c r="M7" s="250"/>
      <c r="N7" s="250"/>
      <c r="O7" s="250"/>
      <c r="P7" s="250"/>
    </row>
    <row r="8" spans="1:16" ht="24.75" customHeight="1">
      <c r="A8" s="255" t="s">
        <v>118</v>
      </c>
      <c r="B8" s="256">
        <v>259.1</v>
      </c>
      <c r="C8" s="256">
        <v>10.2</v>
      </c>
      <c r="D8" s="256">
        <v>278.8</v>
      </c>
      <c r="E8" s="256">
        <v>7.6</v>
      </c>
      <c r="F8" s="256">
        <v>299.2</v>
      </c>
      <c r="G8" s="257">
        <v>7.317073170731689</v>
      </c>
      <c r="H8" s="250"/>
      <c r="I8" s="250"/>
      <c r="J8" s="250"/>
      <c r="L8" s="250"/>
      <c r="M8" s="250"/>
      <c r="N8" s="250"/>
      <c r="O8" s="250"/>
      <c r="P8" s="250"/>
    </row>
    <row r="9" spans="1:16" ht="24.75" customHeight="1">
      <c r="A9" s="255" t="s">
        <v>119</v>
      </c>
      <c r="B9" s="256">
        <v>260.1</v>
      </c>
      <c r="C9" s="256">
        <v>10.2</v>
      </c>
      <c r="D9" s="256">
        <v>279.7</v>
      </c>
      <c r="E9" s="256">
        <v>7.5</v>
      </c>
      <c r="F9" s="256">
        <v>299.8</v>
      </c>
      <c r="G9" s="257">
        <v>7.2</v>
      </c>
      <c r="H9" s="250"/>
      <c r="I9" s="250"/>
      <c r="J9" s="250"/>
      <c r="K9" s="250"/>
      <c r="L9" s="250"/>
      <c r="M9" s="250"/>
      <c r="N9" s="250"/>
      <c r="O9" s="250"/>
      <c r="P9" s="250"/>
    </row>
    <row r="10" spans="1:16" ht="24.75" customHeight="1">
      <c r="A10" s="255" t="s">
        <v>120</v>
      </c>
      <c r="B10" s="256">
        <v>258.5</v>
      </c>
      <c r="C10" s="256">
        <v>9.9</v>
      </c>
      <c r="D10" s="256">
        <v>281.8</v>
      </c>
      <c r="E10" s="256">
        <v>9</v>
      </c>
      <c r="F10" s="256">
        <v>300.8</v>
      </c>
      <c r="G10" s="257">
        <v>6.7</v>
      </c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ht="24.75" customHeight="1">
      <c r="A11" s="255" t="s">
        <v>121</v>
      </c>
      <c r="B11" s="256">
        <v>255.2</v>
      </c>
      <c r="C11" s="256">
        <v>8.3</v>
      </c>
      <c r="D11" s="256">
        <v>278.8</v>
      </c>
      <c r="E11" s="256">
        <v>9.2</v>
      </c>
      <c r="F11" s="256">
        <v>297.2</v>
      </c>
      <c r="G11" s="257">
        <v>6.6</v>
      </c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 ht="24.75" customHeight="1">
      <c r="A12" s="255" t="s">
        <v>122</v>
      </c>
      <c r="B12" s="256">
        <v>255</v>
      </c>
      <c r="C12" s="256">
        <v>9.1</v>
      </c>
      <c r="D12" s="256">
        <v>277.7</v>
      </c>
      <c r="E12" s="256">
        <v>8.9</v>
      </c>
      <c r="F12" s="256">
        <v>292.8</v>
      </c>
      <c r="G12" s="257">
        <v>5.4</v>
      </c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ht="24.75" customHeight="1">
      <c r="A13" s="255" t="s">
        <v>123</v>
      </c>
      <c r="B13" s="256">
        <v>254.6</v>
      </c>
      <c r="C13" s="256">
        <v>9.5</v>
      </c>
      <c r="D13" s="256">
        <v>275.1</v>
      </c>
      <c r="E13" s="256">
        <v>8.1</v>
      </c>
      <c r="F13" s="256">
        <v>290.2</v>
      </c>
      <c r="G13" s="257">
        <v>5.5</v>
      </c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ht="24.75" customHeight="1">
      <c r="A14" s="255" t="s">
        <v>124</v>
      </c>
      <c r="B14" s="256">
        <v>256.6</v>
      </c>
      <c r="C14" s="256">
        <v>9</v>
      </c>
      <c r="D14" s="256">
        <v>277.9</v>
      </c>
      <c r="E14" s="256">
        <v>8.3</v>
      </c>
      <c r="F14" s="256">
        <v>293.1</v>
      </c>
      <c r="G14" s="257">
        <v>5.5</v>
      </c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ht="24.75" customHeight="1">
      <c r="A15" s="255" t="s">
        <v>125</v>
      </c>
      <c r="B15" s="256">
        <v>254.5</v>
      </c>
      <c r="C15" s="256">
        <v>8.4</v>
      </c>
      <c r="D15" s="256">
        <v>277.4</v>
      </c>
      <c r="E15" s="256">
        <v>9</v>
      </c>
      <c r="F15" s="256">
        <v>292</v>
      </c>
      <c r="G15" s="257">
        <v>5.3</v>
      </c>
      <c r="K15" s="250"/>
      <c r="L15" s="250"/>
      <c r="M15" s="250"/>
      <c r="N15" s="250"/>
      <c r="O15" s="250"/>
      <c r="P15" s="250"/>
    </row>
    <row r="16" spans="1:16" ht="24.75" customHeight="1">
      <c r="A16" s="255" t="s">
        <v>126</v>
      </c>
      <c r="B16" s="256">
        <v>259.2</v>
      </c>
      <c r="C16" s="256">
        <v>8.1</v>
      </c>
      <c r="D16" s="256">
        <v>282.81431836721043</v>
      </c>
      <c r="E16" s="256">
        <v>9.1</v>
      </c>
      <c r="F16" s="256">
        <v>297.1</v>
      </c>
      <c r="G16" s="257">
        <v>5.1</v>
      </c>
      <c r="K16" s="250"/>
      <c r="L16" s="250"/>
      <c r="M16" s="250"/>
      <c r="N16" s="250"/>
      <c r="O16" s="250"/>
      <c r="P16" s="250"/>
    </row>
    <row r="17" spans="1:16" ht="24.75" customHeight="1">
      <c r="A17" s="255" t="s">
        <v>127</v>
      </c>
      <c r="B17" s="256">
        <v>260.4</v>
      </c>
      <c r="C17" s="256">
        <v>6.7</v>
      </c>
      <c r="D17" s="256">
        <v>284.2</v>
      </c>
      <c r="E17" s="256">
        <v>9.1</v>
      </c>
      <c r="F17" s="256"/>
      <c r="G17" s="257"/>
      <c r="K17" s="250"/>
      <c r="L17" s="250"/>
      <c r="M17" s="250"/>
      <c r="N17" s="250"/>
      <c r="O17" s="250"/>
      <c r="P17" s="250"/>
    </row>
    <row r="18" spans="1:16" ht="24.75" customHeight="1">
      <c r="A18" s="255" t="s">
        <v>128</v>
      </c>
      <c r="B18" s="256">
        <v>267.9</v>
      </c>
      <c r="C18" s="256">
        <v>6.7</v>
      </c>
      <c r="D18" s="256">
        <v>288.9</v>
      </c>
      <c r="E18" s="256">
        <v>7.8</v>
      </c>
      <c r="F18" s="256"/>
      <c r="G18" s="257"/>
      <c r="K18" s="250"/>
      <c r="L18" s="250"/>
      <c r="M18" s="250"/>
      <c r="N18" s="250"/>
      <c r="O18" s="250"/>
      <c r="P18" s="250"/>
    </row>
    <row r="19" spans="1:7" ht="24.75" customHeight="1" thickBot="1">
      <c r="A19" s="258" t="s">
        <v>129</v>
      </c>
      <c r="B19" s="259">
        <v>258.3</v>
      </c>
      <c r="C19" s="259">
        <v>9</v>
      </c>
      <c r="D19" s="259">
        <v>279.7</v>
      </c>
      <c r="E19" s="259">
        <v>8.3</v>
      </c>
      <c r="F19" s="259"/>
      <c r="G19" s="260"/>
    </row>
    <row r="20" spans="1:4" ht="19.5" customHeight="1" thickTop="1">
      <c r="A20" s="261"/>
      <c r="D20" s="250"/>
    </row>
    <row r="21" spans="1:7" ht="19.5" customHeight="1">
      <c r="A21" s="261"/>
      <c r="G21" s="247"/>
    </row>
    <row r="23" spans="1:2" ht="12.75">
      <c r="A23" s="262"/>
      <c r="B23" s="262"/>
    </row>
    <row r="24" spans="1:2" ht="12.75">
      <c r="A24" s="263"/>
      <c r="B24" s="262"/>
    </row>
    <row r="25" spans="1:2" ht="12.75">
      <c r="A25" s="263"/>
      <c r="B25" s="262"/>
    </row>
    <row r="26" spans="1:2" ht="12.75">
      <c r="A26" s="263"/>
      <c r="B26" s="262"/>
    </row>
    <row r="27" spans="1:2" ht="12.75">
      <c r="A27" s="262"/>
      <c r="B27" s="262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7">
      <selection activeCell="A9" sqref="A9"/>
    </sheetView>
  </sheetViews>
  <sheetFormatPr defaultColWidth="11.00390625" defaultRowHeight="16.5" customHeight="1"/>
  <cols>
    <col min="1" max="1" width="46.7109375" style="144" bestFit="1" customWidth="1"/>
    <col min="2" max="2" width="10.57421875" style="144" bestFit="1" customWidth="1"/>
    <col min="3" max="3" width="11.421875" style="144" bestFit="1" customWidth="1"/>
    <col min="4" max="5" width="10.7109375" style="313" bestFit="1" customWidth="1"/>
    <col min="6" max="6" width="9.28125" style="144" bestFit="1" customWidth="1"/>
    <col min="7" max="7" width="2.421875" style="313" bestFit="1" customWidth="1"/>
    <col min="8" max="8" width="7.7109375" style="144" bestFit="1" customWidth="1"/>
    <col min="9" max="9" width="10.7109375" style="313" customWidth="1"/>
    <col min="10" max="10" width="2.140625" style="313" customWidth="1"/>
    <col min="11" max="11" width="7.7109375" style="313" bestFit="1" customWidth="1"/>
    <col min="12" max="16384" width="11.00390625" style="144" customWidth="1"/>
  </cols>
  <sheetData>
    <row r="1" spans="1:11" ht="24.75" customHeight="1">
      <c r="A1" s="1597" t="s">
        <v>1168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</row>
    <row r="2" spans="1:11" ht="16.5" customHeight="1">
      <c r="A2" s="1606" t="s">
        <v>376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</row>
    <row r="3" spans="4:11" ht="16.5" customHeight="1" thickBot="1">
      <c r="D3" s="144"/>
      <c r="E3" s="321"/>
      <c r="G3" s="144"/>
      <c r="I3" s="1599" t="s">
        <v>3</v>
      </c>
      <c r="J3" s="1599"/>
      <c r="K3" s="1599"/>
    </row>
    <row r="4" spans="1:11" ht="13.5" thickTop="1">
      <c r="A4" s="1454"/>
      <c r="B4" s="1468">
        <v>2013</v>
      </c>
      <c r="C4" s="1468">
        <v>2014</v>
      </c>
      <c r="D4" s="1468">
        <v>2014</v>
      </c>
      <c r="E4" s="1469">
        <v>2015</v>
      </c>
      <c r="F4" s="1607" t="s">
        <v>1128</v>
      </c>
      <c r="G4" s="1608"/>
      <c r="H4" s="1608"/>
      <c r="I4" s="1608"/>
      <c r="J4" s="1608"/>
      <c r="K4" s="1609"/>
    </row>
    <row r="5" spans="1:11" ht="12.75">
      <c r="A5" s="1470" t="s">
        <v>1169</v>
      </c>
      <c r="B5" s="1471" t="s">
        <v>1130</v>
      </c>
      <c r="C5" s="1459" t="s">
        <v>1109</v>
      </c>
      <c r="D5" s="1459" t="s">
        <v>1131</v>
      </c>
      <c r="E5" s="1460" t="s">
        <v>1132</v>
      </c>
      <c r="F5" s="1602" t="s">
        <v>7</v>
      </c>
      <c r="G5" s="1603"/>
      <c r="H5" s="1604"/>
      <c r="I5" s="1602" t="s">
        <v>9</v>
      </c>
      <c r="J5" s="1603"/>
      <c r="K5" s="1605"/>
    </row>
    <row r="6" spans="1:11" ht="12.75">
      <c r="A6" s="1470"/>
      <c r="B6" s="1472"/>
      <c r="C6" s="1472"/>
      <c r="D6" s="1473"/>
      <c r="E6" s="1474"/>
      <c r="F6" s="1475" t="s">
        <v>4</v>
      </c>
      <c r="G6" s="1476" t="s">
        <v>396</v>
      </c>
      <c r="H6" s="1477" t="s">
        <v>1133</v>
      </c>
      <c r="I6" s="1472" t="s">
        <v>4</v>
      </c>
      <c r="J6" s="1476" t="s">
        <v>396</v>
      </c>
      <c r="K6" s="1478" t="s">
        <v>1133</v>
      </c>
    </row>
    <row r="7" spans="1:11" ht="16.5" customHeight="1">
      <c r="A7" s="946" t="s">
        <v>1170</v>
      </c>
      <c r="B7" s="947">
        <v>473791.1171752001</v>
      </c>
      <c r="C7" s="947">
        <v>582264.0683080499</v>
      </c>
      <c r="D7" s="947">
        <v>593752.93291056</v>
      </c>
      <c r="E7" s="952">
        <v>683121.12513773</v>
      </c>
      <c r="F7" s="950">
        <v>108472.95113284985</v>
      </c>
      <c r="G7" s="1005"/>
      <c r="H7" s="952">
        <v>22.894678097719243</v>
      </c>
      <c r="I7" s="948">
        <v>89368.19222716999</v>
      </c>
      <c r="J7" s="1006"/>
      <c r="K7" s="954">
        <v>15.051410658148608</v>
      </c>
    </row>
    <row r="8" spans="1:11" ht="16.5" customHeight="1">
      <c r="A8" s="963" t="s">
        <v>1171</v>
      </c>
      <c r="B8" s="956">
        <v>14201.725638799999</v>
      </c>
      <c r="C8" s="956">
        <v>14448.20233229</v>
      </c>
      <c r="D8" s="956">
        <v>15882.78523922</v>
      </c>
      <c r="E8" s="961">
        <v>19087.14098204</v>
      </c>
      <c r="F8" s="959">
        <v>246.4766934900017</v>
      </c>
      <c r="G8" s="1007"/>
      <c r="H8" s="961">
        <v>1.735540453032074</v>
      </c>
      <c r="I8" s="957">
        <v>3204.35574282</v>
      </c>
      <c r="J8" s="958"/>
      <c r="K8" s="962">
        <v>20.17502405628048</v>
      </c>
    </row>
    <row r="9" spans="1:11" ht="16.5" customHeight="1">
      <c r="A9" s="963" t="s">
        <v>1172</v>
      </c>
      <c r="B9" s="956">
        <v>6594.9228</v>
      </c>
      <c r="C9" s="956">
        <v>6112.71575</v>
      </c>
      <c r="D9" s="956">
        <v>5469.26712</v>
      </c>
      <c r="E9" s="961">
        <v>4743.278960000001</v>
      </c>
      <c r="F9" s="959">
        <v>-482.20705</v>
      </c>
      <c r="G9" s="1007"/>
      <c r="H9" s="961">
        <v>-7.31179218655903</v>
      </c>
      <c r="I9" s="957">
        <v>-725.9881599999999</v>
      </c>
      <c r="J9" s="958"/>
      <c r="K9" s="962">
        <v>-13.273956895343591</v>
      </c>
    </row>
    <row r="10" spans="1:11" ht="16.5" customHeight="1">
      <c r="A10" s="963" t="s">
        <v>1173</v>
      </c>
      <c r="B10" s="956">
        <v>0</v>
      </c>
      <c r="C10" s="956">
        <v>0</v>
      </c>
      <c r="D10" s="956">
        <v>0</v>
      </c>
      <c r="E10" s="956">
        <v>0</v>
      </c>
      <c r="F10" s="959">
        <v>0</v>
      </c>
      <c r="G10" s="1007"/>
      <c r="H10" s="961"/>
      <c r="I10" s="957">
        <v>0</v>
      </c>
      <c r="J10" s="958"/>
      <c r="K10" s="962"/>
    </row>
    <row r="11" spans="1:11" ht="16.5" customHeight="1">
      <c r="A11" s="963" t="s">
        <v>1174</v>
      </c>
      <c r="B11" s="956">
        <v>452994.4687364001</v>
      </c>
      <c r="C11" s="956">
        <v>561703.15022576</v>
      </c>
      <c r="D11" s="956">
        <v>572400.8805513401</v>
      </c>
      <c r="E11" s="961">
        <v>659290.70519569</v>
      </c>
      <c r="F11" s="959">
        <v>108708.68148935988</v>
      </c>
      <c r="G11" s="1007"/>
      <c r="H11" s="961">
        <v>23.997794452677535</v>
      </c>
      <c r="I11" s="957">
        <v>86889.82464434998</v>
      </c>
      <c r="J11" s="958"/>
      <c r="K11" s="962">
        <v>15.179890107900807</v>
      </c>
    </row>
    <row r="12" spans="1:11" ht="16.5" customHeight="1">
      <c r="A12" s="946" t="s">
        <v>1175</v>
      </c>
      <c r="B12" s="947">
        <v>15716.750488190002</v>
      </c>
      <c r="C12" s="947">
        <v>23643.55948819</v>
      </c>
      <c r="D12" s="947">
        <v>23332.6427141</v>
      </c>
      <c r="E12" s="952">
        <v>18497.96447425</v>
      </c>
      <c r="F12" s="950">
        <v>7926.8089999999975</v>
      </c>
      <c r="G12" s="1005"/>
      <c r="H12" s="952">
        <v>50.43541924239632</v>
      </c>
      <c r="I12" s="948">
        <v>-4834.67823985</v>
      </c>
      <c r="J12" s="949"/>
      <c r="K12" s="954">
        <v>-20.720662888856506</v>
      </c>
    </row>
    <row r="13" spans="1:11" ht="16.5" customHeight="1">
      <c r="A13" s="963" t="s">
        <v>1176</v>
      </c>
      <c r="B13" s="956">
        <v>12968.932488190001</v>
      </c>
      <c r="C13" s="956">
        <v>21468.93248819</v>
      </c>
      <c r="D13" s="956">
        <v>22048.5747141</v>
      </c>
      <c r="E13" s="961">
        <v>17968.942474249998</v>
      </c>
      <c r="F13" s="959">
        <v>8499.999999999998</v>
      </c>
      <c r="G13" s="1007"/>
      <c r="H13" s="961">
        <v>65.54124641901265</v>
      </c>
      <c r="I13" s="957">
        <v>-4079.6322398500015</v>
      </c>
      <c r="J13" s="958"/>
      <c r="K13" s="962">
        <v>-18.502929521521807</v>
      </c>
    </row>
    <row r="14" spans="1:11" ht="16.5" customHeight="1">
      <c r="A14" s="963" t="s">
        <v>1177</v>
      </c>
      <c r="B14" s="956">
        <v>319.2</v>
      </c>
      <c r="C14" s="956">
        <v>290.5</v>
      </c>
      <c r="D14" s="956">
        <v>0</v>
      </c>
      <c r="E14" s="961">
        <v>0</v>
      </c>
      <c r="F14" s="959">
        <v>-28.69999999999999</v>
      </c>
      <c r="G14" s="1007"/>
      <c r="H14" s="961">
        <v>-8.991228070175437</v>
      </c>
      <c r="I14" s="957">
        <v>0</v>
      </c>
      <c r="J14" s="958"/>
      <c r="K14" s="962"/>
    </row>
    <row r="15" spans="1:11" ht="16.5" customHeight="1">
      <c r="A15" s="963" t="s">
        <v>1178</v>
      </c>
      <c r="B15" s="956">
        <v>2428.618</v>
      </c>
      <c r="C15" s="956">
        <v>1884.127</v>
      </c>
      <c r="D15" s="956">
        <v>1284.068</v>
      </c>
      <c r="E15" s="961">
        <v>529.022</v>
      </c>
      <c r="F15" s="959">
        <v>-544.491</v>
      </c>
      <c r="G15" s="1007"/>
      <c r="H15" s="961">
        <v>-22.41978771465912</v>
      </c>
      <c r="I15" s="957">
        <v>-755.0459999999999</v>
      </c>
      <c r="J15" s="958"/>
      <c r="K15" s="962">
        <v>-58.80109153097811</v>
      </c>
    </row>
    <row r="16" spans="1:11" ht="16.5" customHeight="1">
      <c r="A16" s="963" t="s">
        <v>1179</v>
      </c>
      <c r="B16" s="956">
        <v>0</v>
      </c>
      <c r="C16" s="956">
        <v>0</v>
      </c>
      <c r="D16" s="956">
        <v>0</v>
      </c>
      <c r="E16" s="961">
        <v>0</v>
      </c>
      <c r="F16" s="959">
        <v>0</v>
      </c>
      <c r="G16" s="1007"/>
      <c r="H16" s="961"/>
      <c r="I16" s="957">
        <v>0</v>
      </c>
      <c r="J16" s="958"/>
      <c r="K16" s="962"/>
    </row>
    <row r="17" spans="1:11" ht="16.5" customHeight="1">
      <c r="A17" s="1008" t="s">
        <v>1180</v>
      </c>
      <c r="B17" s="947">
        <v>31</v>
      </c>
      <c r="C17" s="947">
        <v>31</v>
      </c>
      <c r="D17" s="947">
        <v>31</v>
      </c>
      <c r="E17" s="952">
        <v>31</v>
      </c>
      <c r="F17" s="950">
        <v>0</v>
      </c>
      <c r="G17" s="1005"/>
      <c r="H17" s="952">
        <v>0</v>
      </c>
      <c r="I17" s="948">
        <v>0</v>
      </c>
      <c r="J17" s="949"/>
      <c r="K17" s="954">
        <v>0</v>
      </c>
    </row>
    <row r="18" spans="1:11" ht="16.5" customHeight="1">
      <c r="A18" s="946" t="s">
        <v>1181</v>
      </c>
      <c r="B18" s="947">
        <v>249.86490468000005</v>
      </c>
      <c r="C18" s="947">
        <v>249.86490468000005</v>
      </c>
      <c r="D18" s="947">
        <v>506.99356987000004</v>
      </c>
      <c r="E18" s="952">
        <v>1807.8865608199999</v>
      </c>
      <c r="F18" s="950">
        <v>0</v>
      </c>
      <c r="G18" s="1005"/>
      <c r="H18" s="952">
        <v>0</v>
      </c>
      <c r="I18" s="948">
        <v>1300.8929909499998</v>
      </c>
      <c r="J18" s="949"/>
      <c r="K18" s="954">
        <v>256.5896429975564</v>
      </c>
    </row>
    <row r="19" spans="1:11" ht="16.5" customHeight="1">
      <c r="A19" s="963" t="s">
        <v>1182</v>
      </c>
      <c r="B19" s="956">
        <v>233.86490468000005</v>
      </c>
      <c r="C19" s="956">
        <v>233.86490468000005</v>
      </c>
      <c r="D19" s="957">
        <v>490.99356987000004</v>
      </c>
      <c r="E19" s="958">
        <v>1791.8865608199999</v>
      </c>
      <c r="F19" s="959">
        <v>0</v>
      </c>
      <c r="G19" s="1007"/>
      <c r="H19" s="961">
        <v>0</v>
      </c>
      <c r="I19" s="957">
        <v>1300.8929909499998</v>
      </c>
      <c r="J19" s="958"/>
      <c r="K19" s="962">
        <v>264.951125794669</v>
      </c>
    </row>
    <row r="20" spans="1:11" ht="16.5" customHeight="1">
      <c r="A20" s="963" t="s">
        <v>1183</v>
      </c>
      <c r="B20" s="956">
        <v>16</v>
      </c>
      <c r="C20" s="956">
        <v>16</v>
      </c>
      <c r="D20" s="957">
        <v>16</v>
      </c>
      <c r="E20" s="958">
        <v>16</v>
      </c>
      <c r="F20" s="959">
        <v>0</v>
      </c>
      <c r="G20" s="1007"/>
      <c r="H20" s="961">
        <v>0</v>
      </c>
      <c r="I20" s="957">
        <v>0</v>
      </c>
      <c r="J20" s="958"/>
      <c r="K20" s="962">
        <v>0</v>
      </c>
    </row>
    <row r="21" spans="1:11" ht="16.5" customHeight="1">
      <c r="A21" s="946" t="s">
        <v>1184</v>
      </c>
      <c r="B21" s="947">
        <v>2757.62425603</v>
      </c>
      <c r="C21" s="947">
        <v>1985.8463639200002</v>
      </c>
      <c r="D21" s="947">
        <v>1932.98868759</v>
      </c>
      <c r="E21" s="952">
        <v>2654.42372725</v>
      </c>
      <c r="F21" s="950">
        <v>-771.77789211</v>
      </c>
      <c r="G21" s="1005"/>
      <c r="H21" s="952">
        <v>-27.98705771543677</v>
      </c>
      <c r="I21" s="948">
        <v>721.43503966</v>
      </c>
      <c r="J21" s="949"/>
      <c r="K21" s="954">
        <v>37.3222587535919</v>
      </c>
    </row>
    <row r="22" spans="1:11" ht="16.5" customHeight="1">
      <c r="A22" s="963" t="s">
        <v>1185</v>
      </c>
      <c r="B22" s="956">
        <v>2757.62425603</v>
      </c>
      <c r="C22" s="956">
        <v>1985.8463639200002</v>
      </c>
      <c r="D22" s="956">
        <v>1932.98868759</v>
      </c>
      <c r="E22" s="961">
        <v>2244.42372725</v>
      </c>
      <c r="F22" s="959">
        <v>-771.77789211</v>
      </c>
      <c r="G22" s="1007"/>
      <c r="H22" s="961">
        <v>-27.98705771543677</v>
      </c>
      <c r="I22" s="957">
        <v>311.43503966000003</v>
      </c>
      <c r="J22" s="958"/>
      <c r="K22" s="962">
        <v>16.111581079571096</v>
      </c>
    </row>
    <row r="23" spans="1:11" ht="16.5" customHeight="1">
      <c r="A23" s="963" t="s">
        <v>1186</v>
      </c>
      <c r="B23" s="956">
        <v>0</v>
      </c>
      <c r="C23" s="956">
        <v>0</v>
      </c>
      <c r="D23" s="956">
        <v>0</v>
      </c>
      <c r="E23" s="961">
        <v>410</v>
      </c>
      <c r="F23" s="959">
        <v>0</v>
      </c>
      <c r="G23" s="1007"/>
      <c r="H23" s="961"/>
      <c r="I23" s="957">
        <v>410</v>
      </c>
      <c r="J23" s="958"/>
      <c r="K23" s="962"/>
    </row>
    <row r="24" spans="1:11" ht="16.5" customHeight="1">
      <c r="A24" s="946" t="s">
        <v>1187</v>
      </c>
      <c r="B24" s="947">
        <v>4587.00065529</v>
      </c>
      <c r="C24" s="947">
        <v>4192.48418976</v>
      </c>
      <c r="D24" s="947">
        <v>4125.40551419</v>
      </c>
      <c r="E24" s="952">
        <v>4814.41515798</v>
      </c>
      <c r="F24" s="950">
        <v>-394.51646553000046</v>
      </c>
      <c r="G24" s="1005"/>
      <c r="H24" s="952">
        <v>-8.6007501454141</v>
      </c>
      <c r="I24" s="948">
        <v>689.0096437900002</v>
      </c>
      <c r="J24" s="949"/>
      <c r="K24" s="954">
        <v>16.701622214350564</v>
      </c>
    </row>
    <row r="25" spans="1:11" ht="16.5" customHeight="1">
      <c r="A25" s="946" t="s">
        <v>1188</v>
      </c>
      <c r="B25" s="947">
        <v>37764.50090466001</v>
      </c>
      <c r="C25" s="947">
        <v>42731.86502917</v>
      </c>
      <c r="D25" s="947">
        <v>31598.61606679</v>
      </c>
      <c r="E25" s="952">
        <v>35800.123272280005</v>
      </c>
      <c r="F25" s="950">
        <v>4967.364124509993</v>
      </c>
      <c r="G25" s="1005"/>
      <c r="H25" s="952">
        <v>13.153527798634398</v>
      </c>
      <c r="I25" s="948">
        <v>4201.507205490005</v>
      </c>
      <c r="J25" s="949"/>
      <c r="K25" s="954">
        <v>13.296491202682038</v>
      </c>
    </row>
    <row r="26" spans="1:11" ht="16.5" customHeight="1">
      <c r="A26" s="1009" t="s">
        <v>1189</v>
      </c>
      <c r="B26" s="1010">
        <v>534897.8583840501</v>
      </c>
      <c r="C26" s="1010">
        <v>655098.6882837701</v>
      </c>
      <c r="D26" s="1010">
        <v>655280.5794631</v>
      </c>
      <c r="E26" s="1011">
        <v>746726.93833031</v>
      </c>
      <c r="F26" s="1012">
        <v>120200.82989972003</v>
      </c>
      <c r="G26" s="1013"/>
      <c r="H26" s="1011">
        <v>22.47173512020632</v>
      </c>
      <c r="I26" s="1014">
        <v>91446.3588672101</v>
      </c>
      <c r="J26" s="1015"/>
      <c r="K26" s="1016">
        <v>13.955298193353466</v>
      </c>
    </row>
    <row r="27" spans="1:11" ht="16.5" customHeight="1">
      <c r="A27" s="946" t="s">
        <v>1190</v>
      </c>
      <c r="B27" s="947">
        <v>354220.22007799</v>
      </c>
      <c r="C27" s="947">
        <v>387590.51729908</v>
      </c>
      <c r="D27" s="947">
        <v>436594.17847192</v>
      </c>
      <c r="E27" s="952">
        <v>462822.5121340699</v>
      </c>
      <c r="F27" s="950">
        <v>33370.297221090004</v>
      </c>
      <c r="G27" s="1005"/>
      <c r="H27" s="952">
        <v>9.42077705607623</v>
      </c>
      <c r="I27" s="948">
        <v>26228.333662149904</v>
      </c>
      <c r="J27" s="949"/>
      <c r="K27" s="954">
        <v>6.007485888600048</v>
      </c>
    </row>
    <row r="28" spans="1:11" ht="16.5" customHeight="1">
      <c r="A28" s="963" t="s">
        <v>1191</v>
      </c>
      <c r="B28" s="956">
        <v>195874.235903968</v>
      </c>
      <c r="C28" s="956">
        <v>227369.500445771</v>
      </c>
      <c r="D28" s="956">
        <v>227537.39173336106</v>
      </c>
      <c r="E28" s="961">
        <v>263387.588092671</v>
      </c>
      <c r="F28" s="959">
        <v>31495.264541803015</v>
      </c>
      <c r="G28" s="1007"/>
      <c r="H28" s="961">
        <v>16.079329880446515</v>
      </c>
      <c r="I28" s="957">
        <v>35850.19635930995</v>
      </c>
      <c r="J28" s="958"/>
      <c r="K28" s="962">
        <v>15.755738468392433</v>
      </c>
    </row>
    <row r="29" spans="1:11" ht="16.5" customHeight="1">
      <c r="A29" s="963" t="s">
        <v>1192</v>
      </c>
      <c r="B29" s="956">
        <v>34872.066018842</v>
      </c>
      <c r="C29" s="956">
        <v>32985.40098862899</v>
      </c>
      <c r="D29" s="956">
        <v>41129.87280457899</v>
      </c>
      <c r="E29" s="961">
        <v>38935.082194909</v>
      </c>
      <c r="F29" s="959">
        <v>-1886.6650302130074</v>
      </c>
      <c r="G29" s="1007"/>
      <c r="H29" s="961">
        <v>-5.410247357279057</v>
      </c>
      <c r="I29" s="957">
        <v>-2194.790609669988</v>
      </c>
      <c r="J29" s="958"/>
      <c r="K29" s="962">
        <v>-5.336244583342455</v>
      </c>
    </row>
    <row r="30" spans="1:11" ht="16.5" customHeight="1">
      <c r="A30" s="963" t="s">
        <v>1193</v>
      </c>
      <c r="B30" s="956">
        <v>107355.67587310003</v>
      </c>
      <c r="C30" s="956">
        <v>110403.45175267</v>
      </c>
      <c r="D30" s="956">
        <v>143481.39134852</v>
      </c>
      <c r="E30" s="961">
        <v>137777.94347795998</v>
      </c>
      <c r="F30" s="959">
        <v>3047.775879569963</v>
      </c>
      <c r="G30" s="1007"/>
      <c r="H30" s="961">
        <v>2.8389517878613066</v>
      </c>
      <c r="I30" s="957">
        <v>-5703.4478705600195</v>
      </c>
      <c r="J30" s="958"/>
      <c r="K30" s="962">
        <v>-3.975043604578797</v>
      </c>
    </row>
    <row r="31" spans="1:11" ht="16.5" customHeight="1">
      <c r="A31" s="963" t="s">
        <v>1194</v>
      </c>
      <c r="B31" s="956">
        <v>6773.17581791</v>
      </c>
      <c r="C31" s="956">
        <v>7972.82072793</v>
      </c>
      <c r="D31" s="956">
        <v>8221.41105572</v>
      </c>
      <c r="E31" s="961">
        <v>9725.94771855</v>
      </c>
      <c r="F31" s="959">
        <v>1199.6449100200007</v>
      </c>
      <c r="G31" s="1007"/>
      <c r="H31" s="961">
        <v>17.711704852660613</v>
      </c>
      <c r="I31" s="957">
        <v>1504.5366628299998</v>
      </c>
      <c r="J31" s="958"/>
      <c r="K31" s="962">
        <v>18.300224287936885</v>
      </c>
    </row>
    <row r="32" spans="1:11" ht="16.5" customHeight="1">
      <c r="A32" s="963" t="s">
        <v>1195</v>
      </c>
      <c r="B32" s="956">
        <v>3600.9698973900004</v>
      </c>
      <c r="C32" s="956">
        <v>5096.79074245</v>
      </c>
      <c r="D32" s="956">
        <v>4511.1489249</v>
      </c>
      <c r="E32" s="961">
        <v>4541.423133609999</v>
      </c>
      <c r="F32" s="959">
        <v>1495.8208450599996</v>
      </c>
      <c r="G32" s="1007"/>
      <c r="H32" s="961">
        <v>41.53938765620278</v>
      </c>
      <c r="I32" s="957">
        <v>30.274208709999584</v>
      </c>
      <c r="J32" s="958"/>
      <c r="K32" s="962">
        <v>0.6710975233581029</v>
      </c>
    </row>
    <row r="33" spans="1:11" ht="16.5" customHeight="1">
      <c r="A33" s="963" t="s">
        <v>1196</v>
      </c>
      <c r="B33" s="956">
        <v>5744.096566779999</v>
      </c>
      <c r="C33" s="956">
        <v>3762.55264163</v>
      </c>
      <c r="D33" s="956">
        <v>11712.96260484</v>
      </c>
      <c r="E33" s="961">
        <v>8454.527516369999</v>
      </c>
      <c r="F33" s="959">
        <v>-1981.5439251499993</v>
      </c>
      <c r="G33" s="1007"/>
      <c r="H33" s="961">
        <v>-34.49705105255229</v>
      </c>
      <c r="I33" s="957">
        <v>-3258.4350884700016</v>
      </c>
      <c r="J33" s="958"/>
      <c r="K33" s="962">
        <v>-27.81905140825396</v>
      </c>
    </row>
    <row r="34" spans="1:11" ht="16.5" customHeight="1">
      <c r="A34" s="946" t="s">
        <v>1197</v>
      </c>
      <c r="B34" s="947">
        <v>184.51521268998874</v>
      </c>
      <c r="C34" s="947">
        <v>83750.26743148007</v>
      </c>
      <c r="D34" s="947">
        <v>23500.847746380023</v>
      </c>
      <c r="E34" s="952">
        <v>85852.51255458998</v>
      </c>
      <c r="F34" s="950">
        <v>83565.75221879008</v>
      </c>
      <c r="G34" s="1005"/>
      <c r="H34" s="952"/>
      <c r="I34" s="948">
        <v>62351.66480820996</v>
      </c>
      <c r="J34" s="949"/>
      <c r="K34" s="954"/>
    </row>
    <row r="35" spans="1:11" ht="16.5" customHeight="1">
      <c r="A35" s="946" t="s">
        <v>1198</v>
      </c>
      <c r="B35" s="947">
        <v>8568.979752180001</v>
      </c>
      <c r="C35" s="947">
        <v>8135.1128418299995</v>
      </c>
      <c r="D35" s="947">
        <v>7482.50040288</v>
      </c>
      <c r="E35" s="952">
        <v>6783.897623140001</v>
      </c>
      <c r="F35" s="950">
        <v>-433.8669103500015</v>
      </c>
      <c r="G35" s="1005"/>
      <c r="H35" s="952">
        <v>-5.063227162365777</v>
      </c>
      <c r="I35" s="948">
        <v>-698.6027797399993</v>
      </c>
      <c r="J35" s="949"/>
      <c r="K35" s="954">
        <v>-9.336488367860406</v>
      </c>
    </row>
    <row r="36" spans="1:11" ht="16.5" customHeight="1">
      <c r="A36" s="963" t="s">
        <v>1199</v>
      </c>
      <c r="B36" s="956">
        <v>65.71455218000031</v>
      </c>
      <c r="C36" s="956">
        <v>37.28634182999993</v>
      </c>
      <c r="D36" s="956">
        <v>28.992662880000115</v>
      </c>
      <c r="E36" s="961">
        <v>91.78450314000034</v>
      </c>
      <c r="F36" s="959">
        <v>-28.428210350000384</v>
      </c>
      <c r="G36" s="1007"/>
      <c r="H36" s="961">
        <v>-43.26014468170153</v>
      </c>
      <c r="I36" s="957">
        <v>62.79184026000023</v>
      </c>
      <c r="J36" s="958"/>
      <c r="K36" s="962">
        <v>216.5783823303642</v>
      </c>
    </row>
    <row r="37" spans="1:11" ht="16.5" customHeight="1">
      <c r="A37" s="963" t="s">
        <v>1200</v>
      </c>
      <c r="B37" s="956">
        <v>0</v>
      </c>
      <c r="C37" s="956">
        <v>0</v>
      </c>
      <c r="D37" s="956">
        <v>0</v>
      </c>
      <c r="E37" s="961">
        <v>0</v>
      </c>
      <c r="F37" s="959">
        <v>0</v>
      </c>
      <c r="G37" s="1007"/>
      <c r="H37" s="961"/>
      <c r="I37" s="957">
        <v>0</v>
      </c>
      <c r="J37" s="958"/>
      <c r="K37" s="962"/>
    </row>
    <row r="38" spans="1:11" ht="16.5" customHeight="1">
      <c r="A38" s="963" t="s">
        <v>1201</v>
      </c>
      <c r="B38" s="956">
        <v>0</v>
      </c>
      <c r="C38" s="956">
        <v>0</v>
      </c>
      <c r="D38" s="956">
        <v>0</v>
      </c>
      <c r="E38" s="961">
        <v>0</v>
      </c>
      <c r="F38" s="959">
        <v>0</v>
      </c>
      <c r="G38" s="1007"/>
      <c r="H38" s="961"/>
      <c r="I38" s="957">
        <v>0</v>
      </c>
      <c r="J38" s="958"/>
      <c r="K38" s="962"/>
    </row>
    <row r="39" spans="1:11" ht="16.5" customHeight="1">
      <c r="A39" s="963" t="s">
        <v>1202</v>
      </c>
      <c r="B39" s="956">
        <v>0</v>
      </c>
      <c r="C39" s="956">
        <v>0</v>
      </c>
      <c r="D39" s="956">
        <v>0</v>
      </c>
      <c r="E39" s="961">
        <v>0</v>
      </c>
      <c r="F39" s="959">
        <v>0</v>
      </c>
      <c r="G39" s="1007"/>
      <c r="H39" s="961"/>
      <c r="I39" s="957">
        <v>0</v>
      </c>
      <c r="J39" s="958"/>
      <c r="K39" s="962"/>
    </row>
    <row r="40" spans="1:11" ht="16.5" customHeight="1">
      <c r="A40" s="963" t="s">
        <v>1203</v>
      </c>
      <c r="B40" s="956">
        <v>0</v>
      </c>
      <c r="C40" s="956">
        <v>0</v>
      </c>
      <c r="D40" s="956">
        <v>0</v>
      </c>
      <c r="E40" s="961">
        <v>0</v>
      </c>
      <c r="F40" s="959">
        <v>0</v>
      </c>
      <c r="G40" s="1007"/>
      <c r="H40" s="961"/>
      <c r="I40" s="957">
        <v>0</v>
      </c>
      <c r="J40" s="782"/>
      <c r="K40" s="962"/>
    </row>
    <row r="41" spans="1:11" ht="16.5" customHeight="1">
      <c r="A41" s="963" t="s">
        <v>1204</v>
      </c>
      <c r="B41" s="956">
        <v>8503.2652</v>
      </c>
      <c r="C41" s="956">
        <v>8097.826499999999</v>
      </c>
      <c r="D41" s="956">
        <v>7453.50774</v>
      </c>
      <c r="E41" s="961">
        <v>6692.113120000001</v>
      </c>
      <c r="F41" s="959">
        <v>-405.4387000000006</v>
      </c>
      <c r="G41" s="1007"/>
      <c r="H41" s="961">
        <v>-4.7680354600724515</v>
      </c>
      <c r="I41" s="957">
        <v>-761.3946199999991</v>
      </c>
      <c r="J41" s="782"/>
      <c r="K41" s="962">
        <v>-10.215252288716334</v>
      </c>
    </row>
    <row r="42" spans="1:11" ht="16.5" customHeight="1">
      <c r="A42" s="963" t="s">
        <v>1205</v>
      </c>
      <c r="B42" s="956">
        <v>0</v>
      </c>
      <c r="C42" s="956">
        <v>0</v>
      </c>
      <c r="D42" s="956">
        <v>0</v>
      </c>
      <c r="E42" s="961">
        <v>0</v>
      </c>
      <c r="F42" s="959">
        <v>0</v>
      </c>
      <c r="G42" s="1007"/>
      <c r="H42" s="961"/>
      <c r="I42" s="957">
        <v>0</v>
      </c>
      <c r="J42" s="958"/>
      <c r="K42" s="962"/>
    </row>
    <row r="43" spans="1:11" ht="16.5" customHeight="1">
      <c r="A43" s="946" t="s">
        <v>1206</v>
      </c>
      <c r="B43" s="947">
        <v>105822.57335585</v>
      </c>
      <c r="C43" s="947">
        <v>108409.82119078</v>
      </c>
      <c r="D43" s="947">
        <v>110775.1334171</v>
      </c>
      <c r="E43" s="952">
        <v>121500.11782218999</v>
      </c>
      <c r="F43" s="950">
        <v>2587.2478349299927</v>
      </c>
      <c r="G43" s="1005"/>
      <c r="H43" s="952">
        <v>2.444892193492445</v>
      </c>
      <c r="I43" s="948">
        <v>10724.984405089985</v>
      </c>
      <c r="J43" s="1017"/>
      <c r="K43" s="954">
        <v>9.681761668214252</v>
      </c>
    </row>
    <row r="44" spans="1:11" ht="16.5" customHeight="1" thickBot="1">
      <c r="A44" s="979" t="s">
        <v>1207</v>
      </c>
      <c r="B44" s="980">
        <v>66101.56998533999</v>
      </c>
      <c r="C44" s="980">
        <v>67212.96951219009</v>
      </c>
      <c r="D44" s="980">
        <v>76927.91942485</v>
      </c>
      <c r="E44" s="984">
        <v>69767.8681964499</v>
      </c>
      <c r="F44" s="983">
        <v>1111.3995268501021</v>
      </c>
      <c r="G44" s="1018"/>
      <c r="H44" s="984">
        <v>1.6813511798533507</v>
      </c>
      <c r="I44" s="981">
        <v>-7160.0512284001015</v>
      </c>
      <c r="J44" s="1019"/>
      <c r="K44" s="985">
        <v>-9.307480667528873</v>
      </c>
    </row>
    <row r="45" spans="1:11" ht="16.5" customHeight="1" thickTop="1">
      <c r="A45" s="994" t="s">
        <v>1163</v>
      </c>
      <c r="B45" s="324"/>
      <c r="C45" s="324"/>
      <c r="D45" s="1020"/>
      <c r="E45" s="988"/>
      <c r="F45" s="988"/>
      <c r="G45" s="988"/>
      <c r="H45" s="988"/>
      <c r="I45" s="988"/>
      <c r="J45" s="988"/>
      <c r="K45" s="988"/>
    </row>
    <row r="46" spans="1:11" ht="16.5" customHeight="1">
      <c r="A46" s="1021" t="s">
        <v>1164</v>
      </c>
      <c r="B46" s="324"/>
      <c r="C46" s="324"/>
      <c r="D46" s="1020"/>
      <c r="E46" s="988"/>
      <c r="F46" s="988"/>
      <c r="G46" s="988"/>
      <c r="H46" s="988"/>
      <c r="I46" s="988"/>
      <c r="J46" s="988"/>
      <c r="K46" s="988"/>
    </row>
    <row r="47" spans="1:13" ht="16.5" customHeight="1">
      <c r="A47" s="996" t="s">
        <v>1208</v>
      </c>
      <c r="B47" s="999">
        <v>465222.1374230201</v>
      </c>
      <c r="C47" s="999">
        <v>574128.9554662199</v>
      </c>
      <c r="D47" s="1001">
        <v>586270.43250768</v>
      </c>
      <c r="E47" s="1001">
        <v>676337.22751459</v>
      </c>
      <c r="F47" s="1001">
        <v>105703.14448821983</v>
      </c>
      <c r="G47" s="1022" t="s">
        <v>1135</v>
      </c>
      <c r="H47" s="999">
        <v>22.721004867424313</v>
      </c>
      <c r="I47" s="1001">
        <v>83237.46780181</v>
      </c>
      <c r="J47" s="1022" t="s">
        <v>1136</v>
      </c>
      <c r="K47" s="1001">
        <v>14.197793916669948</v>
      </c>
      <c r="M47" s="601"/>
    </row>
    <row r="48" spans="1:11" ht="16.5" customHeight="1">
      <c r="A48" s="996" t="s">
        <v>1209</v>
      </c>
      <c r="B48" s="999">
        <v>-111001.91734502997</v>
      </c>
      <c r="C48" s="999">
        <v>-186538.43815873016</v>
      </c>
      <c r="D48" s="1001">
        <v>-149676.25403579004</v>
      </c>
      <c r="E48" s="1001">
        <v>-213514.68538064987</v>
      </c>
      <c r="F48" s="1001">
        <v>-72332.84725872018</v>
      </c>
      <c r="G48" s="1022" t="s">
        <v>1135</v>
      </c>
      <c r="H48" s="999">
        <v>65.16360166454263</v>
      </c>
      <c r="I48" s="1001">
        <v>-57009.10413975983</v>
      </c>
      <c r="J48" s="1022" t="s">
        <v>1136</v>
      </c>
      <c r="K48" s="1001">
        <v>38.08827559656057</v>
      </c>
    </row>
    <row r="49" spans="1:11" ht="16.5" customHeight="1">
      <c r="A49" s="996" t="s">
        <v>1210</v>
      </c>
      <c r="B49" s="999">
        <v>134159.64243653</v>
      </c>
      <c r="C49" s="999">
        <v>132890.92567380008</v>
      </c>
      <c r="D49" s="999">
        <v>156104.43677516</v>
      </c>
      <c r="E49" s="999">
        <v>155467.86274635987</v>
      </c>
      <c r="F49" s="1001">
        <v>-4472.39031770993</v>
      </c>
      <c r="G49" s="1022" t="s">
        <v>1135</v>
      </c>
      <c r="H49" s="999">
        <v>-3.3336331526269434</v>
      </c>
      <c r="I49" s="1001">
        <v>-7465.901233900121</v>
      </c>
      <c r="J49" s="1022" t="s">
        <v>1136</v>
      </c>
      <c r="K49" s="1001">
        <v>-4.782632312144588</v>
      </c>
    </row>
    <row r="50" spans="1:11" ht="16.5" customHeight="1">
      <c r="A50" s="1023" t="s">
        <v>390</v>
      </c>
      <c r="B50" s="1024" t="s">
        <v>15</v>
      </c>
      <c r="C50" s="1024" t="s">
        <v>15</v>
      </c>
      <c r="D50" s="1025" t="s">
        <v>15</v>
      </c>
      <c r="E50" s="1025">
        <v>25000</v>
      </c>
      <c r="F50" s="1025" t="s">
        <v>15</v>
      </c>
      <c r="G50" s="1026"/>
      <c r="H50" s="1024" t="s">
        <v>15</v>
      </c>
      <c r="I50" s="1025">
        <v>25000</v>
      </c>
      <c r="J50" s="1026"/>
      <c r="K50" s="1025" t="s">
        <v>15</v>
      </c>
    </row>
    <row r="51" spans="1:11" ht="16.5" customHeight="1">
      <c r="A51" s="1027" t="s">
        <v>1211</v>
      </c>
      <c r="B51" s="1028">
        <v>3203.6735549800096</v>
      </c>
      <c r="C51" s="1029" t="s">
        <v>1161</v>
      </c>
      <c r="D51" s="999"/>
      <c r="E51" s="999"/>
      <c r="F51" s="1001"/>
      <c r="G51" s="1001"/>
      <c r="H51" s="999"/>
      <c r="I51" s="1001"/>
      <c r="J51" s="1001"/>
      <c r="K51" s="1001"/>
    </row>
    <row r="52" spans="1:11" ht="16.5" customHeight="1">
      <c r="A52" s="1027" t="s">
        <v>1212</v>
      </c>
      <c r="B52" s="1028">
        <v>6829.327205099996</v>
      </c>
      <c r="C52" s="996" t="s">
        <v>1161</v>
      </c>
      <c r="D52" s="999"/>
      <c r="E52" s="999"/>
      <c r="F52" s="1001"/>
      <c r="G52" s="1001"/>
      <c r="H52" s="999"/>
      <c r="I52" s="1001"/>
      <c r="J52" s="1001"/>
      <c r="K52" s="1001"/>
    </row>
    <row r="53" spans="1:11" ht="16.5" customHeight="1">
      <c r="A53" s="1030"/>
      <c r="B53" s="324"/>
      <c r="C53" s="324"/>
      <c r="D53" s="430"/>
      <c r="E53" s="430"/>
      <c r="F53" s="324"/>
      <c r="G53" s="430"/>
      <c r="H53" s="324"/>
      <c r="I53" s="430"/>
      <c r="J53" s="430"/>
      <c r="K53" s="43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L32" sqref="L32"/>
    </sheetView>
  </sheetViews>
  <sheetFormatPr defaultColWidth="9.140625" defaultRowHeight="24.75" customHeight="1"/>
  <cols>
    <col min="1" max="1" width="6.28125" style="230" customWidth="1"/>
    <col min="2" max="2" width="34.28125" style="175" bestFit="1" customWidth="1"/>
    <col min="3" max="3" width="7.140625" style="175" customWidth="1"/>
    <col min="4" max="4" width="8.140625" style="175" bestFit="1" customWidth="1"/>
    <col min="5" max="5" width="8.28125" style="175" bestFit="1" customWidth="1"/>
    <col min="6" max="6" width="8.140625" style="175" bestFit="1" customWidth="1"/>
    <col min="7" max="7" width="8.7109375" style="175" bestFit="1" customWidth="1"/>
    <col min="8" max="8" width="8.28125" style="175" bestFit="1" customWidth="1"/>
    <col min="9" max="9" width="8.140625" style="175" bestFit="1" customWidth="1"/>
    <col min="10" max="13" width="7.140625" style="175" bestFit="1" customWidth="1"/>
    <col min="14" max="14" width="5.57421875" style="175" customWidth="1"/>
    <col min="15" max="16384" width="9.140625" style="175" customWidth="1"/>
  </cols>
  <sheetData>
    <row r="1" spans="1:13" ht="12.75">
      <c r="A1" s="1784" t="s">
        <v>170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</row>
    <row r="2" spans="1:13" ht="12.75">
      <c r="A2" s="1784" t="s">
        <v>171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</row>
    <row r="3" spans="1:13" ht="12.75">
      <c r="A3" s="1784" t="s">
        <v>172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</row>
    <row r="4" spans="1:13" ht="12.75">
      <c r="A4" s="1784" t="s">
        <v>132</v>
      </c>
      <c r="B4" s="1784"/>
      <c r="C4" s="1784"/>
      <c r="D4" s="1784"/>
      <c r="E4" s="1784"/>
      <c r="F4" s="1784"/>
      <c r="G4" s="1784"/>
      <c r="H4" s="1784"/>
      <c r="I4" s="1784"/>
      <c r="J4" s="1784"/>
      <c r="K4" s="1784"/>
      <c r="L4" s="1784"/>
      <c r="M4" s="1784"/>
    </row>
    <row r="5" spans="1:13" ht="12.75">
      <c r="A5" s="1784" t="s">
        <v>107</v>
      </c>
      <c r="B5" s="1784"/>
      <c r="C5" s="1784"/>
      <c r="D5" s="1784"/>
      <c r="E5" s="1784"/>
      <c r="F5" s="1784"/>
      <c r="G5" s="1784"/>
      <c r="H5" s="1784"/>
      <c r="I5" s="1784"/>
      <c r="J5" s="1784"/>
      <c r="K5" s="1784"/>
      <c r="L5" s="1784"/>
      <c r="M5" s="1784"/>
    </row>
    <row r="6" spans="1:13" ht="13.5" thickBo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3" ht="13.5" thickTop="1">
      <c r="A7" s="1785" t="s">
        <v>173</v>
      </c>
      <c r="B7" s="1763" t="s">
        <v>174</v>
      </c>
      <c r="C7" s="265" t="s">
        <v>175</v>
      </c>
      <c r="D7" s="176" t="s">
        <v>6</v>
      </c>
      <c r="E7" s="1765" t="s">
        <v>7</v>
      </c>
      <c r="F7" s="1766"/>
      <c r="G7" s="1767" t="s">
        <v>9</v>
      </c>
      <c r="H7" s="1767"/>
      <c r="I7" s="1766"/>
      <c r="J7" s="1768" t="s">
        <v>108</v>
      </c>
      <c r="K7" s="1769"/>
      <c r="L7" s="1769"/>
      <c r="M7" s="1770"/>
    </row>
    <row r="8" spans="1:13" ht="16.5" customHeight="1">
      <c r="A8" s="1786"/>
      <c r="B8" s="1764"/>
      <c r="C8" s="186" t="s">
        <v>176</v>
      </c>
      <c r="D8" s="145" t="s">
        <v>109</v>
      </c>
      <c r="E8" s="145" t="s">
        <v>110</v>
      </c>
      <c r="F8" s="145" t="s">
        <v>109</v>
      </c>
      <c r="G8" s="145" t="s">
        <v>111</v>
      </c>
      <c r="H8" s="145" t="s">
        <v>110</v>
      </c>
      <c r="I8" s="145" t="s">
        <v>109</v>
      </c>
      <c r="J8" s="1781" t="s">
        <v>177</v>
      </c>
      <c r="K8" s="1781" t="s">
        <v>178</v>
      </c>
      <c r="L8" s="1781" t="s">
        <v>179</v>
      </c>
      <c r="M8" s="1782" t="s">
        <v>180</v>
      </c>
    </row>
    <row r="9" spans="1:13" ht="12.75">
      <c r="A9" s="1787"/>
      <c r="B9" s="182">
        <v>1</v>
      </c>
      <c r="C9" s="185">
        <v>2</v>
      </c>
      <c r="D9" s="182">
        <v>3</v>
      </c>
      <c r="E9" s="182">
        <v>4</v>
      </c>
      <c r="F9" s="182">
        <v>5</v>
      </c>
      <c r="G9" s="184">
        <v>6</v>
      </c>
      <c r="H9" s="266">
        <v>7</v>
      </c>
      <c r="I9" s="266">
        <v>8</v>
      </c>
      <c r="J9" s="1764"/>
      <c r="K9" s="1764"/>
      <c r="L9" s="1764"/>
      <c r="M9" s="1783"/>
    </row>
    <row r="10" spans="1:13" ht="24.75" customHeight="1">
      <c r="A10" s="267"/>
      <c r="B10" s="268" t="s">
        <v>181</v>
      </c>
      <c r="C10" s="269">
        <v>100</v>
      </c>
      <c r="D10" s="270">
        <v>281.3</v>
      </c>
      <c r="E10" s="270">
        <v>324.5</v>
      </c>
      <c r="F10" s="270">
        <v>324.5</v>
      </c>
      <c r="G10" s="270">
        <v>346.5</v>
      </c>
      <c r="H10" s="270">
        <v>347.5</v>
      </c>
      <c r="I10" s="270">
        <v>347.9</v>
      </c>
      <c r="J10" s="271">
        <v>15.357269818698896</v>
      </c>
      <c r="K10" s="272">
        <v>0</v>
      </c>
      <c r="L10" s="272">
        <v>7.211093990754989</v>
      </c>
      <c r="M10" s="273">
        <v>0.11510791366906403</v>
      </c>
    </row>
    <row r="11" spans="1:13" ht="24.75" customHeight="1">
      <c r="A11" s="274">
        <v>1</v>
      </c>
      <c r="B11" s="275" t="s">
        <v>182</v>
      </c>
      <c r="C11" s="276">
        <v>26.97</v>
      </c>
      <c r="D11" s="277">
        <v>187.3</v>
      </c>
      <c r="E11" s="278">
        <v>236.8</v>
      </c>
      <c r="F11" s="279">
        <v>236.9</v>
      </c>
      <c r="G11" s="278">
        <v>254.7</v>
      </c>
      <c r="H11" s="277">
        <v>254.7</v>
      </c>
      <c r="I11" s="277">
        <v>254.7</v>
      </c>
      <c r="J11" s="280">
        <v>26.48158035237587</v>
      </c>
      <c r="K11" s="280">
        <v>0.042229729729740484</v>
      </c>
      <c r="L11" s="280">
        <v>7.513718868720957</v>
      </c>
      <c r="M11" s="281">
        <v>0</v>
      </c>
    </row>
    <row r="12" spans="1:13" ht="24.75" customHeight="1">
      <c r="A12" s="282"/>
      <c r="B12" s="283" t="s">
        <v>183</v>
      </c>
      <c r="C12" s="284">
        <v>9.8</v>
      </c>
      <c r="D12" s="285">
        <v>177.7</v>
      </c>
      <c r="E12" s="285">
        <v>217</v>
      </c>
      <c r="F12" s="286">
        <v>217</v>
      </c>
      <c r="G12" s="285">
        <v>234.2</v>
      </c>
      <c r="H12" s="287">
        <v>234.2</v>
      </c>
      <c r="I12" s="287">
        <v>234.2</v>
      </c>
      <c r="J12" s="288">
        <v>22.115925717501412</v>
      </c>
      <c r="K12" s="288">
        <v>0</v>
      </c>
      <c r="L12" s="288">
        <v>7.926267281105993</v>
      </c>
      <c r="M12" s="289">
        <v>0</v>
      </c>
    </row>
    <row r="13" spans="1:13" ht="27.75" customHeight="1">
      <c r="A13" s="282"/>
      <c r="B13" s="283" t="s">
        <v>184</v>
      </c>
      <c r="C13" s="284">
        <v>17.17</v>
      </c>
      <c r="D13" s="285">
        <v>192.8</v>
      </c>
      <c r="E13" s="285">
        <v>248.2</v>
      </c>
      <c r="F13" s="286">
        <v>248.2</v>
      </c>
      <c r="G13" s="278">
        <v>266.3</v>
      </c>
      <c r="H13" s="287">
        <v>266.3</v>
      </c>
      <c r="I13" s="287">
        <v>266.3</v>
      </c>
      <c r="J13" s="288">
        <v>28.734439834024897</v>
      </c>
      <c r="K13" s="288">
        <v>0</v>
      </c>
      <c r="L13" s="288">
        <v>7.292506043513299</v>
      </c>
      <c r="M13" s="289">
        <v>0</v>
      </c>
    </row>
    <row r="14" spans="1:13" ht="18.75" customHeight="1">
      <c r="A14" s="274">
        <v>1.1</v>
      </c>
      <c r="B14" s="275" t="s">
        <v>185</v>
      </c>
      <c r="C14" s="290">
        <v>2.82</v>
      </c>
      <c r="D14" s="278">
        <v>236.5</v>
      </c>
      <c r="E14" s="278">
        <v>310.6</v>
      </c>
      <c r="F14" s="291">
        <v>310.6</v>
      </c>
      <c r="G14" s="285">
        <v>340.7</v>
      </c>
      <c r="H14" s="287">
        <v>340.7</v>
      </c>
      <c r="I14" s="287">
        <v>340.7</v>
      </c>
      <c r="J14" s="280">
        <v>31.331923890063422</v>
      </c>
      <c r="K14" s="280">
        <v>0</v>
      </c>
      <c r="L14" s="280">
        <v>9.690920798454599</v>
      </c>
      <c r="M14" s="281">
        <v>0</v>
      </c>
    </row>
    <row r="15" spans="1:13" ht="24.75" customHeight="1">
      <c r="A15" s="274"/>
      <c r="B15" s="283" t="s">
        <v>183</v>
      </c>
      <c r="C15" s="292">
        <v>0.31</v>
      </c>
      <c r="D15" s="285">
        <v>215.4</v>
      </c>
      <c r="E15" s="285">
        <v>262.2</v>
      </c>
      <c r="F15" s="286">
        <v>262.2</v>
      </c>
      <c r="G15" s="278">
        <v>281.4</v>
      </c>
      <c r="H15" s="287">
        <v>281.4</v>
      </c>
      <c r="I15" s="287">
        <v>281.4</v>
      </c>
      <c r="J15" s="288">
        <v>21.72701949860722</v>
      </c>
      <c r="K15" s="288">
        <v>0</v>
      </c>
      <c r="L15" s="288">
        <v>7.322654462242568</v>
      </c>
      <c r="M15" s="289">
        <v>0</v>
      </c>
    </row>
    <row r="16" spans="1:13" ht="24.75" customHeight="1">
      <c r="A16" s="274"/>
      <c r="B16" s="283" t="s">
        <v>184</v>
      </c>
      <c r="C16" s="292">
        <v>2.51</v>
      </c>
      <c r="D16" s="285">
        <v>239.1</v>
      </c>
      <c r="E16" s="285">
        <v>316.5</v>
      </c>
      <c r="F16" s="286">
        <v>316.5</v>
      </c>
      <c r="G16" s="285">
        <v>347.9</v>
      </c>
      <c r="H16" s="287">
        <v>347.9</v>
      </c>
      <c r="I16" s="287">
        <v>347.9</v>
      </c>
      <c r="J16" s="288">
        <v>32.37139272271017</v>
      </c>
      <c r="K16" s="288">
        <v>0</v>
      </c>
      <c r="L16" s="288">
        <v>9.921011058451796</v>
      </c>
      <c r="M16" s="289">
        <v>0</v>
      </c>
    </row>
    <row r="17" spans="1:13" ht="24.75" customHeight="1">
      <c r="A17" s="274">
        <v>1.2</v>
      </c>
      <c r="B17" s="275" t="s">
        <v>186</v>
      </c>
      <c r="C17" s="290">
        <v>1.14</v>
      </c>
      <c r="D17" s="278">
        <v>210</v>
      </c>
      <c r="E17" s="278">
        <v>268</v>
      </c>
      <c r="F17" s="291">
        <v>268.9</v>
      </c>
      <c r="G17" s="285">
        <v>288.1</v>
      </c>
      <c r="H17" s="287">
        <v>288.1</v>
      </c>
      <c r="I17" s="287">
        <v>288.1</v>
      </c>
      <c r="J17" s="280">
        <v>28.047619047619037</v>
      </c>
      <c r="K17" s="280">
        <v>0.3358208955223745</v>
      </c>
      <c r="L17" s="280">
        <v>7.140200818148031</v>
      </c>
      <c r="M17" s="281">
        <v>0</v>
      </c>
    </row>
    <row r="18" spans="1:13" ht="24.75" customHeight="1">
      <c r="A18" s="274"/>
      <c r="B18" s="283" t="s">
        <v>183</v>
      </c>
      <c r="C18" s="292">
        <v>0.19</v>
      </c>
      <c r="D18" s="285">
        <v>187.3</v>
      </c>
      <c r="E18" s="285">
        <v>216.8</v>
      </c>
      <c r="F18" s="286">
        <v>216.8</v>
      </c>
      <c r="G18" s="278">
        <v>231.4</v>
      </c>
      <c r="H18" s="287">
        <v>231.4</v>
      </c>
      <c r="I18" s="287">
        <v>231.4</v>
      </c>
      <c r="J18" s="288">
        <v>15.750133475707415</v>
      </c>
      <c r="K18" s="288">
        <v>0</v>
      </c>
      <c r="L18" s="288">
        <v>6.73431734317343</v>
      </c>
      <c r="M18" s="289">
        <v>0</v>
      </c>
    </row>
    <row r="19" spans="1:13" ht="24.75" customHeight="1">
      <c r="A19" s="274"/>
      <c r="B19" s="283" t="s">
        <v>184</v>
      </c>
      <c r="C19" s="292">
        <v>0.95</v>
      </c>
      <c r="D19" s="285">
        <v>214.5</v>
      </c>
      <c r="E19" s="285">
        <v>278.2</v>
      </c>
      <c r="F19" s="286">
        <v>279.4</v>
      </c>
      <c r="G19" s="285">
        <v>299.4</v>
      </c>
      <c r="H19" s="287">
        <v>299.4</v>
      </c>
      <c r="I19" s="287">
        <v>299.4</v>
      </c>
      <c r="J19" s="288">
        <v>30.25641025641025</v>
      </c>
      <c r="K19" s="288">
        <v>0.43134435657799486</v>
      </c>
      <c r="L19" s="288">
        <v>7.158196134574098</v>
      </c>
      <c r="M19" s="289">
        <v>0</v>
      </c>
    </row>
    <row r="20" spans="1:13" ht="24.75" customHeight="1">
      <c r="A20" s="274">
        <v>1.3</v>
      </c>
      <c r="B20" s="275" t="s">
        <v>187</v>
      </c>
      <c r="C20" s="290">
        <v>0.55</v>
      </c>
      <c r="D20" s="278">
        <v>290.6</v>
      </c>
      <c r="E20" s="278">
        <v>429.1</v>
      </c>
      <c r="F20" s="291">
        <v>429.1</v>
      </c>
      <c r="G20" s="285">
        <v>447.5</v>
      </c>
      <c r="H20" s="287">
        <v>447.5</v>
      </c>
      <c r="I20" s="287">
        <v>447.5</v>
      </c>
      <c r="J20" s="280">
        <v>47.66001376462492</v>
      </c>
      <c r="K20" s="280">
        <v>0</v>
      </c>
      <c r="L20" s="280">
        <v>4.2880447448147265</v>
      </c>
      <c r="M20" s="281">
        <v>0</v>
      </c>
    </row>
    <row r="21" spans="1:13" ht="24.75" customHeight="1">
      <c r="A21" s="274"/>
      <c r="B21" s="283" t="s">
        <v>183</v>
      </c>
      <c r="C21" s="292">
        <v>0.1</v>
      </c>
      <c r="D21" s="285">
        <v>250</v>
      </c>
      <c r="E21" s="285">
        <v>331</v>
      </c>
      <c r="F21" s="286">
        <v>331</v>
      </c>
      <c r="G21" s="278">
        <v>341.8</v>
      </c>
      <c r="H21" s="287">
        <v>341.8</v>
      </c>
      <c r="I21" s="287">
        <v>341.8</v>
      </c>
      <c r="J21" s="288">
        <v>32.400000000000006</v>
      </c>
      <c r="K21" s="288">
        <v>0</v>
      </c>
      <c r="L21" s="288">
        <v>3.262839879154072</v>
      </c>
      <c r="M21" s="289">
        <v>0</v>
      </c>
    </row>
    <row r="22" spans="1:13" ht="24.75" customHeight="1">
      <c r="A22" s="274"/>
      <c r="B22" s="283" t="s">
        <v>184</v>
      </c>
      <c r="C22" s="292">
        <v>0.45</v>
      </c>
      <c r="D22" s="285">
        <v>299.9</v>
      </c>
      <c r="E22" s="285">
        <v>451.6</v>
      </c>
      <c r="F22" s="286">
        <v>451.6</v>
      </c>
      <c r="G22" s="285">
        <v>471.7</v>
      </c>
      <c r="H22" s="287">
        <v>471.7</v>
      </c>
      <c r="I22" s="287">
        <v>471.7</v>
      </c>
      <c r="J22" s="288">
        <v>50.58352784261422</v>
      </c>
      <c r="K22" s="288">
        <v>0</v>
      </c>
      <c r="L22" s="288">
        <v>4.45084145261292</v>
      </c>
      <c r="M22" s="289">
        <v>0</v>
      </c>
    </row>
    <row r="23" spans="1:13" ht="24.75" customHeight="1">
      <c r="A23" s="274">
        <v>1.4</v>
      </c>
      <c r="B23" s="275" t="s">
        <v>188</v>
      </c>
      <c r="C23" s="290">
        <v>4.01</v>
      </c>
      <c r="D23" s="278">
        <v>227.9</v>
      </c>
      <c r="E23" s="278">
        <v>306.5</v>
      </c>
      <c r="F23" s="291">
        <v>306.5</v>
      </c>
      <c r="G23" s="285">
        <v>332.4</v>
      </c>
      <c r="H23" s="287">
        <v>332.4</v>
      </c>
      <c r="I23" s="287">
        <v>332.4</v>
      </c>
      <c r="J23" s="280">
        <v>34.488810881965776</v>
      </c>
      <c r="K23" s="280">
        <v>0</v>
      </c>
      <c r="L23" s="280">
        <v>8.450244698205552</v>
      </c>
      <c r="M23" s="281">
        <v>0</v>
      </c>
    </row>
    <row r="24" spans="1:13" ht="24.75" customHeight="1">
      <c r="A24" s="274"/>
      <c r="B24" s="283" t="s">
        <v>183</v>
      </c>
      <c r="C24" s="292">
        <v>0.17</v>
      </c>
      <c r="D24" s="285">
        <v>194.8</v>
      </c>
      <c r="E24" s="285">
        <v>237.4</v>
      </c>
      <c r="F24" s="286">
        <v>237.4</v>
      </c>
      <c r="G24" s="278">
        <v>259.3</v>
      </c>
      <c r="H24" s="287">
        <v>259.3</v>
      </c>
      <c r="I24" s="287">
        <v>259.3</v>
      </c>
      <c r="J24" s="288">
        <v>21.868583162217647</v>
      </c>
      <c r="K24" s="288">
        <v>0</v>
      </c>
      <c r="L24" s="288">
        <v>9.224936815501266</v>
      </c>
      <c r="M24" s="289">
        <v>0</v>
      </c>
    </row>
    <row r="25" spans="1:13" ht="24.75" customHeight="1">
      <c r="A25" s="274"/>
      <c r="B25" s="283" t="s">
        <v>184</v>
      </c>
      <c r="C25" s="292">
        <v>3.84</v>
      </c>
      <c r="D25" s="285">
        <v>229.4</v>
      </c>
      <c r="E25" s="285">
        <v>309.6</v>
      </c>
      <c r="F25" s="286">
        <v>309.6</v>
      </c>
      <c r="G25" s="285">
        <v>335.7</v>
      </c>
      <c r="H25" s="287">
        <v>335.7</v>
      </c>
      <c r="I25" s="287">
        <v>335.7</v>
      </c>
      <c r="J25" s="288">
        <v>34.960767218831734</v>
      </c>
      <c r="K25" s="288">
        <v>0</v>
      </c>
      <c r="L25" s="288">
        <v>8.430232558139522</v>
      </c>
      <c r="M25" s="289">
        <v>0</v>
      </c>
    </row>
    <row r="26" spans="1:13" s="230" customFormat="1" ht="24.75" customHeight="1">
      <c r="A26" s="274">
        <v>1.5</v>
      </c>
      <c r="B26" s="275" t="s">
        <v>189</v>
      </c>
      <c r="C26" s="290">
        <v>10.55</v>
      </c>
      <c r="D26" s="278">
        <v>207.8</v>
      </c>
      <c r="E26" s="278">
        <v>271.2</v>
      </c>
      <c r="F26" s="291">
        <v>271.2</v>
      </c>
      <c r="G26" s="285">
        <v>295.8</v>
      </c>
      <c r="H26" s="287">
        <v>295.8</v>
      </c>
      <c r="I26" s="287">
        <v>295.8</v>
      </c>
      <c r="J26" s="280">
        <v>30.510105871029822</v>
      </c>
      <c r="K26" s="280">
        <v>0</v>
      </c>
      <c r="L26" s="280">
        <v>9.070796460177007</v>
      </c>
      <c r="M26" s="281">
        <v>0</v>
      </c>
    </row>
    <row r="27" spans="1:13" ht="24.75" customHeight="1">
      <c r="A27" s="274"/>
      <c r="B27" s="283" t="s">
        <v>183</v>
      </c>
      <c r="C27" s="292">
        <v>6.8</v>
      </c>
      <c r="D27" s="285">
        <v>194.7</v>
      </c>
      <c r="E27" s="285">
        <v>246.1</v>
      </c>
      <c r="F27" s="286">
        <v>246.1</v>
      </c>
      <c r="G27" s="278">
        <v>268.9</v>
      </c>
      <c r="H27" s="287">
        <v>268.9</v>
      </c>
      <c r="I27" s="287">
        <v>268.9</v>
      </c>
      <c r="J27" s="288">
        <v>26.399589111453523</v>
      </c>
      <c r="K27" s="288">
        <v>0</v>
      </c>
      <c r="L27" s="288">
        <v>9.26452661519707</v>
      </c>
      <c r="M27" s="289">
        <v>0</v>
      </c>
    </row>
    <row r="28" spans="1:15" ht="24.75" customHeight="1">
      <c r="A28" s="274"/>
      <c r="B28" s="283" t="s">
        <v>184</v>
      </c>
      <c r="C28" s="292">
        <v>3.75</v>
      </c>
      <c r="D28" s="285">
        <v>231.6</v>
      </c>
      <c r="E28" s="285">
        <v>316.9</v>
      </c>
      <c r="F28" s="286">
        <v>316.9</v>
      </c>
      <c r="G28" s="285">
        <v>344.6</v>
      </c>
      <c r="H28" s="287">
        <v>344.6</v>
      </c>
      <c r="I28" s="287">
        <v>344.6</v>
      </c>
      <c r="J28" s="288">
        <v>36.83074265975819</v>
      </c>
      <c r="K28" s="288">
        <v>0</v>
      </c>
      <c r="L28" s="288">
        <v>8.74092773745663</v>
      </c>
      <c r="M28" s="289">
        <v>0</v>
      </c>
      <c r="O28" s="293"/>
    </row>
    <row r="29" spans="1:13" s="230" customFormat="1" ht="24.75" customHeight="1">
      <c r="A29" s="274">
        <v>1.6</v>
      </c>
      <c r="B29" s="275" t="s">
        <v>190</v>
      </c>
      <c r="C29" s="290">
        <v>7.9</v>
      </c>
      <c r="D29" s="278">
        <v>111.3</v>
      </c>
      <c r="E29" s="278">
        <v>111.3</v>
      </c>
      <c r="F29" s="291">
        <v>111.3</v>
      </c>
      <c r="G29" s="285">
        <v>111.3</v>
      </c>
      <c r="H29" s="287">
        <v>111.3</v>
      </c>
      <c r="I29" s="287">
        <v>111.3</v>
      </c>
      <c r="J29" s="280">
        <v>0</v>
      </c>
      <c r="K29" s="280">
        <v>0</v>
      </c>
      <c r="L29" s="280">
        <v>0</v>
      </c>
      <c r="M29" s="281">
        <v>0</v>
      </c>
    </row>
    <row r="30" spans="1:13" ht="24.75" customHeight="1">
      <c r="A30" s="274"/>
      <c r="B30" s="283" t="s">
        <v>183</v>
      </c>
      <c r="C30" s="292">
        <v>2.24</v>
      </c>
      <c r="D30" s="285">
        <v>115.3</v>
      </c>
      <c r="E30" s="285">
        <v>115.3</v>
      </c>
      <c r="F30" s="286">
        <v>115.3</v>
      </c>
      <c r="G30" s="278">
        <v>115.3</v>
      </c>
      <c r="H30" s="287">
        <v>115.3</v>
      </c>
      <c r="I30" s="287">
        <v>115.3</v>
      </c>
      <c r="J30" s="288">
        <v>0</v>
      </c>
      <c r="K30" s="288">
        <v>0</v>
      </c>
      <c r="L30" s="288">
        <v>0</v>
      </c>
      <c r="M30" s="289">
        <v>0</v>
      </c>
    </row>
    <row r="31" spans="1:13" ht="24.75" customHeight="1">
      <c r="A31" s="274"/>
      <c r="B31" s="283" t="s">
        <v>184</v>
      </c>
      <c r="C31" s="292">
        <v>5.66</v>
      </c>
      <c r="D31" s="285">
        <v>109.7</v>
      </c>
      <c r="E31" s="285">
        <v>109.7</v>
      </c>
      <c r="F31" s="286">
        <v>109.7</v>
      </c>
      <c r="G31" s="278">
        <v>109.7</v>
      </c>
      <c r="H31" s="287">
        <v>109.7</v>
      </c>
      <c r="I31" s="287">
        <v>109.7</v>
      </c>
      <c r="J31" s="288">
        <v>0</v>
      </c>
      <c r="K31" s="288">
        <v>0</v>
      </c>
      <c r="L31" s="288">
        <v>0</v>
      </c>
      <c r="M31" s="289">
        <v>0</v>
      </c>
    </row>
    <row r="32" spans="1:13" s="230" customFormat="1" ht="18.75" customHeight="1">
      <c r="A32" s="274">
        <v>2</v>
      </c>
      <c r="B32" s="275" t="s">
        <v>191</v>
      </c>
      <c r="C32" s="290">
        <v>73.03</v>
      </c>
      <c r="D32" s="294">
        <v>316</v>
      </c>
      <c r="E32" s="294">
        <v>356.9</v>
      </c>
      <c r="F32" s="295">
        <v>356.9</v>
      </c>
      <c r="G32" s="294">
        <v>380.4</v>
      </c>
      <c r="H32" s="294">
        <v>381.8</v>
      </c>
      <c r="I32" s="294">
        <v>382.4</v>
      </c>
      <c r="J32" s="296">
        <v>12.943037974683548</v>
      </c>
      <c r="K32" s="296">
        <v>0</v>
      </c>
      <c r="L32" s="296">
        <v>7.144858503782572</v>
      </c>
      <c r="M32" s="297">
        <v>0.15715034049239307</v>
      </c>
    </row>
    <row r="33" spans="1:13" ht="18" customHeight="1">
      <c r="A33" s="274">
        <v>2.1</v>
      </c>
      <c r="B33" s="275" t="s">
        <v>192</v>
      </c>
      <c r="C33" s="290">
        <v>39.49</v>
      </c>
      <c r="D33" s="278">
        <v>369.2</v>
      </c>
      <c r="E33" s="278">
        <v>400.1</v>
      </c>
      <c r="F33" s="291">
        <v>400.1</v>
      </c>
      <c r="G33" s="285">
        <v>431.8</v>
      </c>
      <c r="H33" s="278">
        <v>434</v>
      </c>
      <c r="I33" s="278">
        <v>434.8</v>
      </c>
      <c r="J33" s="280">
        <v>8.369447453954521</v>
      </c>
      <c r="K33" s="280">
        <v>0</v>
      </c>
      <c r="L33" s="280">
        <v>8.67283179205198</v>
      </c>
      <c r="M33" s="298">
        <v>0.184331797235032</v>
      </c>
    </row>
    <row r="34" spans="1:13" ht="24.75" customHeight="1">
      <c r="A34" s="274"/>
      <c r="B34" s="283" t="s">
        <v>193</v>
      </c>
      <c r="C34" s="284">
        <v>20.49</v>
      </c>
      <c r="D34" s="285">
        <v>355.7</v>
      </c>
      <c r="E34" s="285">
        <v>384.4</v>
      </c>
      <c r="F34" s="286">
        <v>384.4</v>
      </c>
      <c r="G34" s="285">
        <v>430.5</v>
      </c>
      <c r="H34" s="287">
        <v>432</v>
      </c>
      <c r="I34" s="287">
        <v>433.5</v>
      </c>
      <c r="J34" s="288">
        <v>8.06859713241495</v>
      </c>
      <c r="K34" s="288">
        <v>0</v>
      </c>
      <c r="L34" s="288">
        <v>12.77315296566077</v>
      </c>
      <c r="M34" s="289">
        <v>0.34722222222222854</v>
      </c>
    </row>
    <row r="35" spans="1:13" ht="24.75" customHeight="1">
      <c r="A35" s="274"/>
      <c r="B35" s="283" t="s">
        <v>194</v>
      </c>
      <c r="C35" s="284">
        <v>19</v>
      </c>
      <c r="D35" s="285">
        <v>383.7</v>
      </c>
      <c r="E35" s="285">
        <v>417</v>
      </c>
      <c r="F35" s="286">
        <v>417</v>
      </c>
      <c r="G35" s="285">
        <v>433.3</v>
      </c>
      <c r="H35" s="287">
        <v>436.2</v>
      </c>
      <c r="I35" s="287">
        <v>436.2</v>
      </c>
      <c r="J35" s="288">
        <v>8.678655199374518</v>
      </c>
      <c r="K35" s="288">
        <v>0</v>
      </c>
      <c r="L35" s="288">
        <v>4.60431654676259</v>
      </c>
      <c r="M35" s="289">
        <v>0</v>
      </c>
    </row>
    <row r="36" spans="1:13" ht="24.75" customHeight="1">
      <c r="A36" s="274">
        <v>2.2</v>
      </c>
      <c r="B36" s="275" t="s">
        <v>195</v>
      </c>
      <c r="C36" s="290">
        <v>25.25</v>
      </c>
      <c r="D36" s="278">
        <v>248.3</v>
      </c>
      <c r="E36" s="278">
        <v>309.8</v>
      </c>
      <c r="F36" s="291">
        <v>309.8</v>
      </c>
      <c r="G36" s="285">
        <v>318.2</v>
      </c>
      <c r="H36" s="278">
        <v>318.2</v>
      </c>
      <c r="I36" s="278">
        <v>318.2</v>
      </c>
      <c r="J36" s="280">
        <v>24.76842529198551</v>
      </c>
      <c r="K36" s="280">
        <v>0</v>
      </c>
      <c r="L36" s="280">
        <v>2.7114267269205925</v>
      </c>
      <c r="M36" s="281">
        <v>0</v>
      </c>
    </row>
    <row r="37" spans="1:13" ht="24.75" customHeight="1">
      <c r="A37" s="274"/>
      <c r="B37" s="283" t="s">
        <v>196</v>
      </c>
      <c r="C37" s="284">
        <v>6.31</v>
      </c>
      <c r="D37" s="285">
        <v>233.3</v>
      </c>
      <c r="E37" s="285">
        <v>289</v>
      </c>
      <c r="F37" s="286">
        <v>289</v>
      </c>
      <c r="G37" s="278">
        <v>301.9</v>
      </c>
      <c r="H37" s="287">
        <v>302.1</v>
      </c>
      <c r="I37" s="287">
        <v>302.1</v>
      </c>
      <c r="J37" s="288">
        <v>23.87483926275182</v>
      </c>
      <c r="K37" s="288">
        <v>0</v>
      </c>
      <c r="L37" s="288">
        <v>4.532871972318347</v>
      </c>
      <c r="M37" s="289">
        <v>0</v>
      </c>
    </row>
    <row r="38" spans="1:13" ht="24.75" customHeight="1">
      <c r="A38" s="274"/>
      <c r="B38" s="283" t="s">
        <v>197</v>
      </c>
      <c r="C38" s="284">
        <v>6.31</v>
      </c>
      <c r="D38" s="285">
        <v>241.5</v>
      </c>
      <c r="E38" s="285">
        <v>306.8</v>
      </c>
      <c r="F38" s="286">
        <v>306.8</v>
      </c>
      <c r="G38" s="278">
        <v>314.5</v>
      </c>
      <c r="H38" s="287">
        <v>314.5</v>
      </c>
      <c r="I38" s="287">
        <v>314.5</v>
      </c>
      <c r="J38" s="288">
        <v>27.03933747412009</v>
      </c>
      <c r="K38" s="288">
        <v>0</v>
      </c>
      <c r="L38" s="288">
        <v>2.5097783572359873</v>
      </c>
      <c r="M38" s="289">
        <v>0</v>
      </c>
    </row>
    <row r="39" spans="1:13" ht="24.75" customHeight="1">
      <c r="A39" s="274"/>
      <c r="B39" s="283" t="s">
        <v>198</v>
      </c>
      <c r="C39" s="284">
        <v>6.31</v>
      </c>
      <c r="D39" s="285">
        <v>247.7</v>
      </c>
      <c r="E39" s="285">
        <v>307</v>
      </c>
      <c r="F39" s="286">
        <v>307</v>
      </c>
      <c r="G39" s="285">
        <v>315.9</v>
      </c>
      <c r="H39" s="287">
        <v>315.9</v>
      </c>
      <c r="I39" s="287">
        <v>315.9</v>
      </c>
      <c r="J39" s="288">
        <v>23.940250302785643</v>
      </c>
      <c r="K39" s="288">
        <v>0</v>
      </c>
      <c r="L39" s="288">
        <v>2.8990228013029196</v>
      </c>
      <c r="M39" s="289">
        <v>0</v>
      </c>
    </row>
    <row r="40" spans="1:13" ht="24.75" customHeight="1">
      <c r="A40" s="274"/>
      <c r="B40" s="283" t="s">
        <v>199</v>
      </c>
      <c r="C40" s="284">
        <v>6.32</v>
      </c>
      <c r="D40" s="285">
        <v>270.7</v>
      </c>
      <c r="E40" s="285">
        <v>336.2</v>
      </c>
      <c r="F40" s="286">
        <v>336.2</v>
      </c>
      <c r="G40" s="285">
        <v>340.4</v>
      </c>
      <c r="H40" s="287">
        <v>340.5</v>
      </c>
      <c r="I40" s="287">
        <v>340.5</v>
      </c>
      <c r="J40" s="288">
        <v>24.196527521241222</v>
      </c>
      <c r="K40" s="288">
        <v>0</v>
      </c>
      <c r="L40" s="288">
        <v>1.2790005948839962</v>
      </c>
      <c r="M40" s="289">
        <v>0</v>
      </c>
    </row>
    <row r="41" spans="1:13" ht="24.75" customHeight="1">
      <c r="A41" s="274">
        <v>2.3</v>
      </c>
      <c r="B41" s="275" t="s">
        <v>200</v>
      </c>
      <c r="C41" s="290">
        <v>8.29</v>
      </c>
      <c r="D41" s="278">
        <v>269.1</v>
      </c>
      <c r="E41" s="278">
        <v>294.9</v>
      </c>
      <c r="F41" s="291">
        <v>294.9</v>
      </c>
      <c r="G41" s="278">
        <v>325</v>
      </c>
      <c r="H41" s="278">
        <v>327</v>
      </c>
      <c r="I41" s="278">
        <v>328.2</v>
      </c>
      <c r="J41" s="280">
        <v>9.587513935340013</v>
      </c>
      <c r="K41" s="280">
        <v>0</v>
      </c>
      <c r="L41" s="280">
        <v>11.291963377416067</v>
      </c>
      <c r="M41" s="298">
        <v>0.3669724770642091</v>
      </c>
    </row>
    <row r="42" spans="1:13" s="230" customFormat="1" ht="24.75" customHeight="1">
      <c r="A42" s="299"/>
      <c r="B42" s="275" t="s">
        <v>201</v>
      </c>
      <c r="C42" s="290">
        <v>2.76</v>
      </c>
      <c r="D42" s="278">
        <v>249.1</v>
      </c>
      <c r="E42" s="278">
        <v>273</v>
      </c>
      <c r="F42" s="291">
        <v>273</v>
      </c>
      <c r="G42" s="285">
        <v>302.8</v>
      </c>
      <c r="H42" s="287">
        <v>304.8</v>
      </c>
      <c r="I42" s="287">
        <v>304.8</v>
      </c>
      <c r="J42" s="280">
        <v>9.594540345242876</v>
      </c>
      <c r="K42" s="280">
        <v>0</v>
      </c>
      <c r="L42" s="280">
        <v>11.64835164835165</v>
      </c>
      <c r="M42" s="281">
        <v>0</v>
      </c>
    </row>
    <row r="43" spans="1:13" ht="24.75" customHeight="1">
      <c r="A43" s="299"/>
      <c r="B43" s="283" t="s">
        <v>197</v>
      </c>
      <c r="C43" s="284">
        <v>1.38</v>
      </c>
      <c r="D43" s="285">
        <v>241.2</v>
      </c>
      <c r="E43" s="285">
        <v>263.7</v>
      </c>
      <c r="F43" s="286">
        <v>263.7</v>
      </c>
      <c r="G43" s="285">
        <v>293.7</v>
      </c>
      <c r="H43" s="287">
        <v>295.2</v>
      </c>
      <c r="I43" s="287">
        <v>295.2</v>
      </c>
      <c r="J43" s="288">
        <v>9.328358208955237</v>
      </c>
      <c r="K43" s="288">
        <v>0</v>
      </c>
      <c r="L43" s="288">
        <v>11.945392491467572</v>
      </c>
      <c r="M43" s="289">
        <v>0</v>
      </c>
    </row>
    <row r="44" spans="1:13" ht="24.75" customHeight="1">
      <c r="A44" s="300"/>
      <c r="B44" s="283" t="s">
        <v>199</v>
      </c>
      <c r="C44" s="284">
        <v>1.38</v>
      </c>
      <c r="D44" s="285">
        <v>257.1</v>
      </c>
      <c r="E44" s="285">
        <v>282.3</v>
      </c>
      <c r="F44" s="286">
        <v>282.3</v>
      </c>
      <c r="G44" s="278">
        <v>311.9</v>
      </c>
      <c r="H44" s="287">
        <v>314.3</v>
      </c>
      <c r="I44" s="287">
        <v>314.3</v>
      </c>
      <c r="J44" s="288">
        <v>9.80163360560094</v>
      </c>
      <c r="K44" s="288">
        <v>0</v>
      </c>
      <c r="L44" s="288">
        <v>11.335458731845563</v>
      </c>
      <c r="M44" s="289">
        <v>0</v>
      </c>
    </row>
    <row r="45" spans="1:13" ht="24.75" customHeight="1">
      <c r="A45" s="299"/>
      <c r="B45" s="275" t="s">
        <v>202</v>
      </c>
      <c r="C45" s="290">
        <v>2.76</v>
      </c>
      <c r="D45" s="278">
        <v>244.3</v>
      </c>
      <c r="E45" s="278">
        <v>258.2</v>
      </c>
      <c r="F45" s="291">
        <v>258.2</v>
      </c>
      <c r="G45" s="285">
        <v>285.9</v>
      </c>
      <c r="H45" s="287">
        <v>287.5</v>
      </c>
      <c r="I45" s="287">
        <v>288.5</v>
      </c>
      <c r="J45" s="280">
        <v>5.689725747032327</v>
      </c>
      <c r="K45" s="280">
        <v>0</v>
      </c>
      <c r="L45" s="280">
        <v>11.735089078233926</v>
      </c>
      <c r="M45" s="281">
        <v>0.3478260869565162</v>
      </c>
    </row>
    <row r="46" spans="1:13" ht="24.75" customHeight="1">
      <c r="A46" s="299"/>
      <c r="B46" s="283" t="s">
        <v>197</v>
      </c>
      <c r="C46" s="284">
        <v>1.38</v>
      </c>
      <c r="D46" s="285">
        <v>236.4</v>
      </c>
      <c r="E46" s="285">
        <v>250</v>
      </c>
      <c r="F46" s="286">
        <v>250</v>
      </c>
      <c r="G46" s="285">
        <v>279.1</v>
      </c>
      <c r="H46" s="287">
        <v>280.3</v>
      </c>
      <c r="I46" s="287">
        <v>280.3</v>
      </c>
      <c r="J46" s="288">
        <v>5.752961082910318</v>
      </c>
      <c r="K46" s="288">
        <v>0</v>
      </c>
      <c r="L46" s="288">
        <v>12.120000000000005</v>
      </c>
      <c r="M46" s="289">
        <v>0</v>
      </c>
    </row>
    <row r="47" spans="1:13" ht="24.75" customHeight="1">
      <c r="A47" s="299"/>
      <c r="B47" s="283" t="s">
        <v>199</v>
      </c>
      <c r="C47" s="284">
        <v>1.38</v>
      </c>
      <c r="D47" s="285">
        <v>252.2</v>
      </c>
      <c r="E47" s="285">
        <v>266.3</v>
      </c>
      <c r="F47" s="286">
        <v>266.3</v>
      </c>
      <c r="G47" s="301">
        <v>292.6</v>
      </c>
      <c r="H47" s="287">
        <v>294.7</v>
      </c>
      <c r="I47" s="287">
        <v>296.7</v>
      </c>
      <c r="J47" s="288">
        <v>5.590800951625695</v>
      </c>
      <c r="K47" s="288">
        <v>0</v>
      </c>
      <c r="L47" s="288">
        <v>11.415696582801345</v>
      </c>
      <c r="M47" s="289">
        <v>0.6786562606039865</v>
      </c>
    </row>
    <row r="48" spans="1:13" ht="24.75" customHeight="1">
      <c r="A48" s="299"/>
      <c r="B48" s="275" t="s">
        <v>203</v>
      </c>
      <c r="C48" s="290">
        <v>2.77</v>
      </c>
      <c r="D48" s="278">
        <v>313.8</v>
      </c>
      <c r="E48" s="278">
        <v>353.4</v>
      </c>
      <c r="F48" s="291">
        <v>353.4</v>
      </c>
      <c r="G48" s="301">
        <v>386</v>
      </c>
      <c r="H48" s="287">
        <v>388.6</v>
      </c>
      <c r="I48" s="287">
        <v>391.2</v>
      </c>
      <c r="J48" s="280">
        <v>12.619502868068835</v>
      </c>
      <c r="K48" s="280">
        <v>0</v>
      </c>
      <c r="L48" s="280">
        <v>10.696095076400681</v>
      </c>
      <c r="M48" s="281">
        <v>0.6690684508491955</v>
      </c>
    </row>
    <row r="49" spans="1:13" ht="24.75" customHeight="1">
      <c r="A49" s="299"/>
      <c r="B49" s="283" t="s">
        <v>193</v>
      </c>
      <c r="C49" s="284">
        <v>1.38</v>
      </c>
      <c r="D49" s="285">
        <v>316.2</v>
      </c>
      <c r="E49" s="285">
        <v>357.2</v>
      </c>
      <c r="F49" s="286">
        <v>357.2</v>
      </c>
      <c r="G49" s="301">
        <v>396.4</v>
      </c>
      <c r="H49" s="287">
        <v>398.8</v>
      </c>
      <c r="I49" s="287">
        <v>401.3</v>
      </c>
      <c r="J49" s="288">
        <v>12.966476913345986</v>
      </c>
      <c r="K49" s="288">
        <v>0</v>
      </c>
      <c r="L49" s="288">
        <v>12.346024636058232</v>
      </c>
      <c r="M49" s="289">
        <v>0.62688064192578</v>
      </c>
    </row>
    <row r="50" spans="1:13" ht="24.75" customHeight="1" thickBot="1">
      <c r="A50" s="302"/>
      <c r="B50" s="303" t="s">
        <v>194</v>
      </c>
      <c r="C50" s="304">
        <v>1.39</v>
      </c>
      <c r="D50" s="305">
        <v>311.4</v>
      </c>
      <c r="E50" s="305">
        <v>349.7</v>
      </c>
      <c r="F50" s="306">
        <v>349.7</v>
      </c>
      <c r="G50" s="307">
        <v>375.8</v>
      </c>
      <c r="H50" s="308">
        <v>378.4</v>
      </c>
      <c r="I50" s="308">
        <v>381.1</v>
      </c>
      <c r="J50" s="309">
        <v>12.299293513166347</v>
      </c>
      <c r="K50" s="309">
        <v>0</v>
      </c>
      <c r="L50" s="309">
        <v>8.979124964255078</v>
      </c>
      <c r="M50" s="310">
        <v>0.7135306553911249</v>
      </c>
    </row>
    <row r="51" spans="4:13" ht="12" customHeight="1" thickTop="1">
      <c r="D51" s="311"/>
      <c r="E51" s="311"/>
      <c r="F51" s="311"/>
      <c r="G51" s="311"/>
      <c r="H51" s="311"/>
      <c r="I51" s="311"/>
      <c r="J51" s="311"/>
      <c r="K51" s="311"/>
      <c r="L51" s="311"/>
      <c r="M51" s="311"/>
    </row>
    <row r="52" spans="4:13" ht="24.75" customHeight="1">
      <c r="D52" s="311"/>
      <c r="E52" s="311"/>
      <c r="F52" s="311"/>
      <c r="G52" s="311"/>
      <c r="H52" s="311"/>
      <c r="I52" s="311"/>
      <c r="J52" s="311"/>
      <c r="K52" s="311"/>
      <c r="L52" s="311"/>
      <c r="M52" s="311"/>
    </row>
    <row r="53" spans="4:13" ht="24.75" customHeight="1">
      <c r="D53" s="311"/>
      <c r="E53" s="311"/>
      <c r="F53" s="311"/>
      <c r="G53" s="311"/>
      <c r="H53" s="311"/>
      <c r="I53" s="311"/>
      <c r="J53" s="311"/>
      <c r="K53" s="311"/>
      <c r="L53" s="311"/>
      <c r="M53" s="311"/>
    </row>
    <row r="54" spans="4:13" ht="24.75" customHeight="1">
      <c r="D54" s="311"/>
      <c r="E54" s="311"/>
      <c r="F54" s="311"/>
      <c r="G54" s="311"/>
      <c r="H54" s="311"/>
      <c r="I54" s="311"/>
      <c r="J54" s="311"/>
      <c r="K54" s="311"/>
      <c r="L54" s="311"/>
      <c r="M54" s="311"/>
    </row>
    <row r="55" spans="4:13" ht="24.75" customHeight="1">
      <c r="D55" s="311"/>
      <c r="E55" s="311"/>
      <c r="F55" s="311"/>
      <c r="G55" s="311"/>
      <c r="H55" s="311"/>
      <c r="I55" s="311"/>
      <c r="J55" s="311"/>
      <c r="K55" s="311"/>
      <c r="L55" s="311"/>
      <c r="M55" s="311"/>
    </row>
    <row r="56" spans="4:13" ht="24.75" customHeight="1">
      <c r="D56" s="311"/>
      <c r="E56" s="311"/>
      <c r="F56" s="311"/>
      <c r="G56" s="311"/>
      <c r="H56" s="311"/>
      <c r="I56" s="311"/>
      <c r="J56" s="311"/>
      <c r="K56" s="311"/>
      <c r="L56" s="311"/>
      <c r="M56" s="311"/>
    </row>
    <row r="57" spans="4:13" ht="24.75" customHeight="1">
      <c r="D57" s="311"/>
      <c r="E57" s="311"/>
      <c r="F57" s="311"/>
      <c r="G57" s="311"/>
      <c r="H57" s="311"/>
      <c r="I57" s="311"/>
      <c r="J57" s="311"/>
      <c r="K57" s="311"/>
      <c r="L57" s="311"/>
      <c r="M57" s="311"/>
    </row>
    <row r="58" spans="4:13" ht="24.75" customHeight="1">
      <c r="D58" s="311"/>
      <c r="E58" s="311"/>
      <c r="F58" s="311"/>
      <c r="G58" s="311"/>
      <c r="H58" s="311"/>
      <c r="I58" s="311"/>
      <c r="J58" s="311"/>
      <c r="K58" s="311"/>
      <c r="L58" s="311"/>
      <c r="M58" s="311"/>
    </row>
    <row r="59" spans="4:13" ht="24.75" customHeight="1">
      <c r="D59" s="311"/>
      <c r="E59" s="311"/>
      <c r="F59" s="311"/>
      <c r="G59" s="311"/>
      <c r="H59" s="311"/>
      <c r="I59" s="311"/>
      <c r="J59" s="311"/>
      <c r="K59" s="311"/>
      <c r="L59" s="311"/>
      <c r="M59" s="311"/>
    </row>
    <row r="60" spans="4:13" ht="24.75" customHeight="1">
      <c r="D60" s="311"/>
      <c r="E60" s="311"/>
      <c r="F60" s="311"/>
      <c r="G60" s="311"/>
      <c r="H60" s="311"/>
      <c r="I60" s="311"/>
      <c r="J60" s="311"/>
      <c r="K60" s="311"/>
      <c r="L60" s="311"/>
      <c r="M60" s="311"/>
    </row>
    <row r="61" spans="4:13" ht="24.75" customHeight="1">
      <c r="D61" s="311"/>
      <c r="E61" s="311"/>
      <c r="F61" s="311"/>
      <c r="G61" s="311"/>
      <c r="H61" s="311"/>
      <c r="I61" s="311"/>
      <c r="J61" s="311"/>
      <c r="K61" s="311"/>
      <c r="L61" s="311"/>
      <c r="M61" s="311"/>
    </row>
    <row r="62" spans="4:13" ht="24.75" customHeight="1">
      <c r="D62" s="311"/>
      <c r="E62" s="311"/>
      <c r="F62" s="311"/>
      <c r="G62" s="311"/>
      <c r="H62" s="311"/>
      <c r="I62" s="311"/>
      <c r="J62" s="311"/>
      <c r="K62" s="311"/>
      <c r="L62" s="311"/>
      <c r="M62" s="311"/>
    </row>
    <row r="63" spans="4:13" ht="24.75" customHeight="1">
      <c r="D63" s="311"/>
      <c r="E63" s="311"/>
      <c r="F63" s="311"/>
      <c r="G63" s="311"/>
      <c r="H63" s="311"/>
      <c r="I63" s="311"/>
      <c r="J63" s="311"/>
      <c r="K63" s="311"/>
      <c r="L63" s="311"/>
      <c r="M63" s="311"/>
    </row>
    <row r="64" spans="4:13" ht="24.75" customHeight="1">
      <c r="D64" s="311"/>
      <c r="E64" s="311"/>
      <c r="F64" s="311"/>
      <c r="G64" s="311"/>
      <c r="H64" s="311"/>
      <c r="I64" s="311"/>
      <c r="J64" s="311"/>
      <c r="K64" s="311"/>
      <c r="L64" s="311"/>
      <c r="M64" s="311"/>
    </row>
    <row r="65" spans="4:13" ht="24.75" customHeight="1">
      <c r="D65" s="311"/>
      <c r="E65" s="311"/>
      <c r="F65" s="311"/>
      <c r="G65" s="311"/>
      <c r="H65" s="311"/>
      <c r="I65" s="311"/>
      <c r="J65" s="311"/>
      <c r="K65" s="311"/>
      <c r="L65" s="311"/>
      <c r="M65" s="311"/>
    </row>
    <row r="66" spans="4:13" ht="24.75" customHeight="1">
      <c r="D66" s="311"/>
      <c r="E66" s="311"/>
      <c r="F66" s="311"/>
      <c r="G66" s="311"/>
      <c r="H66" s="311"/>
      <c r="I66" s="311"/>
      <c r="J66" s="311"/>
      <c r="K66" s="311"/>
      <c r="L66" s="311"/>
      <c r="M66" s="311"/>
    </row>
    <row r="67" spans="4:13" ht="24.75" customHeight="1">
      <c r="D67" s="311"/>
      <c r="E67" s="311"/>
      <c r="F67" s="311"/>
      <c r="G67" s="311"/>
      <c r="H67" s="311"/>
      <c r="I67" s="311"/>
      <c r="J67" s="311"/>
      <c r="K67" s="311"/>
      <c r="L67" s="311"/>
      <c r="M67" s="311"/>
    </row>
    <row r="68" spans="4:13" ht="24.75" customHeight="1">
      <c r="D68" s="311"/>
      <c r="E68" s="311"/>
      <c r="F68" s="311"/>
      <c r="G68" s="311"/>
      <c r="H68" s="311"/>
      <c r="I68" s="311"/>
      <c r="J68" s="311"/>
      <c r="K68" s="311"/>
      <c r="L68" s="311"/>
      <c r="M68" s="311"/>
    </row>
    <row r="69" spans="4:13" ht="24.75" customHeight="1">
      <c r="D69" s="311"/>
      <c r="E69" s="311"/>
      <c r="F69" s="311"/>
      <c r="G69" s="311"/>
      <c r="H69" s="311"/>
      <c r="I69" s="311"/>
      <c r="J69" s="311"/>
      <c r="K69" s="311"/>
      <c r="L69" s="311"/>
      <c r="M69" s="311"/>
    </row>
    <row r="70" spans="4:13" ht="24.75" customHeight="1">
      <c r="D70" s="311"/>
      <c r="E70" s="311"/>
      <c r="F70" s="311"/>
      <c r="G70" s="311"/>
      <c r="H70" s="311"/>
      <c r="I70" s="311"/>
      <c r="J70" s="311"/>
      <c r="K70" s="311"/>
      <c r="L70" s="311"/>
      <c r="M70" s="311"/>
    </row>
    <row r="71" spans="4:13" ht="24.75" customHeight="1">
      <c r="D71" s="311"/>
      <c r="E71" s="311"/>
      <c r="F71" s="311"/>
      <c r="G71" s="311"/>
      <c r="H71" s="311"/>
      <c r="I71" s="311"/>
      <c r="J71" s="311"/>
      <c r="K71" s="311"/>
      <c r="L71" s="311"/>
      <c r="M71" s="311"/>
    </row>
    <row r="72" spans="4:13" ht="24.75" customHeight="1">
      <c r="D72" s="311"/>
      <c r="E72" s="311"/>
      <c r="F72" s="311"/>
      <c r="G72" s="311"/>
      <c r="H72" s="311"/>
      <c r="I72" s="311"/>
      <c r="J72" s="311"/>
      <c r="K72" s="311"/>
      <c r="L72" s="311"/>
      <c r="M72" s="311"/>
    </row>
    <row r="73" spans="4:13" ht="24.75" customHeight="1">
      <c r="D73" s="311"/>
      <c r="E73" s="311"/>
      <c r="F73" s="311"/>
      <c r="G73" s="311"/>
      <c r="H73" s="311"/>
      <c r="I73" s="311"/>
      <c r="J73" s="311"/>
      <c r="K73" s="311"/>
      <c r="L73" s="311"/>
      <c r="M73" s="311"/>
    </row>
    <row r="74" spans="4:13" ht="24.75" customHeight="1">
      <c r="D74" s="311"/>
      <c r="E74" s="311"/>
      <c r="F74" s="311"/>
      <c r="G74" s="311"/>
      <c r="H74" s="311"/>
      <c r="I74" s="311"/>
      <c r="J74" s="311"/>
      <c r="K74" s="311"/>
      <c r="L74" s="311"/>
      <c r="M74" s="311"/>
    </row>
    <row r="75" spans="4:13" ht="24.75" customHeight="1">
      <c r="D75" s="311"/>
      <c r="E75" s="311"/>
      <c r="F75" s="311"/>
      <c r="G75" s="311"/>
      <c r="H75" s="311"/>
      <c r="I75" s="311"/>
      <c r="J75" s="311"/>
      <c r="K75" s="311"/>
      <c r="L75" s="311"/>
      <c r="M75" s="311"/>
    </row>
    <row r="76" spans="4:13" ht="24.75" customHeight="1">
      <c r="D76" s="311"/>
      <c r="E76" s="311"/>
      <c r="F76" s="311"/>
      <c r="G76" s="311"/>
      <c r="H76" s="311"/>
      <c r="I76" s="311"/>
      <c r="J76" s="311"/>
      <c r="K76" s="311"/>
      <c r="L76" s="311"/>
      <c r="M76" s="311"/>
    </row>
    <row r="77" spans="4:13" ht="24.75" customHeight="1">
      <c r="D77" s="311"/>
      <c r="E77" s="311"/>
      <c r="F77" s="311"/>
      <c r="G77" s="311"/>
      <c r="H77" s="311"/>
      <c r="I77" s="311"/>
      <c r="J77" s="311"/>
      <c r="K77" s="311"/>
      <c r="L77" s="311"/>
      <c r="M77" s="311"/>
    </row>
    <row r="78" spans="4:13" ht="24.75" customHeight="1">
      <c r="D78" s="311"/>
      <c r="E78" s="311"/>
      <c r="F78" s="311"/>
      <c r="G78" s="311"/>
      <c r="H78" s="311"/>
      <c r="I78" s="311"/>
      <c r="J78" s="311"/>
      <c r="K78" s="311"/>
      <c r="L78" s="311"/>
      <c r="M78" s="311"/>
    </row>
    <row r="79" spans="4:13" ht="24.75" customHeight="1"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4:13" ht="24.75" customHeight="1">
      <c r="D80" s="311"/>
      <c r="E80" s="311"/>
      <c r="F80" s="311"/>
      <c r="G80" s="311"/>
      <c r="H80" s="311"/>
      <c r="I80" s="311"/>
      <c r="J80" s="311"/>
      <c r="K80" s="311"/>
      <c r="L80" s="311"/>
      <c r="M80" s="311"/>
    </row>
    <row r="81" spans="4:13" ht="24.75" customHeight="1">
      <c r="D81" s="311"/>
      <c r="E81" s="311"/>
      <c r="F81" s="311"/>
      <c r="G81" s="311"/>
      <c r="H81" s="311"/>
      <c r="I81" s="311"/>
      <c r="J81" s="311"/>
      <c r="K81" s="311"/>
      <c r="L81" s="311"/>
      <c r="M81" s="311"/>
    </row>
    <row r="82" spans="4:13" ht="24.75" customHeight="1">
      <c r="D82" s="311"/>
      <c r="E82" s="311"/>
      <c r="F82" s="311"/>
      <c r="G82" s="311"/>
      <c r="H82" s="311"/>
      <c r="I82" s="311"/>
      <c r="J82" s="311"/>
      <c r="K82" s="311"/>
      <c r="L82" s="311"/>
      <c r="M82" s="311"/>
    </row>
    <row r="83" spans="4:13" ht="24.75" customHeight="1">
      <c r="D83" s="311"/>
      <c r="E83" s="311"/>
      <c r="F83" s="311"/>
      <c r="G83" s="311"/>
      <c r="H83" s="311"/>
      <c r="I83" s="311"/>
      <c r="J83" s="311"/>
      <c r="K83" s="311"/>
      <c r="L83" s="311"/>
      <c r="M83" s="311"/>
    </row>
    <row r="84" spans="4:13" ht="24.75" customHeight="1">
      <c r="D84" s="311"/>
      <c r="E84" s="311"/>
      <c r="F84" s="311"/>
      <c r="G84" s="311"/>
      <c r="H84" s="311"/>
      <c r="I84" s="311"/>
      <c r="J84" s="311"/>
      <c r="K84" s="311"/>
      <c r="L84" s="311"/>
      <c r="M84" s="311"/>
    </row>
    <row r="85" spans="4:13" ht="24.75" customHeight="1">
      <c r="D85" s="311"/>
      <c r="E85" s="311"/>
      <c r="F85" s="311"/>
      <c r="G85" s="311"/>
      <c r="H85" s="311"/>
      <c r="I85" s="311"/>
      <c r="J85" s="311"/>
      <c r="K85" s="311"/>
      <c r="L85" s="311"/>
      <c r="M85" s="311"/>
    </row>
    <row r="86" spans="4:13" ht="24.75" customHeight="1">
      <c r="D86" s="311"/>
      <c r="E86" s="311"/>
      <c r="F86" s="311"/>
      <c r="G86" s="311"/>
      <c r="H86" s="311"/>
      <c r="I86" s="311"/>
      <c r="J86" s="311"/>
      <c r="K86" s="311"/>
      <c r="L86" s="311"/>
      <c r="M86" s="311"/>
    </row>
    <row r="87" spans="4:13" ht="24.75" customHeight="1">
      <c r="D87" s="311"/>
      <c r="E87" s="311"/>
      <c r="F87" s="311"/>
      <c r="G87" s="311"/>
      <c r="H87" s="311"/>
      <c r="I87" s="311"/>
      <c r="J87" s="311"/>
      <c r="K87" s="311"/>
      <c r="L87" s="311"/>
      <c r="M87" s="311"/>
    </row>
    <row r="88" spans="4:13" ht="24.75" customHeight="1">
      <c r="D88" s="311"/>
      <c r="E88" s="311"/>
      <c r="F88" s="311"/>
      <c r="G88" s="311"/>
      <c r="H88" s="311"/>
      <c r="I88" s="311"/>
      <c r="J88" s="311"/>
      <c r="K88" s="311"/>
      <c r="L88" s="311"/>
      <c r="M88" s="311"/>
    </row>
    <row r="89" spans="4:13" ht="24.75" customHeight="1">
      <c r="D89" s="311"/>
      <c r="E89" s="311"/>
      <c r="F89" s="311"/>
      <c r="G89" s="311"/>
      <c r="H89" s="311"/>
      <c r="I89" s="311"/>
      <c r="J89" s="311"/>
      <c r="K89" s="311"/>
      <c r="L89" s="311"/>
      <c r="M89" s="311"/>
    </row>
    <row r="90" spans="4:13" ht="24.75" customHeight="1">
      <c r="D90" s="311"/>
      <c r="E90" s="311"/>
      <c r="F90" s="311"/>
      <c r="G90" s="311"/>
      <c r="H90" s="311"/>
      <c r="I90" s="311"/>
      <c r="J90" s="311"/>
      <c r="K90" s="311"/>
      <c r="L90" s="311"/>
      <c r="M90" s="311"/>
    </row>
    <row r="91" spans="4:13" ht="24.75" customHeight="1">
      <c r="D91" s="311"/>
      <c r="E91" s="311"/>
      <c r="F91" s="311"/>
      <c r="G91" s="311"/>
      <c r="H91" s="311"/>
      <c r="I91" s="311"/>
      <c r="J91" s="311"/>
      <c r="K91" s="311"/>
      <c r="L91" s="311"/>
      <c r="M91" s="311"/>
    </row>
    <row r="92" spans="4:13" ht="24.75" customHeight="1">
      <c r="D92" s="311"/>
      <c r="E92" s="311"/>
      <c r="F92" s="311"/>
      <c r="G92" s="311"/>
      <c r="H92" s="311"/>
      <c r="I92" s="311"/>
      <c r="J92" s="311"/>
      <c r="K92" s="311"/>
      <c r="L92" s="311"/>
      <c r="M92" s="311"/>
    </row>
    <row r="93" spans="4:13" ht="24.75" customHeight="1">
      <c r="D93" s="311"/>
      <c r="E93" s="311"/>
      <c r="F93" s="311"/>
      <c r="G93" s="311"/>
      <c r="H93" s="311"/>
      <c r="I93" s="311"/>
      <c r="J93" s="311"/>
      <c r="K93" s="311"/>
      <c r="L93" s="311"/>
      <c r="M93" s="311"/>
    </row>
    <row r="94" spans="4:13" ht="24.75" customHeight="1">
      <c r="D94" s="311"/>
      <c r="E94" s="311"/>
      <c r="F94" s="311"/>
      <c r="G94" s="311"/>
      <c r="H94" s="311"/>
      <c r="I94" s="311"/>
      <c r="J94" s="311"/>
      <c r="K94" s="311"/>
      <c r="L94" s="311"/>
      <c r="M94" s="311"/>
    </row>
    <row r="95" spans="4:13" ht="24.75" customHeight="1">
      <c r="D95" s="311"/>
      <c r="E95" s="311"/>
      <c r="F95" s="311"/>
      <c r="G95" s="311"/>
      <c r="H95" s="311"/>
      <c r="I95" s="311"/>
      <c r="J95" s="311"/>
      <c r="K95" s="311"/>
      <c r="L95" s="311"/>
      <c r="M95" s="311"/>
    </row>
    <row r="96" spans="4:13" ht="24.75" customHeight="1">
      <c r="D96" s="311"/>
      <c r="E96" s="311"/>
      <c r="F96" s="311"/>
      <c r="G96" s="311"/>
      <c r="H96" s="311"/>
      <c r="I96" s="311"/>
      <c r="J96" s="311"/>
      <c r="K96" s="311"/>
      <c r="L96" s="311"/>
      <c r="M96" s="311"/>
    </row>
    <row r="97" spans="4:13" ht="24.75" customHeight="1">
      <c r="D97" s="311"/>
      <c r="E97" s="311"/>
      <c r="F97" s="311"/>
      <c r="G97" s="311"/>
      <c r="H97" s="311"/>
      <c r="I97" s="311"/>
      <c r="J97" s="311"/>
      <c r="K97" s="311"/>
      <c r="L97" s="311"/>
      <c r="M97" s="311"/>
    </row>
    <row r="98" spans="4:13" ht="24.75" customHeight="1">
      <c r="D98" s="311"/>
      <c r="E98" s="311"/>
      <c r="F98" s="311"/>
      <c r="G98" s="311"/>
      <c r="H98" s="311"/>
      <c r="I98" s="311"/>
      <c r="J98" s="311"/>
      <c r="K98" s="311"/>
      <c r="L98" s="311"/>
      <c r="M98" s="311"/>
    </row>
    <row r="99" spans="4:13" ht="24.75" customHeight="1">
      <c r="D99" s="311"/>
      <c r="E99" s="311"/>
      <c r="F99" s="311"/>
      <c r="G99" s="311"/>
      <c r="H99" s="311"/>
      <c r="I99" s="311"/>
      <c r="J99" s="311"/>
      <c r="K99" s="311"/>
      <c r="L99" s="311"/>
      <c r="M99" s="311"/>
    </row>
    <row r="100" spans="4:13" ht="24.75" customHeight="1"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</row>
    <row r="101" spans="4:13" ht="24.75" customHeight="1"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</row>
    <row r="102" spans="4:13" ht="24.75" customHeight="1"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</row>
    <row r="103" spans="4:13" ht="24.75" customHeight="1"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</row>
    <row r="104" spans="4:13" ht="24.75" customHeight="1"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</row>
    <row r="105" spans="4:13" ht="24.75" customHeight="1"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</row>
    <row r="106" spans="4:13" ht="24.75" customHeight="1"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</row>
    <row r="107" spans="4:13" ht="24.75" customHeight="1"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</row>
    <row r="108" spans="4:13" ht="24.75" customHeight="1"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</row>
    <row r="109" spans="4:13" ht="24.75" customHeight="1"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</row>
    <row r="110" spans="4:13" ht="24.75" customHeight="1"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</row>
    <row r="111" spans="4:13" ht="24.75" customHeight="1"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</row>
    <row r="112" spans="4:13" ht="24.75" customHeight="1"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</row>
    <row r="113" spans="4:13" ht="24.75" customHeight="1"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</row>
    <row r="114" spans="4:13" ht="24.75" customHeight="1"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</row>
    <row r="115" spans="4:13" ht="24.75" customHeight="1"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</row>
    <row r="116" spans="4:13" ht="24.75" customHeight="1"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</row>
    <row r="117" spans="4:13" ht="24.75" customHeight="1"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</row>
    <row r="118" spans="4:13" ht="24.75" customHeight="1"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</row>
    <row r="119" spans="4:13" ht="24.75" customHeight="1"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</row>
    <row r="120" spans="4:13" ht="24.75" customHeight="1"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</row>
    <row r="121" spans="4:13" ht="24.75" customHeight="1"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</row>
    <row r="122" spans="4:13" ht="24.75" customHeight="1"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</row>
    <row r="123" spans="4:13" ht="24.75" customHeight="1"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</row>
    <row r="124" spans="4:13" ht="24.75" customHeight="1"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</row>
    <row r="125" spans="4:13" ht="24.75" customHeight="1"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</row>
    <row r="126" spans="4:13" ht="24.75" customHeight="1"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</row>
    <row r="127" spans="4:13" ht="24.75" customHeight="1"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</row>
    <row r="128" spans="4:13" ht="24.75" customHeight="1"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</row>
    <row r="129" spans="4:13" ht="24.75" customHeight="1"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</row>
    <row r="130" spans="4:13" ht="24.75" customHeight="1"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</row>
    <row r="131" spans="4:13" ht="24.75" customHeight="1"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</row>
  </sheetData>
  <sheetProtection/>
  <mergeCells count="14">
    <mergeCell ref="A1:M1"/>
    <mergeCell ref="A2:M2"/>
    <mergeCell ref="A3:M3"/>
    <mergeCell ref="A4:M4"/>
    <mergeCell ref="A5:M5"/>
    <mergeCell ref="A7:A9"/>
    <mergeCell ref="B7:B8"/>
    <mergeCell ref="E7:F7"/>
    <mergeCell ref="G7:I7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zoomScalePageLayoutView="0" workbookViewId="0" topLeftCell="A7">
      <selection activeCell="F22" sqref="F22:F24"/>
    </sheetView>
  </sheetViews>
  <sheetFormatPr defaultColWidth="11.00390625" defaultRowHeight="15"/>
  <cols>
    <col min="1" max="1" width="29.140625" style="3" customWidth="1"/>
    <col min="2" max="2" width="12.28125" style="3" bestFit="1" customWidth="1"/>
    <col min="3" max="3" width="8.421875" style="3" bestFit="1" customWidth="1"/>
    <col min="4" max="5" width="10.7109375" style="3" customWidth="1"/>
    <col min="6" max="6" width="11.57421875" style="53" bestFit="1" customWidth="1"/>
    <col min="7" max="7" width="8.00390625" style="3" customWidth="1"/>
    <col min="8" max="8" width="11.28125" style="3" bestFit="1" customWidth="1"/>
    <col min="9" max="16384" width="11.00390625" style="3" customWidth="1"/>
  </cols>
  <sheetData>
    <row r="1" spans="1:8" s="1" customFormat="1" ht="18.75">
      <c r="A1" s="1803" t="s">
        <v>0</v>
      </c>
      <c r="B1" s="1803"/>
      <c r="C1" s="1803"/>
      <c r="D1" s="1803"/>
      <c r="E1" s="1803"/>
      <c r="F1" s="1803"/>
      <c r="G1" s="1803"/>
      <c r="H1" s="1803"/>
    </row>
    <row r="2" spans="1:8" s="1" customFormat="1" ht="18.75">
      <c r="A2" s="1804" t="s">
        <v>1</v>
      </c>
      <c r="B2" s="1804"/>
      <c r="C2" s="1804"/>
      <c r="D2" s="1804"/>
      <c r="E2" s="1804"/>
      <c r="F2" s="1804"/>
      <c r="G2" s="1804"/>
      <c r="H2" s="1804"/>
    </row>
    <row r="3" spans="1:8" s="1" customFormat="1" ht="17.25" customHeight="1">
      <c r="A3" s="1803" t="s">
        <v>2</v>
      </c>
      <c r="B3" s="1803"/>
      <c r="C3" s="1803"/>
      <c r="D3" s="1803"/>
      <c r="E3" s="1803"/>
      <c r="F3" s="1803"/>
      <c r="G3" s="1803"/>
      <c r="H3" s="1803"/>
    </row>
    <row r="4" spans="1:8" s="1" customFormat="1" ht="17.25" customHeight="1">
      <c r="A4" s="1803" t="s">
        <v>94</v>
      </c>
      <c r="B4" s="1803"/>
      <c r="C4" s="1803"/>
      <c r="D4" s="1803"/>
      <c r="E4" s="1803"/>
      <c r="F4" s="1803"/>
      <c r="G4" s="1803"/>
      <c r="H4" s="1803"/>
    </row>
    <row r="5" spans="1:8" ht="17.25" customHeight="1" thickBot="1">
      <c r="A5" s="2"/>
      <c r="B5" s="1805"/>
      <c r="C5" s="1805"/>
      <c r="D5" s="1805"/>
      <c r="E5" s="2"/>
      <c r="F5" s="2"/>
      <c r="G5" s="1806" t="s">
        <v>3</v>
      </c>
      <c r="H5" s="1806"/>
    </row>
    <row r="6" spans="1:8" ht="17.25" customHeight="1" thickTop="1">
      <c r="A6" s="1800" t="s">
        <v>5</v>
      </c>
      <c r="B6" s="1790" t="s">
        <v>4</v>
      </c>
      <c r="C6" s="1790"/>
      <c r="D6" s="1790"/>
      <c r="E6" s="1791"/>
      <c r="F6" s="1790"/>
      <c r="G6" s="1796" t="s">
        <v>93</v>
      </c>
      <c r="H6" s="1797"/>
    </row>
    <row r="7" spans="1:46" s="4" customFormat="1" ht="16.5">
      <c r="A7" s="1801"/>
      <c r="B7" s="1792" t="s">
        <v>6</v>
      </c>
      <c r="C7" s="1793"/>
      <c r="D7" s="1794" t="s">
        <v>7</v>
      </c>
      <c r="E7" s="1795"/>
      <c r="F7" s="5" t="s">
        <v>8</v>
      </c>
      <c r="G7" s="1798"/>
      <c r="H7" s="179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4" customFormat="1" ht="12.75">
      <c r="A8" s="1802"/>
      <c r="B8" s="125" t="s">
        <v>1574</v>
      </c>
      <c r="C8" s="5" t="s">
        <v>91</v>
      </c>
      <c r="D8" s="125" t="s">
        <v>1574</v>
      </c>
      <c r="E8" s="5" t="s">
        <v>91</v>
      </c>
      <c r="F8" s="125" t="s">
        <v>1574</v>
      </c>
      <c r="G8" s="6" t="s">
        <v>7</v>
      </c>
      <c r="H8" s="7" t="s">
        <v>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8" s="12" customFormat="1" ht="12.75">
      <c r="A9" s="8" t="s">
        <v>10</v>
      </c>
      <c r="B9" s="9">
        <v>206221</v>
      </c>
      <c r="C9" s="9">
        <v>347071.89999999997</v>
      </c>
      <c r="D9" s="9">
        <v>265276.4</v>
      </c>
      <c r="E9" s="9">
        <v>417327.5</v>
      </c>
      <c r="F9" s="10">
        <v>308346.2</v>
      </c>
      <c r="G9" s="9">
        <v>28.636947740530786</v>
      </c>
      <c r="H9" s="11">
        <v>16.235820449915636</v>
      </c>
    </row>
    <row r="10" spans="1:8" s="17" customFormat="1" ht="12.75">
      <c r="A10" s="13" t="s">
        <v>11</v>
      </c>
      <c r="B10" s="14">
        <v>167938.9</v>
      </c>
      <c r="C10" s="14">
        <v>243669.3</v>
      </c>
      <c r="D10" s="14">
        <v>213960.5</v>
      </c>
      <c r="E10" s="14">
        <v>296552.2</v>
      </c>
      <c r="F10" s="15">
        <v>222705</v>
      </c>
      <c r="G10" s="14">
        <v>27.40377601615826</v>
      </c>
      <c r="H10" s="16">
        <v>4.086969323777055</v>
      </c>
    </row>
    <row r="11" spans="1:8" s="17" customFormat="1" ht="12.75">
      <c r="A11" s="13" t="s">
        <v>12</v>
      </c>
      <c r="B11" s="14">
        <v>22751.6</v>
      </c>
      <c r="C11" s="14">
        <v>51332.8</v>
      </c>
      <c r="D11" s="14">
        <v>30663.600000000002</v>
      </c>
      <c r="E11" s="14">
        <v>61360</v>
      </c>
      <c r="F11" s="15">
        <v>36193.7</v>
      </c>
      <c r="G11" s="14">
        <v>34.77557622321069</v>
      </c>
      <c r="H11" s="16">
        <v>18.034738256434323</v>
      </c>
    </row>
    <row r="12" spans="1:8" s="18" customFormat="1" ht="12.75">
      <c r="A12" s="13" t="s">
        <v>13</v>
      </c>
      <c r="B12" s="14">
        <v>19799.1</v>
      </c>
      <c r="C12" s="14">
        <v>45204.200000000004</v>
      </c>
      <c r="D12" s="14">
        <v>26773.4</v>
      </c>
      <c r="E12" s="14">
        <v>54250.8</v>
      </c>
      <c r="F12" s="15">
        <v>34145.2</v>
      </c>
      <c r="G12" s="14">
        <v>35.22533852548855</v>
      </c>
      <c r="H12" s="16">
        <v>27.534044984947712</v>
      </c>
    </row>
    <row r="13" spans="1:8" s="18" customFormat="1" ht="12.75">
      <c r="A13" s="13" t="s">
        <v>14</v>
      </c>
      <c r="B13" s="14">
        <v>2952.5</v>
      </c>
      <c r="C13" s="14">
        <v>6128.6</v>
      </c>
      <c r="D13" s="14">
        <v>3890.2</v>
      </c>
      <c r="E13" s="14">
        <v>7109.2</v>
      </c>
      <c r="F13" s="15">
        <v>2048.5</v>
      </c>
      <c r="G13" s="19">
        <v>31.759525825571558</v>
      </c>
      <c r="H13" s="20">
        <v>-47.34203896971878</v>
      </c>
    </row>
    <row r="14" spans="1:8" s="18" customFormat="1" ht="12.75">
      <c r="A14" s="13" t="s">
        <v>16</v>
      </c>
      <c r="B14" s="14">
        <v>15530.5</v>
      </c>
      <c r="C14" s="14">
        <v>52069.799999999996</v>
      </c>
      <c r="D14" s="14">
        <v>20652.3</v>
      </c>
      <c r="E14" s="14">
        <v>59415.3</v>
      </c>
      <c r="F14" s="14">
        <v>49447.5</v>
      </c>
      <c r="G14" s="14">
        <v>32.9789768520009</v>
      </c>
      <c r="H14" s="16">
        <v>139.42853822576663</v>
      </c>
    </row>
    <row r="15" spans="1:8" s="18" customFormat="1" ht="12.75">
      <c r="A15" s="13" t="s">
        <v>13</v>
      </c>
      <c r="B15" s="14">
        <v>15093.9</v>
      </c>
      <c r="C15" s="14">
        <v>51304.1</v>
      </c>
      <c r="D15" s="14">
        <v>20226</v>
      </c>
      <c r="E15" s="14">
        <v>58256.700000000004</v>
      </c>
      <c r="F15" s="14">
        <v>48550.5</v>
      </c>
      <c r="G15" s="14">
        <v>34.00115278357484</v>
      </c>
      <c r="H15" s="16">
        <v>140.04004746366064</v>
      </c>
    </row>
    <row r="16" spans="1:8" s="18" customFormat="1" ht="12.75">
      <c r="A16" s="21" t="s">
        <v>14</v>
      </c>
      <c r="B16" s="22">
        <v>436.6</v>
      </c>
      <c r="C16" s="22">
        <v>765.7</v>
      </c>
      <c r="D16" s="22">
        <v>426.29999999999995</v>
      </c>
      <c r="E16" s="22">
        <v>1158.6</v>
      </c>
      <c r="F16" s="22">
        <v>897</v>
      </c>
      <c r="G16" s="23">
        <v>-2.3591387998167903</v>
      </c>
      <c r="H16" s="24">
        <v>110.41520056298381</v>
      </c>
    </row>
    <row r="17" spans="1:8" s="12" customFormat="1" ht="12.75">
      <c r="A17" s="25" t="s">
        <v>17</v>
      </c>
      <c r="B17" s="26">
        <v>1657.1</v>
      </c>
      <c r="C17" s="26">
        <v>146.79999999999998</v>
      </c>
      <c r="D17" s="26">
        <v>0</v>
      </c>
      <c r="E17" s="26">
        <v>0</v>
      </c>
      <c r="F17" s="26">
        <v>0</v>
      </c>
      <c r="G17" s="26" t="s">
        <v>15</v>
      </c>
      <c r="H17" s="16" t="s">
        <v>15</v>
      </c>
    </row>
    <row r="18" spans="1:8" s="17" customFormat="1" ht="12.75">
      <c r="A18" s="13" t="s">
        <v>11</v>
      </c>
      <c r="B18" s="14">
        <v>1223.1</v>
      </c>
      <c r="C18" s="14">
        <v>17.6</v>
      </c>
      <c r="D18" s="14">
        <v>0</v>
      </c>
      <c r="E18" s="14">
        <v>0</v>
      </c>
      <c r="F18" s="14">
        <v>0</v>
      </c>
      <c r="G18" s="14" t="s">
        <v>15</v>
      </c>
      <c r="H18" s="16" t="s">
        <v>15</v>
      </c>
    </row>
    <row r="19" spans="1:8" s="17" customFormat="1" ht="12.75">
      <c r="A19" s="13" t="s">
        <v>12</v>
      </c>
      <c r="B19" s="14">
        <v>434</v>
      </c>
      <c r="C19" s="14">
        <v>129.2</v>
      </c>
      <c r="D19" s="14">
        <v>0</v>
      </c>
      <c r="E19" s="14">
        <v>0</v>
      </c>
      <c r="F19" s="14">
        <v>0</v>
      </c>
      <c r="G19" s="14" t="s">
        <v>15</v>
      </c>
      <c r="H19" s="16" t="s">
        <v>15</v>
      </c>
    </row>
    <row r="20" spans="1:8" s="17" customFormat="1" ht="12.75">
      <c r="A20" s="21" t="s">
        <v>18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 t="s">
        <v>15</v>
      </c>
      <c r="H20" s="27" t="s">
        <v>15</v>
      </c>
    </row>
    <row r="21" spans="1:8" s="12" customFormat="1" ht="12.75">
      <c r="A21" s="8" t="s">
        <v>19</v>
      </c>
      <c r="B21" s="9">
        <v>204563.9</v>
      </c>
      <c r="C21" s="9">
        <v>346925.1</v>
      </c>
      <c r="D21" s="9">
        <v>265276.4</v>
      </c>
      <c r="E21" s="9">
        <v>417327.5</v>
      </c>
      <c r="F21" s="10">
        <v>308346.2</v>
      </c>
      <c r="G21" s="9">
        <v>29.67899028127644</v>
      </c>
      <c r="H21" s="11">
        <v>16.235820449915636</v>
      </c>
    </row>
    <row r="22" spans="1:8" s="17" customFormat="1" ht="12.75">
      <c r="A22" s="13" t="s">
        <v>11</v>
      </c>
      <c r="B22" s="14">
        <v>166715.8</v>
      </c>
      <c r="C22" s="14">
        <v>243651.69999999998</v>
      </c>
      <c r="D22" s="14">
        <v>213960.5</v>
      </c>
      <c r="E22" s="14">
        <v>296552.2</v>
      </c>
      <c r="F22" s="15">
        <v>222705</v>
      </c>
      <c r="G22" s="14">
        <v>28.338465820276184</v>
      </c>
      <c r="H22" s="16">
        <v>4.086969323777055</v>
      </c>
    </row>
    <row r="23" spans="1:8" s="17" customFormat="1" ht="12.75">
      <c r="A23" s="13" t="s">
        <v>12</v>
      </c>
      <c r="B23" s="14">
        <v>22317.6</v>
      </c>
      <c r="C23" s="14">
        <v>51203.600000000006</v>
      </c>
      <c r="D23" s="14">
        <v>30663.6</v>
      </c>
      <c r="E23" s="14">
        <v>61360</v>
      </c>
      <c r="F23" s="15">
        <v>36193.7</v>
      </c>
      <c r="G23" s="14">
        <v>37.39649424669318</v>
      </c>
      <c r="H23" s="16">
        <v>18.034738256434338</v>
      </c>
    </row>
    <row r="24" spans="1:8" s="17" customFormat="1" ht="12.75">
      <c r="A24" s="21" t="s">
        <v>16</v>
      </c>
      <c r="B24" s="22">
        <v>15530.5</v>
      </c>
      <c r="C24" s="22">
        <v>52069.8</v>
      </c>
      <c r="D24" s="22">
        <v>20652.3</v>
      </c>
      <c r="E24" s="22">
        <v>59415.3</v>
      </c>
      <c r="F24" s="22">
        <v>49447.5</v>
      </c>
      <c r="G24" s="22">
        <v>32.9789768520009</v>
      </c>
      <c r="H24" s="28">
        <v>139.42853822576663</v>
      </c>
    </row>
    <row r="25" spans="1:8" s="17" customFormat="1" ht="12.75">
      <c r="A25" s="8" t="s">
        <v>20</v>
      </c>
      <c r="B25" s="9">
        <v>12115.6</v>
      </c>
      <c r="C25" s="9">
        <v>12115.6</v>
      </c>
      <c r="D25" s="9">
        <v>138.39999999999998</v>
      </c>
      <c r="E25" s="9">
        <v>138.39999999999998</v>
      </c>
      <c r="F25" s="9">
        <v>0</v>
      </c>
      <c r="G25" s="9">
        <v>-98.8576711017201</v>
      </c>
      <c r="H25" s="11">
        <v>-100</v>
      </c>
    </row>
    <row r="26" spans="1:8" s="17" customFormat="1" ht="12.75">
      <c r="A26" s="13" t="s">
        <v>21</v>
      </c>
      <c r="B26" s="14">
        <v>3421</v>
      </c>
      <c r="C26" s="14">
        <v>3421</v>
      </c>
      <c r="D26" s="14">
        <v>9.2</v>
      </c>
      <c r="E26" s="14">
        <v>9.200000000000001</v>
      </c>
      <c r="F26" s="14">
        <v>0</v>
      </c>
      <c r="G26" s="14">
        <v>-99.73107278573517</v>
      </c>
      <c r="H26" s="16">
        <v>-100</v>
      </c>
    </row>
    <row r="27" spans="1:8" s="17" customFormat="1" ht="12.75">
      <c r="A27" s="13" t="s">
        <v>22</v>
      </c>
      <c r="B27" s="14">
        <v>2976.8</v>
      </c>
      <c r="C27" s="14">
        <v>2976.8</v>
      </c>
      <c r="D27" s="14">
        <v>129.2</v>
      </c>
      <c r="E27" s="14">
        <v>129.2</v>
      </c>
      <c r="F27" s="14">
        <v>0</v>
      </c>
      <c r="G27" s="14">
        <v>-95.65976887933351</v>
      </c>
      <c r="H27" s="16">
        <v>-100</v>
      </c>
    </row>
    <row r="28" spans="1:8" s="12" customFormat="1" ht="12.75">
      <c r="A28" s="21" t="s">
        <v>23</v>
      </c>
      <c r="B28" s="22">
        <v>5717.8</v>
      </c>
      <c r="C28" s="22">
        <v>5717.8</v>
      </c>
      <c r="D28" s="22">
        <v>0</v>
      </c>
      <c r="E28" s="22">
        <v>0</v>
      </c>
      <c r="F28" s="22">
        <v>0</v>
      </c>
      <c r="G28" s="22" t="s">
        <v>15</v>
      </c>
      <c r="H28" s="27" t="s">
        <v>15</v>
      </c>
    </row>
    <row r="29" spans="1:8" s="12" customFormat="1" ht="12.75">
      <c r="A29" s="29" t="s">
        <v>24</v>
      </c>
      <c r="B29" s="30">
        <v>216679.5</v>
      </c>
      <c r="C29" s="30">
        <v>359040.69999999995</v>
      </c>
      <c r="D29" s="30">
        <v>265414.80000000005</v>
      </c>
      <c r="E29" s="30">
        <v>417465.9</v>
      </c>
      <c r="F29" s="31">
        <v>308346.2</v>
      </c>
      <c r="G29" s="30">
        <v>22.491883173073617</v>
      </c>
      <c r="H29" s="32">
        <v>16.17520952109676</v>
      </c>
    </row>
    <row r="30" spans="1:8" s="12" customFormat="1" ht="12.75">
      <c r="A30" s="29" t="s">
        <v>25</v>
      </c>
      <c r="B30" s="30">
        <v>264009.9</v>
      </c>
      <c r="C30" s="30">
        <v>327833.10000000003</v>
      </c>
      <c r="D30" s="30">
        <v>323988.80000000005</v>
      </c>
      <c r="E30" s="30">
        <v>403715</v>
      </c>
      <c r="F30" s="31">
        <v>362243.89999999997</v>
      </c>
      <c r="G30" s="30">
        <v>22.718428361966744</v>
      </c>
      <c r="H30" s="32">
        <v>11.807537791429809</v>
      </c>
    </row>
    <row r="31" spans="1:8" s="17" customFormat="1" ht="12.75">
      <c r="A31" s="25" t="s">
        <v>26</v>
      </c>
      <c r="B31" s="26">
        <v>254759</v>
      </c>
      <c r="C31" s="26">
        <v>320444.2</v>
      </c>
      <c r="D31" s="26">
        <v>312207.80000000005</v>
      </c>
      <c r="E31" s="26">
        <v>393560.30000000005</v>
      </c>
      <c r="F31" s="33">
        <v>337667.8</v>
      </c>
      <c r="G31" s="26">
        <v>22.55025337672076</v>
      </c>
      <c r="H31" s="34">
        <v>8.15482508764994</v>
      </c>
    </row>
    <row r="32" spans="1:8" s="17" customFormat="1" ht="12.75">
      <c r="A32" s="13" t="s">
        <v>27</v>
      </c>
      <c r="B32" s="14">
        <v>234448.6</v>
      </c>
      <c r="C32" s="14">
        <v>296015.7</v>
      </c>
      <c r="D32" s="14">
        <v>280041.9</v>
      </c>
      <c r="E32" s="14">
        <v>356619.60000000003</v>
      </c>
      <c r="F32" s="15">
        <v>312935.39999999997</v>
      </c>
      <c r="G32" s="14">
        <v>19.447034445929745</v>
      </c>
      <c r="H32" s="16">
        <v>11.74592087826855</v>
      </c>
    </row>
    <row r="33" spans="1:8" s="17" customFormat="1" ht="12.75">
      <c r="A33" s="13" t="s">
        <v>28</v>
      </c>
      <c r="B33" s="14">
        <v>20310.4</v>
      </c>
      <c r="C33" s="14">
        <v>24428.499999999993</v>
      </c>
      <c r="D33" s="14">
        <v>32165.9</v>
      </c>
      <c r="E33" s="14">
        <v>36940.7</v>
      </c>
      <c r="F33" s="15">
        <v>24732.4</v>
      </c>
      <c r="G33" s="14">
        <v>58.3715731841815</v>
      </c>
      <c r="H33" s="16">
        <v>-23.109877230234503</v>
      </c>
    </row>
    <row r="34" spans="1:8" s="17" customFormat="1" ht="12.75">
      <c r="A34" s="13" t="s">
        <v>29</v>
      </c>
      <c r="B34" s="14">
        <v>2756.800000000001</v>
      </c>
      <c r="C34" s="14">
        <v>6965.5</v>
      </c>
      <c r="D34" s="14">
        <v>3587.7999999999993</v>
      </c>
      <c r="E34" s="14">
        <v>8084.4</v>
      </c>
      <c r="F34" s="15">
        <v>10202.1</v>
      </c>
      <c r="G34" s="14">
        <v>30.143644805571597</v>
      </c>
      <c r="H34" s="16">
        <v>184.35531523496297</v>
      </c>
    </row>
    <row r="35" spans="1:8" s="17" customFormat="1" ht="12.75">
      <c r="A35" s="13" t="s">
        <v>30</v>
      </c>
      <c r="B35" s="14">
        <v>108.8</v>
      </c>
      <c r="C35" s="14">
        <v>80.09999999999997</v>
      </c>
      <c r="D35" s="14">
        <v>-48.7</v>
      </c>
      <c r="E35" s="14">
        <v>-63.400000000000034</v>
      </c>
      <c r="F35" s="15">
        <v>83.7</v>
      </c>
      <c r="G35" s="14">
        <v>-144.7610294117647</v>
      </c>
      <c r="H35" s="16">
        <v>-271.86858316221765</v>
      </c>
    </row>
    <row r="36" spans="1:8" s="17" customFormat="1" ht="12.75">
      <c r="A36" s="13" t="s">
        <v>31</v>
      </c>
      <c r="B36" s="14">
        <v>1472.1</v>
      </c>
      <c r="C36" s="14">
        <v>-42.79999999999998</v>
      </c>
      <c r="D36" s="14">
        <v>376.9</v>
      </c>
      <c r="E36" s="14">
        <v>-44.7</v>
      </c>
      <c r="F36" s="15">
        <v>993.6</v>
      </c>
      <c r="G36" s="14">
        <v>-74.3971197608858</v>
      </c>
      <c r="H36" s="16">
        <v>163.6243035287875</v>
      </c>
    </row>
    <row r="37" spans="1:12" s="17" customFormat="1" ht="12.75">
      <c r="A37" s="13" t="s">
        <v>32</v>
      </c>
      <c r="B37" s="14">
        <v>-56.8</v>
      </c>
      <c r="C37" s="14">
        <v>80.19999999999999</v>
      </c>
      <c r="D37" s="14">
        <v>677.7</v>
      </c>
      <c r="E37" s="14">
        <v>136.60000000000002</v>
      </c>
      <c r="F37" s="15">
        <v>1097</v>
      </c>
      <c r="G37" s="14">
        <v>1293.1338028169016</v>
      </c>
      <c r="H37" s="16">
        <v>61.87103438099453</v>
      </c>
      <c r="J37" s="35"/>
      <c r="K37" s="35"/>
      <c r="L37" s="35"/>
    </row>
    <row r="38" spans="1:12" s="17" customFormat="1" ht="12.75">
      <c r="A38" s="21" t="s">
        <v>33</v>
      </c>
      <c r="B38" s="22">
        <v>4970</v>
      </c>
      <c r="C38" s="22">
        <v>305.90000000000055</v>
      </c>
      <c r="D38" s="22">
        <v>7187.3</v>
      </c>
      <c r="E38" s="22">
        <v>2041.7999999999993</v>
      </c>
      <c r="F38" s="36">
        <v>12199.7</v>
      </c>
      <c r="G38" s="22">
        <v>44.61368209255534</v>
      </c>
      <c r="H38" s="27">
        <v>69.73967971282678</v>
      </c>
      <c r="J38" s="35"/>
      <c r="K38" s="35"/>
      <c r="L38" s="35"/>
    </row>
    <row r="39" spans="1:8" s="12" customFormat="1" ht="12.75">
      <c r="A39" s="37" t="s">
        <v>34</v>
      </c>
      <c r="B39" s="30">
        <v>47330.40000000002</v>
      </c>
      <c r="C39" s="30">
        <v>-31207.59999999992</v>
      </c>
      <c r="D39" s="30">
        <v>58574</v>
      </c>
      <c r="E39" s="30">
        <v>-13750.900000000023</v>
      </c>
      <c r="F39" s="30">
        <v>53897.69999999995</v>
      </c>
      <c r="G39" s="30">
        <v>23.755556682385887</v>
      </c>
      <c r="H39" s="32">
        <v>-7.983576330795316</v>
      </c>
    </row>
    <row r="40" spans="1:8" s="12" customFormat="1" ht="12.75">
      <c r="A40" s="25" t="s">
        <v>35</v>
      </c>
      <c r="B40" s="26">
        <v>-47330.4</v>
      </c>
      <c r="C40" s="26">
        <v>31207.599999999977</v>
      </c>
      <c r="D40" s="26">
        <v>-58573.99499999999</v>
      </c>
      <c r="E40" s="26">
        <v>13750.91499999996</v>
      </c>
      <c r="F40" s="26">
        <v>-53897.7</v>
      </c>
      <c r="G40" s="26">
        <v>23.755546118350964</v>
      </c>
      <c r="H40" s="34">
        <v>-7.983568476078844</v>
      </c>
    </row>
    <row r="41" spans="1:8" s="17" customFormat="1" ht="12.75">
      <c r="A41" s="13" t="s">
        <v>36</v>
      </c>
      <c r="B41" s="14">
        <v>-54934</v>
      </c>
      <c r="C41" s="14">
        <v>20910.499999999978</v>
      </c>
      <c r="D41" s="14">
        <v>-72734.69499999999</v>
      </c>
      <c r="E41" s="14">
        <v>-1901.7850000000399</v>
      </c>
      <c r="F41" s="14">
        <v>-62431.299999999996</v>
      </c>
      <c r="G41" s="14">
        <v>32.40378454144971</v>
      </c>
      <c r="H41" s="16">
        <v>-14.16572242449081</v>
      </c>
    </row>
    <row r="42" spans="1:8" s="38" customFormat="1" ht="12.75">
      <c r="A42" s="13" t="s">
        <v>37</v>
      </c>
      <c r="B42" s="14">
        <v>0</v>
      </c>
      <c r="C42" s="14">
        <v>19042.8</v>
      </c>
      <c r="D42" s="14">
        <v>9982.805</v>
      </c>
      <c r="E42" s="14">
        <v>19982.815000000002</v>
      </c>
      <c r="F42" s="14">
        <v>0</v>
      </c>
      <c r="G42" s="14" t="s">
        <v>15</v>
      </c>
      <c r="H42" s="16" t="s">
        <v>15</v>
      </c>
    </row>
    <row r="43" spans="1:8" s="18" customFormat="1" ht="12.75">
      <c r="A43" s="13" t="s">
        <v>38</v>
      </c>
      <c r="B43" s="14">
        <v>0</v>
      </c>
      <c r="C43" s="14">
        <v>19000</v>
      </c>
      <c r="D43" s="14">
        <v>0</v>
      </c>
      <c r="E43" s="14">
        <v>10000</v>
      </c>
      <c r="F43" s="14">
        <v>0</v>
      </c>
      <c r="G43" s="14" t="s">
        <v>15</v>
      </c>
      <c r="H43" s="20" t="s">
        <v>15</v>
      </c>
    </row>
    <row r="44" spans="1:8" s="18" customFormat="1" ht="12.75">
      <c r="A44" s="13" t="s">
        <v>39</v>
      </c>
      <c r="B44" s="14">
        <v>0</v>
      </c>
      <c r="C44" s="14">
        <v>0</v>
      </c>
      <c r="D44" s="14">
        <v>9000</v>
      </c>
      <c r="E44" s="14">
        <v>9000</v>
      </c>
      <c r="F44" s="14">
        <v>0</v>
      </c>
      <c r="G44" s="14" t="s">
        <v>15</v>
      </c>
      <c r="H44" s="20" t="s">
        <v>15</v>
      </c>
    </row>
    <row r="45" spans="1:8" s="18" customFormat="1" ht="11.25" customHeight="1">
      <c r="A45" s="13" t="s">
        <v>40</v>
      </c>
      <c r="B45" s="14">
        <v>0</v>
      </c>
      <c r="C45" s="14">
        <v>0</v>
      </c>
      <c r="D45" s="14">
        <v>906.4</v>
      </c>
      <c r="E45" s="14">
        <v>906.4</v>
      </c>
      <c r="F45" s="14">
        <v>0</v>
      </c>
      <c r="G45" s="14" t="s">
        <v>15</v>
      </c>
      <c r="H45" s="20" t="s">
        <v>15</v>
      </c>
    </row>
    <row r="46" spans="1:8" s="18" customFormat="1" ht="12.75">
      <c r="A46" s="13" t="s">
        <v>41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 t="s">
        <v>15</v>
      </c>
      <c r="H46" s="20" t="s">
        <v>15</v>
      </c>
    </row>
    <row r="47" spans="1:8" s="18" customFormat="1" ht="12.75">
      <c r="A47" s="13" t="s">
        <v>42</v>
      </c>
      <c r="B47" s="14">
        <v>0</v>
      </c>
      <c r="C47" s="14">
        <v>42.8</v>
      </c>
      <c r="D47" s="14">
        <v>76.405</v>
      </c>
      <c r="E47" s="14">
        <v>76.415</v>
      </c>
      <c r="F47" s="14">
        <v>0</v>
      </c>
      <c r="G47" s="19" t="s">
        <v>15</v>
      </c>
      <c r="H47" s="20" t="s">
        <v>15</v>
      </c>
    </row>
    <row r="48" spans="1:8" s="18" customFormat="1" ht="12.75">
      <c r="A48" s="13" t="s">
        <v>43</v>
      </c>
      <c r="B48" s="14">
        <v>-54713</v>
      </c>
      <c r="C48" s="14">
        <v>2175.5999999999767</v>
      </c>
      <c r="D48" s="14">
        <v>-83565.8</v>
      </c>
      <c r="E48" s="14">
        <v>-23316.300000000043</v>
      </c>
      <c r="F48" s="15">
        <v>-62351.7</v>
      </c>
      <c r="G48" s="14">
        <v>52.73481622283552</v>
      </c>
      <c r="H48" s="16">
        <v>-25.38610292727408</v>
      </c>
    </row>
    <row r="49" spans="1:8" s="18" customFormat="1" ht="12.75">
      <c r="A49" s="13" t="s">
        <v>44</v>
      </c>
      <c r="B49" s="14">
        <v>-221</v>
      </c>
      <c r="C49" s="14">
        <v>-307.8999999999978</v>
      </c>
      <c r="D49" s="14">
        <v>848.3000000000011</v>
      </c>
      <c r="E49" s="14">
        <v>1431.7000000000007</v>
      </c>
      <c r="F49" s="14">
        <v>-79.6</v>
      </c>
      <c r="G49" s="14">
        <v>-483.8461538461543</v>
      </c>
      <c r="H49" s="16">
        <v>-109.38347282800895</v>
      </c>
    </row>
    <row r="50" spans="1:8" s="17" customFormat="1" ht="12.75">
      <c r="A50" s="13" t="s">
        <v>45</v>
      </c>
      <c r="B50" s="14">
        <v>377.7</v>
      </c>
      <c r="C50" s="14">
        <v>755.3</v>
      </c>
      <c r="D50" s="14">
        <v>301.8</v>
      </c>
      <c r="E50" s="14">
        <v>569.8</v>
      </c>
      <c r="F50" s="14">
        <v>5494.1</v>
      </c>
      <c r="G50" s="14">
        <v>-20.09531374106433</v>
      </c>
      <c r="H50" s="39">
        <v>1720.444002650762</v>
      </c>
    </row>
    <row r="51" spans="1:8" s="17" customFormat="1" ht="18" customHeight="1" thickBot="1">
      <c r="A51" s="40" t="s">
        <v>46</v>
      </c>
      <c r="B51" s="41">
        <v>7225.9</v>
      </c>
      <c r="C51" s="41">
        <v>9541.8</v>
      </c>
      <c r="D51" s="41">
        <v>13858.9</v>
      </c>
      <c r="E51" s="41">
        <v>15082.900000000001</v>
      </c>
      <c r="F51" s="41">
        <v>3039.5</v>
      </c>
      <c r="G51" s="41">
        <v>91.7947937281169</v>
      </c>
      <c r="H51" s="42">
        <v>-78.06824495450577</v>
      </c>
    </row>
    <row r="52" spans="1:8" s="17" customFormat="1" ht="5.25" customHeight="1" thickTop="1">
      <c r="A52" s="43"/>
      <c r="B52" s="44"/>
      <c r="C52" s="44"/>
      <c r="D52" s="44"/>
      <c r="E52" s="44"/>
      <c r="F52" s="45"/>
      <c r="G52" s="44"/>
      <c r="H52" s="46"/>
    </row>
    <row r="53" spans="1:19" ht="54.75" customHeight="1">
      <c r="A53" s="1788" t="s">
        <v>95</v>
      </c>
      <c r="B53" s="1788"/>
      <c r="C53" s="1788"/>
      <c r="D53" s="1788"/>
      <c r="E53" s="1788"/>
      <c r="F53" s="1788"/>
      <c r="G53" s="1788"/>
      <c r="H53" s="178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 customHeight="1">
      <c r="A54" s="48" t="s">
        <v>47</v>
      </c>
      <c r="B54" s="49"/>
      <c r="C54" s="49"/>
      <c r="D54" s="50"/>
      <c r="E54" s="50"/>
      <c r="F54" s="49"/>
      <c r="G54" s="50"/>
      <c r="H54" s="49"/>
      <c r="I54" s="51"/>
      <c r="J54" s="51"/>
      <c r="K54" s="52"/>
      <c r="L54" s="52"/>
      <c r="M54" s="52"/>
      <c r="N54" s="52"/>
      <c r="O54" s="52"/>
      <c r="P54" s="52"/>
      <c r="Q54" s="51"/>
      <c r="R54" s="52"/>
      <c r="S54" s="52"/>
    </row>
    <row r="55" spans="1:19" ht="12.75" customHeight="1">
      <c r="A55" s="53" t="s">
        <v>48</v>
      </c>
      <c r="B55" s="49"/>
      <c r="C55" s="49"/>
      <c r="D55" s="54"/>
      <c r="E55" s="54"/>
      <c r="F55" s="49"/>
      <c r="G55" s="54"/>
      <c r="H55" s="49"/>
      <c r="I55" s="54"/>
      <c r="J55" s="54"/>
      <c r="K55" s="52"/>
      <c r="L55" s="52"/>
      <c r="M55" s="52"/>
      <c r="N55" s="52"/>
      <c r="O55" s="52"/>
      <c r="P55" s="52"/>
      <c r="Q55" s="51"/>
      <c r="R55" s="52"/>
      <c r="S55" s="52"/>
    </row>
    <row r="56" spans="1:13" ht="12.75">
      <c r="A56" s="55" t="s">
        <v>49</v>
      </c>
      <c r="B56" s="49"/>
      <c r="C56" s="49"/>
      <c r="D56" s="49"/>
      <c r="E56" s="49"/>
      <c r="F56" s="49"/>
      <c r="G56" s="49"/>
      <c r="H56" s="1789"/>
      <c r="I56" s="1789"/>
      <c r="J56" s="1789"/>
      <c r="K56" s="1789"/>
      <c r="L56" s="1789"/>
      <c r="M56" s="1789"/>
    </row>
    <row r="57" spans="1:19" ht="12.75">
      <c r="A57" s="3" t="s">
        <v>50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sheetProtection/>
  <mergeCells count="13">
    <mergeCell ref="A1:H1"/>
    <mergeCell ref="A2:H2"/>
    <mergeCell ref="A3:H3"/>
    <mergeCell ref="A4:H4"/>
    <mergeCell ref="B5:D5"/>
    <mergeCell ref="G5:H5"/>
    <mergeCell ref="A53:H53"/>
    <mergeCell ref="H56:M56"/>
    <mergeCell ref="B6:F6"/>
    <mergeCell ref="B7:C7"/>
    <mergeCell ref="D7:E7"/>
    <mergeCell ref="G6:H7"/>
    <mergeCell ref="A6:A8"/>
  </mergeCells>
  <printOptions/>
  <pageMargins left="1.73" right="0.75" top="1" bottom="1" header="0.5" footer="0.5"/>
  <pageSetup fitToHeight="1" fitToWidth="1" horizontalDpi="600" verticalDpi="600" orientation="portrait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0.7109375" style="68" customWidth="1"/>
    <col min="2" max="2" width="10.140625" style="68" bestFit="1" customWidth="1"/>
    <col min="3" max="3" width="8.421875" style="68" bestFit="1" customWidth="1"/>
    <col min="4" max="4" width="10.140625" style="68" bestFit="1" customWidth="1"/>
    <col min="5" max="5" width="8.421875" style="68" bestFit="1" customWidth="1"/>
    <col min="6" max="6" width="10.140625" style="68" bestFit="1" customWidth="1"/>
    <col min="7" max="16384" width="9.140625" style="68" customWidth="1"/>
  </cols>
  <sheetData>
    <row r="1" spans="1:10" ht="12.75">
      <c r="A1" s="1808" t="s">
        <v>51</v>
      </c>
      <c r="B1" s="1808"/>
      <c r="C1" s="1808"/>
      <c r="D1" s="1808"/>
      <c r="E1" s="1808"/>
      <c r="F1" s="1808"/>
      <c r="G1" s="1808"/>
      <c r="H1" s="1808"/>
      <c r="I1" s="1808"/>
      <c r="J1" s="1808"/>
    </row>
    <row r="2" spans="1:10" ht="15.75">
      <c r="A2" s="1809" t="s">
        <v>52</v>
      </c>
      <c r="B2" s="1809"/>
      <c r="C2" s="1809"/>
      <c r="D2" s="1809"/>
      <c r="E2" s="1809"/>
      <c r="F2" s="1809"/>
      <c r="G2" s="1809"/>
      <c r="H2" s="1809"/>
      <c r="I2" s="1809"/>
      <c r="J2" s="1809"/>
    </row>
    <row r="3" spans="1:10" ht="13.5" thickBot="1">
      <c r="A3" s="1810" t="s">
        <v>96</v>
      </c>
      <c r="B3" s="1810"/>
      <c r="C3" s="1810"/>
      <c r="D3" s="1810"/>
      <c r="E3" s="1810"/>
      <c r="F3" s="1810"/>
      <c r="G3" s="1810"/>
      <c r="H3" s="1810"/>
      <c r="I3" s="1810"/>
      <c r="J3" s="1810"/>
    </row>
    <row r="4" spans="1:10" ht="24.75" customHeight="1">
      <c r="A4" s="1811"/>
      <c r="B4" s="1813" t="s">
        <v>53</v>
      </c>
      <c r="C4" s="1814"/>
      <c r="D4" s="1814"/>
      <c r="E4" s="1814"/>
      <c r="F4" s="1815"/>
      <c r="G4" s="1816" t="s">
        <v>97</v>
      </c>
      <c r="H4" s="1817"/>
      <c r="I4" s="1816" t="s">
        <v>98</v>
      </c>
      <c r="J4" s="1820"/>
    </row>
    <row r="5" spans="1:10" ht="24.75" customHeight="1">
      <c r="A5" s="1812"/>
      <c r="B5" s="1822" t="s">
        <v>6</v>
      </c>
      <c r="C5" s="1823"/>
      <c r="D5" s="1822" t="s">
        <v>7</v>
      </c>
      <c r="E5" s="1823"/>
      <c r="F5" s="128" t="s">
        <v>92</v>
      </c>
      <c r="G5" s="1818"/>
      <c r="H5" s="1819"/>
      <c r="I5" s="1818"/>
      <c r="J5" s="1821"/>
    </row>
    <row r="6" spans="1:10" ht="24.75" customHeight="1">
      <c r="A6" s="1812"/>
      <c r="B6" s="129" t="s">
        <v>1574</v>
      </c>
      <c r="C6" s="130" t="s">
        <v>91</v>
      </c>
      <c r="D6" s="126" t="str">
        <f>B6</f>
        <v>Ten Months</v>
      </c>
      <c r="E6" s="130" t="s">
        <v>91</v>
      </c>
      <c r="F6" s="127" t="str">
        <f>B6</f>
        <v>Ten Months</v>
      </c>
      <c r="G6" s="128" t="s">
        <v>7</v>
      </c>
      <c r="H6" s="131" t="s">
        <v>9</v>
      </c>
      <c r="I6" s="128" t="s">
        <v>7</v>
      </c>
      <c r="J6" s="132" t="s">
        <v>9</v>
      </c>
    </row>
    <row r="7" spans="1:10" ht="24.75" customHeight="1">
      <c r="A7" s="133" t="s">
        <v>54</v>
      </c>
      <c r="B7" s="134">
        <v>67879.3</v>
      </c>
      <c r="C7" s="134">
        <v>83505.829</v>
      </c>
      <c r="D7" s="135">
        <v>80936.679</v>
      </c>
      <c r="E7" s="135">
        <v>100966.88</v>
      </c>
      <c r="F7" s="135">
        <v>90464.606</v>
      </c>
      <c r="G7" s="136">
        <f>(D7-B7)/B7*100</f>
        <v>19.23617214673693</v>
      </c>
      <c r="H7" s="136">
        <f>(F7-D7)/D7*100</f>
        <v>11.772075550567124</v>
      </c>
      <c r="I7" s="137">
        <f>D7/D$17%</f>
        <v>28.90163186294622</v>
      </c>
      <c r="J7" s="138">
        <f>F7/F$17%</f>
        <v>28.90839642942281</v>
      </c>
    </row>
    <row r="8" spans="1:10" ht="24.75" customHeight="1">
      <c r="A8" s="57" t="s">
        <v>32</v>
      </c>
      <c r="B8" s="58">
        <v>46745.1</v>
      </c>
      <c r="C8" s="58">
        <v>67018.919</v>
      </c>
      <c r="D8" s="59">
        <v>55193.174</v>
      </c>
      <c r="E8" s="59">
        <v>77927.541</v>
      </c>
      <c r="F8" s="59">
        <v>61251.278</v>
      </c>
      <c r="G8" s="60">
        <f aca="true" t="shared" si="0" ref="G8:G17">(D8-B8)/B8*100</f>
        <v>18.07264076876507</v>
      </c>
      <c r="H8" s="60">
        <f>(F8-D8)/D8*100</f>
        <v>10.976183395432194</v>
      </c>
      <c r="I8" s="61">
        <f aca="true" t="shared" si="1" ref="I8:I17">D8/D$17%</f>
        <v>19.70889856125101</v>
      </c>
      <c r="J8" s="62">
        <f>F8/F$17%</f>
        <v>19.573138098150608</v>
      </c>
    </row>
    <row r="9" spans="1:10" ht="24.75" customHeight="1">
      <c r="A9" s="57" t="s">
        <v>55</v>
      </c>
      <c r="B9" s="58">
        <v>51956.9</v>
      </c>
      <c r="C9" s="58">
        <v>56893.929</v>
      </c>
      <c r="D9" s="59">
        <v>58517.512</v>
      </c>
      <c r="E9" s="59">
        <v>67882.009</v>
      </c>
      <c r="F9" s="59">
        <v>66006.006</v>
      </c>
      <c r="G9" s="60">
        <f t="shared" si="0"/>
        <v>12.62702740155783</v>
      </c>
      <c r="H9" s="60">
        <f aca="true" t="shared" si="2" ref="H9:H17">(F9-D9)/D9*100</f>
        <v>12.797013652938613</v>
      </c>
      <c r="I9" s="61">
        <f t="shared" si="1"/>
        <v>20.89598449374897</v>
      </c>
      <c r="J9" s="62">
        <f aca="true" t="shared" si="3" ref="J9:J17">F9/F$17%</f>
        <v>21.092534114069544</v>
      </c>
    </row>
    <row r="10" spans="1:10" ht="24.75" customHeight="1">
      <c r="A10" s="57" t="s">
        <v>56</v>
      </c>
      <c r="B10" s="58">
        <v>29070.6</v>
      </c>
      <c r="C10" s="58">
        <v>36664.89</v>
      </c>
      <c r="D10" s="59">
        <v>35535.499</v>
      </c>
      <c r="E10" s="59">
        <v>45395.355</v>
      </c>
      <c r="F10" s="59">
        <v>40974.781</v>
      </c>
      <c r="G10" s="60">
        <f t="shared" si="0"/>
        <v>22.238615646047915</v>
      </c>
      <c r="H10" s="60">
        <f t="shared" si="2"/>
        <v>15.306614942989821</v>
      </c>
      <c r="I10" s="61">
        <f t="shared" si="1"/>
        <v>12.68935077215231</v>
      </c>
      <c r="J10" s="62">
        <f t="shared" si="3"/>
        <v>13.093686748127569</v>
      </c>
    </row>
    <row r="11" spans="1:10" ht="24.75" customHeight="1">
      <c r="A11" s="57" t="s">
        <v>57</v>
      </c>
      <c r="B11" s="58">
        <v>4116</v>
      </c>
      <c r="C11" s="58">
        <v>5895.97</v>
      </c>
      <c r="D11" s="59">
        <v>4020.099</v>
      </c>
      <c r="E11" s="59">
        <v>7813.653</v>
      </c>
      <c r="F11" s="59">
        <v>8542.862</v>
      </c>
      <c r="G11" s="60">
        <f t="shared" si="0"/>
        <v>-2.3299562682215704</v>
      </c>
      <c r="H11" s="60">
        <f t="shared" si="2"/>
        <v>112.50377167328463</v>
      </c>
      <c r="I11" s="61">
        <f t="shared" si="1"/>
        <v>1.4355348253243532</v>
      </c>
      <c r="J11" s="62">
        <f t="shared" si="3"/>
        <v>2.729912307779816</v>
      </c>
    </row>
    <row r="12" spans="1:10" ht="24.75" customHeight="1">
      <c r="A12" s="57" t="s">
        <v>99</v>
      </c>
      <c r="B12" s="58">
        <v>3852.3</v>
      </c>
      <c r="C12" s="58">
        <v>4371.678</v>
      </c>
      <c r="D12" s="59">
        <v>3708.196</v>
      </c>
      <c r="E12" s="59">
        <v>4090</v>
      </c>
      <c r="F12" s="59">
        <v>5008.107</v>
      </c>
      <c r="G12" s="60">
        <f t="shared" si="0"/>
        <v>-3.740726319341699</v>
      </c>
      <c r="H12" s="60">
        <f t="shared" si="2"/>
        <v>35.05507799479855</v>
      </c>
      <c r="I12" s="61">
        <f t="shared" si="1"/>
        <v>1.324157563564595</v>
      </c>
      <c r="J12" s="62">
        <f>F12/F$17%</f>
        <v>1.6003644841714935</v>
      </c>
    </row>
    <row r="13" spans="1:10" ht="24.75" customHeight="1">
      <c r="A13" s="57" t="s">
        <v>58</v>
      </c>
      <c r="B13" s="63">
        <v>261.7</v>
      </c>
      <c r="C13" s="63">
        <v>320.686</v>
      </c>
      <c r="D13" s="63">
        <v>383.361</v>
      </c>
      <c r="E13" s="63">
        <v>434.906</v>
      </c>
      <c r="F13" s="59">
        <v>402.706</v>
      </c>
      <c r="G13" s="60">
        <f t="shared" si="0"/>
        <v>46.48872755063049</v>
      </c>
      <c r="H13" s="60">
        <f t="shared" si="2"/>
        <v>5.046157538195076</v>
      </c>
      <c r="I13" s="61">
        <f t="shared" si="1"/>
        <v>0.1368941576242698</v>
      </c>
      <c r="J13" s="62">
        <f t="shared" si="3"/>
        <v>0.12868662350120824</v>
      </c>
    </row>
    <row r="14" spans="1:10" ht="24.75" customHeight="1">
      <c r="A14" s="57" t="s">
        <v>59</v>
      </c>
      <c r="B14" s="63"/>
      <c r="C14" s="63"/>
      <c r="D14" s="63">
        <v>404.814</v>
      </c>
      <c r="E14" s="63">
        <v>440.533</v>
      </c>
      <c r="F14" s="59">
        <v>526.685</v>
      </c>
      <c r="G14" s="60" t="s">
        <v>15</v>
      </c>
      <c r="H14" s="60">
        <f t="shared" si="2"/>
        <v>30.105431136274913</v>
      </c>
      <c r="I14" s="61">
        <f t="shared" si="1"/>
        <v>0.14455479697859497</v>
      </c>
      <c r="J14" s="62">
        <f t="shared" si="3"/>
        <v>0.16830470442142367</v>
      </c>
    </row>
    <row r="15" spans="1:10" ht="24.75" customHeight="1">
      <c r="A15" s="57" t="s">
        <v>60</v>
      </c>
      <c r="B15" s="63">
        <v>2758.7</v>
      </c>
      <c r="C15" s="63">
        <v>4942.999</v>
      </c>
      <c r="D15" s="63">
        <v>6253.066</v>
      </c>
      <c r="E15" s="63">
        <v>6850.123</v>
      </c>
      <c r="F15" s="59">
        <v>9416.069</v>
      </c>
      <c r="G15" s="60">
        <f t="shared" si="0"/>
        <v>126.66712582013268</v>
      </c>
      <c r="H15" s="60">
        <f>(F15-D15)/D15*100</f>
        <v>50.58323388878352</v>
      </c>
      <c r="I15" s="61">
        <f t="shared" si="1"/>
        <v>2.232903719050613</v>
      </c>
      <c r="J15" s="62">
        <f>F15/F$17%</f>
        <v>3.0089497704638077</v>
      </c>
    </row>
    <row r="16" spans="1:10" ht="24.75" customHeight="1">
      <c r="A16" s="57" t="s">
        <v>61</v>
      </c>
      <c r="B16" s="58">
        <v>27808</v>
      </c>
      <c r="C16" s="58">
        <v>36396.5</v>
      </c>
      <c r="D16" s="59">
        <v>35089.5</v>
      </c>
      <c r="E16" s="59">
        <v>45045</v>
      </c>
      <c r="F16" s="59">
        <v>30342.3</v>
      </c>
      <c r="G16" s="60">
        <f t="shared" si="0"/>
        <v>26.18491081703107</v>
      </c>
      <c r="H16" s="60">
        <f t="shared" si="2"/>
        <v>-13.528833411704358</v>
      </c>
      <c r="I16" s="61">
        <f t="shared" si="1"/>
        <v>12.530089247359054</v>
      </c>
      <c r="J16" s="62">
        <f t="shared" si="3"/>
        <v>9.696026719891709</v>
      </c>
    </row>
    <row r="17" spans="1:10" ht="24.75" customHeight="1" thickBot="1">
      <c r="A17" s="64" t="s">
        <v>62</v>
      </c>
      <c r="B17" s="65">
        <v>234448.6</v>
      </c>
      <c r="C17" s="65">
        <v>296011.39999999997</v>
      </c>
      <c r="D17" s="66">
        <f>SUM(D7:D16)</f>
        <v>280041.9</v>
      </c>
      <c r="E17" s="66">
        <v>356846</v>
      </c>
      <c r="F17" s="66">
        <f>SUM(F7:F16)</f>
        <v>312935.4</v>
      </c>
      <c r="G17" s="60">
        <f t="shared" si="0"/>
        <v>19.447034445929734</v>
      </c>
      <c r="H17" s="60">
        <f t="shared" si="2"/>
        <v>11.745920878268572</v>
      </c>
      <c r="I17" s="61">
        <f t="shared" si="1"/>
        <v>100</v>
      </c>
      <c r="J17" s="62">
        <f t="shared" si="3"/>
        <v>100</v>
      </c>
    </row>
    <row r="18" spans="1:10" ht="24" customHeight="1">
      <c r="A18" s="139"/>
      <c r="B18" s="140"/>
      <c r="C18" s="140"/>
      <c r="D18" s="141"/>
      <c r="E18" s="141"/>
      <c r="F18" s="141"/>
      <c r="G18" s="142"/>
      <c r="H18" s="142"/>
      <c r="I18" s="143"/>
      <c r="J18" s="143"/>
    </row>
    <row r="19" spans="1:10" ht="29.25" customHeight="1">
      <c r="A19" s="1807" t="s">
        <v>63</v>
      </c>
      <c r="B19" s="1807"/>
      <c r="C19" s="1807"/>
      <c r="D19" s="1807"/>
      <c r="E19" s="1807"/>
      <c r="F19" s="1807"/>
      <c r="G19" s="1807"/>
      <c r="H19" s="1807"/>
      <c r="I19" s="1807"/>
      <c r="J19" s="1807"/>
    </row>
    <row r="20" spans="1:10" ht="15.75">
      <c r="A20" s="3" t="s">
        <v>64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5.75">
      <c r="A21" s="3" t="s">
        <v>65</v>
      </c>
      <c r="B21" s="56"/>
      <c r="C21" s="56"/>
      <c r="D21" s="56"/>
      <c r="E21" s="56"/>
      <c r="F21" s="56"/>
      <c r="G21" s="67"/>
      <c r="H21" s="56"/>
      <c r="I21" s="56"/>
      <c r="J21" s="56"/>
    </row>
  </sheetData>
  <sheetProtection/>
  <mergeCells count="10">
    <mergeCell ref="A19:J19"/>
    <mergeCell ref="A1:J1"/>
    <mergeCell ref="A2:J2"/>
    <mergeCell ref="A3:J3"/>
    <mergeCell ref="A4:A6"/>
    <mergeCell ref="B4:F4"/>
    <mergeCell ref="G4:H5"/>
    <mergeCell ref="I4:J5"/>
    <mergeCell ref="B5:C5"/>
    <mergeCell ref="D5:E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3" sqref="G33"/>
    </sheetView>
  </sheetViews>
  <sheetFormatPr defaultColWidth="9.140625" defaultRowHeight="15"/>
  <cols>
    <col min="1" max="1" width="12.7109375" style="1144" customWidth="1"/>
    <col min="2" max="2" width="13.421875" style="1144" bestFit="1" customWidth="1"/>
    <col min="3" max="3" width="15.00390625" style="1144" customWidth="1"/>
    <col min="4" max="4" width="13.57421875" style="1144" customWidth="1"/>
    <col min="5" max="5" width="14.57421875" style="1144" customWidth="1"/>
    <col min="6" max="6" width="13.421875" style="1144" customWidth="1"/>
    <col min="7" max="7" width="14.7109375" style="1144" customWidth="1"/>
    <col min="8" max="16384" width="9.140625" style="1144" customWidth="1"/>
  </cols>
  <sheetData>
    <row r="1" spans="1:7" ht="12.75">
      <c r="A1" s="1633" t="s">
        <v>1571</v>
      </c>
      <c r="B1" s="1633"/>
      <c r="C1" s="1633"/>
      <c r="D1" s="1633"/>
      <c r="E1" s="1633"/>
      <c r="F1" s="1633"/>
      <c r="G1" s="1633"/>
    </row>
    <row r="2" spans="1:7" ht="16.5" customHeight="1">
      <c r="A2" s="1634" t="s">
        <v>1572</v>
      </c>
      <c r="B2" s="1634"/>
      <c r="C2" s="1634"/>
      <c r="D2" s="1634"/>
      <c r="E2" s="1634"/>
      <c r="F2" s="1634"/>
      <c r="G2" s="1634"/>
    </row>
    <row r="3" spans="1:7" ht="13.5" thickBot="1">
      <c r="A3" s="144"/>
      <c r="G3" s="1143" t="s">
        <v>68</v>
      </c>
    </row>
    <row r="4" spans="1:7" s="1412" customFormat="1" ht="18.75" customHeight="1" thickTop="1">
      <c r="A4" s="1824" t="s">
        <v>1094</v>
      </c>
      <c r="B4" s="1826" t="s">
        <v>6</v>
      </c>
      <c r="C4" s="1827"/>
      <c r="D4" s="1826" t="s">
        <v>7</v>
      </c>
      <c r="E4" s="1827"/>
      <c r="F4" s="1826" t="s">
        <v>9</v>
      </c>
      <c r="G4" s="1828"/>
    </row>
    <row r="5" spans="1:7" s="1412" customFormat="1" ht="15.75" customHeight="1">
      <c r="A5" s="1825"/>
      <c r="B5" s="1422" t="s">
        <v>4</v>
      </c>
      <c r="C5" s="1422" t="s">
        <v>1441</v>
      </c>
      <c r="D5" s="1422" t="s">
        <v>4</v>
      </c>
      <c r="E5" s="1422" t="s">
        <v>1441</v>
      </c>
      <c r="F5" s="1422" t="s">
        <v>4</v>
      </c>
      <c r="G5" s="1423" t="s">
        <v>1441</v>
      </c>
    </row>
    <row r="6" spans="1:7" ht="19.5" customHeight="1">
      <c r="A6" s="751" t="s">
        <v>1100</v>
      </c>
      <c r="B6" s="1424">
        <v>0</v>
      </c>
      <c r="C6" s="1424">
        <v>0</v>
      </c>
      <c r="D6" s="1424">
        <v>0</v>
      </c>
      <c r="E6" s="1424">
        <v>0</v>
      </c>
      <c r="F6" s="1425">
        <v>0</v>
      </c>
      <c r="G6" s="1426">
        <v>0</v>
      </c>
    </row>
    <row r="7" spans="1:7" ht="19.5" customHeight="1">
      <c r="A7" s="751" t="s">
        <v>1101</v>
      </c>
      <c r="B7" s="1427">
        <v>0</v>
      </c>
      <c r="C7" s="1424">
        <v>0</v>
      </c>
      <c r="D7" s="1424">
        <v>0</v>
      </c>
      <c r="E7" s="1424">
        <v>0</v>
      </c>
      <c r="F7" s="1425">
        <v>0</v>
      </c>
      <c r="G7" s="1426">
        <v>0</v>
      </c>
    </row>
    <row r="8" spans="1:7" ht="19.5" customHeight="1">
      <c r="A8" s="751" t="s">
        <v>1102</v>
      </c>
      <c r="B8" s="1427">
        <v>0</v>
      </c>
      <c r="C8" s="1424">
        <v>0</v>
      </c>
      <c r="D8" s="1424">
        <v>0</v>
      </c>
      <c r="E8" s="1424">
        <v>0</v>
      </c>
      <c r="F8" s="1425">
        <v>0</v>
      </c>
      <c r="G8" s="1426">
        <v>0</v>
      </c>
    </row>
    <row r="9" spans="1:7" ht="19.5" customHeight="1">
      <c r="A9" s="751" t="s">
        <v>1103</v>
      </c>
      <c r="B9" s="1427">
        <v>0</v>
      </c>
      <c r="C9" s="1424">
        <v>0</v>
      </c>
      <c r="D9" s="1427">
        <v>0</v>
      </c>
      <c r="E9" s="1424">
        <v>0</v>
      </c>
      <c r="F9" s="1425">
        <v>0</v>
      </c>
      <c r="G9" s="1426">
        <v>0</v>
      </c>
    </row>
    <row r="10" spans="1:7" ht="19.5" customHeight="1">
      <c r="A10" s="751" t="s">
        <v>1104</v>
      </c>
      <c r="B10" s="1428">
        <v>0</v>
      </c>
      <c r="C10" s="1428">
        <v>0</v>
      </c>
      <c r="D10" s="1428">
        <v>0</v>
      </c>
      <c r="E10" s="1429">
        <v>0</v>
      </c>
      <c r="F10" s="1425">
        <v>0</v>
      </c>
      <c r="G10" s="1426">
        <v>0</v>
      </c>
    </row>
    <row r="11" spans="1:11" ht="19.5" customHeight="1">
      <c r="A11" s="751" t="s">
        <v>1105</v>
      </c>
      <c r="B11" s="1427">
        <v>0</v>
      </c>
      <c r="C11" s="1424">
        <v>0</v>
      </c>
      <c r="D11" s="1427">
        <v>0</v>
      </c>
      <c r="E11" s="1424">
        <v>0</v>
      </c>
      <c r="F11" s="1425">
        <v>0</v>
      </c>
      <c r="G11" s="1426">
        <v>0</v>
      </c>
      <c r="K11" s="1421"/>
    </row>
    <row r="12" spans="1:7" ht="19.5" customHeight="1">
      <c r="A12" s="751" t="s">
        <v>1106</v>
      </c>
      <c r="B12" s="1427">
        <v>0</v>
      </c>
      <c r="C12" s="1424">
        <v>0</v>
      </c>
      <c r="D12" s="1427">
        <v>0</v>
      </c>
      <c r="E12" s="1424">
        <v>0</v>
      </c>
      <c r="F12" s="1425">
        <v>0</v>
      </c>
      <c r="G12" s="1426">
        <v>0</v>
      </c>
    </row>
    <row r="13" spans="1:7" ht="19.5" customHeight="1">
      <c r="A13" s="751" t="s">
        <v>1107</v>
      </c>
      <c r="B13" s="1427">
        <v>0</v>
      </c>
      <c r="C13" s="1424">
        <v>0</v>
      </c>
      <c r="D13" s="1427">
        <v>0</v>
      </c>
      <c r="E13" s="1430">
        <v>0</v>
      </c>
      <c r="F13" s="1425">
        <v>0</v>
      </c>
      <c r="G13" s="1426">
        <v>0</v>
      </c>
    </row>
    <row r="14" spans="1:7" ht="19.5" customHeight="1">
      <c r="A14" s="751" t="s">
        <v>1108</v>
      </c>
      <c r="B14" s="1431">
        <v>0</v>
      </c>
      <c r="C14" s="1424">
        <v>0</v>
      </c>
      <c r="D14" s="1431">
        <v>0</v>
      </c>
      <c r="E14" s="1424">
        <v>0</v>
      </c>
      <c r="F14" s="1425">
        <v>0</v>
      </c>
      <c r="G14" s="1426">
        <v>0</v>
      </c>
    </row>
    <row r="15" spans="1:7" ht="19.5" customHeight="1">
      <c r="A15" s="751" t="s">
        <v>1109</v>
      </c>
      <c r="B15" s="1432">
        <v>0</v>
      </c>
      <c r="C15" s="1432">
        <v>0</v>
      </c>
      <c r="D15" s="1432">
        <v>0</v>
      </c>
      <c r="E15" s="1433">
        <v>0</v>
      </c>
      <c r="F15" s="1425">
        <v>0</v>
      </c>
      <c r="G15" s="1426">
        <v>0</v>
      </c>
    </row>
    <row r="16" spans="1:7" ht="19.5" customHeight="1">
      <c r="A16" s="751" t="s">
        <v>1110</v>
      </c>
      <c r="B16" s="1432">
        <v>0</v>
      </c>
      <c r="C16" s="1432">
        <v>0</v>
      </c>
      <c r="D16" s="1432">
        <v>0</v>
      </c>
      <c r="E16" s="1433">
        <v>0</v>
      </c>
      <c r="F16" s="1433"/>
      <c r="G16" s="1434"/>
    </row>
    <row r="17" spans="1:7" ht="19.5" customHeight="1">
      <c r="A17" s="759" t="s">
        <v>1111</v>
      </c>
      <c r="B17" s="1435">
        <v>19000</v>
      </c>
      <c r="C17" s="1436">
        <v>1.48</v>
      </c>
      <c r="D17" s="1435">
        <v>10000</v>
      </c>
      <c r="E17" s="1437">
        <v>0.0004</v>
      </c>
      <c r="F17" s="1438"/>
      <c r="G17" s="1439"/>
    </row>
    <row r="18" spans="1:7" s="1445" customFormat="1" ht="19.5" customHeight="1" thickBot="1">
      <c r="A18" s="1440" t="s">
        <v>293</v>
      </c>
      <c r="B18" s="1441">
        <v>19000</v>
      </c>
      <c r="C18" s="1441">
        <v>1.48</v>
      </c>
      <c r="D18" s="1441">
        <v>10000</v>
      </c>
      <c r="E18" s="1442">
        <v>0.0004</v>
      </c>
      <c r="F18" s="1443">
        <f>SUM(F9:F17)</f>
        <v>0</v>
      </c>
      <c r="G18" s="1444"/>
    </row>
    <row r="19" ht="13.5" thickTop="1">
      <c r="A19" s="430" t="s">
        <v>1573</v>
      </c>
    </row>
    <row r="20" s="1213" customFormat="1" ht="12.75">
      <c r="A20" s="1446"/>
    </row>
    <row r="24" ht="12.75">
      <c r="H24" s="1144" t="s">
        <v>163</v>
      </c>
    </row>
    <row r="29" ht="12.75">
      <c r="D29" s="142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4">
      <selection activeCell="F41" sqref="F41"/>
    </sheetView>
  </sheetViews>
  <sheetFormatPr defaultColWidth="9.140625" defaultRowHeight="15"/>
  <cols>
    <col min="1" max="1" width="3.57421875" style="68" bestFit="1" customWidth="1"/>
    <col min="2" max="2" width="35.8515625" style="68" customWidth="1"/>
    <col min="3" max="3" width="10.57421875" style="117" customWidth="1"/>
    <col min="4" max="4" width="10.57421875" style="118" customWidth="1"/>
    <col min="5" max="5" width="10.8515625" style="117" customWidth="1"/>
    <col min="6" max="6" width="11.421875" style="119" customWidth="1"/>
    <col min="7" max="7" width="10.00390625" style="68" customWidth="1"/>
    <col min="8" max="8" width="12.421875" style="68" customWidth="1"/>
    <col min="9" max="16384" width="9.140625" style="68" customWidth="1"/>
  </cols>
  <sheetData>
    <row r="1" spans="1:8" ht="12.75">
      <c r="A1" s="1829" t="s">
        <v>66</v>
      </c>
      <c r="B1" s="1829"/>
      <c r="C1" s="1829"/>
      <c r="D1" s="1829"/>
      <c r="E1" s="1829"/>
      <c r="F1" s="1829"/>
      <c r="G1" s="1829"/>
      <c r="H1" s="1829"/>
    </row>
    <row r="2" spans="1:8" ht="15.75">
      <c r="A2" s="1809" t="s">
        <v>67</v>
      </c>
      <c r="B2" s="1809"/>
      <c r="C2" s="1809"/>
      <c r="D2" s="1809"/>
      <c r="E2" s="1809"/>
      <c r="F2" s="1809"/>
      <c r="G2" s="1809"/>
      <c r="H2" s="1809"/>
    </row>
    <row r="3" spans="1:8" ht="15.75">
      <c r="A3" s="1809"/>
      <c r="B3" s="1809"/>
      <c r="C3" s="1809"/>
      <c r="D3" s="1809"/>
      <c r="E3" s="1809"/>
      <c r="F3" s="1809"/>
      <c r="G3" s="1809"/>
      <c r="H3" s="1809"/>
    </row>
    <row r="4" spans="1:8" ht="13.5" thickBot="1">
      <c r="A4" s="1830" t="s">
        <v>68</v>
      </c>
      <c r="B4" s="1830"/>
      <c r="C4" s="1830"/>
      <c r="D4" s="1830"/>
      <c r="E4" s="1830"/>
      <c r="F4" s="1830"/>
      <c r="G4" s="1830"/>
      <c r="H4" s="1830"/>
    </row>
    <row r="5" spans="1:8" ht="13.5" thickTop="1">
      <c r="A5" s="1831" t="s">
        <v>69</v>
      </c>
      <c r="B5" s="1833" t="s">
        <v>70</v>
      </c>
      <c r="C5" s="69"/>
      <c r="D5" s="69"/>
      <c r="E5" s="69"/>
      <c r="F5" s="69"/>
      <c r="G5" s="1835" t="s">
        <v>71</v>
      </c>
      <c r="H5" s="1836"/>
    </row>
    <row r="6" spans="1:8" ht="12.75">
      <c r="A6" s="1832"/>
      <c r="B6" s="1834"/>
      <c r="C6" s="70">
        <v>2013</v>
      </c>
      <c r="D6" s="70">
        <v>2014</v>
      </c>
      <c r="E6" s="70">
        <v>2014</v>
      </c>
      <c r="F6" s="70">
        <v>2015</v>
      </c>
      <c r="G6" s="1837" t="s">
        <v>101</v>
      </c>
      <c r="H6" s="1838"/>
    </row>
    <row r="7" spans="1:8" ht="12.75">
      <c r="A7" s="1832"/>
      <c r="B7" s="1834"/>
      <c r="C7" s="71" t="s">
        <v>72</v>
      </c>
      <c r="D7" s="71" t="s">
        <v>100</v>
      </c>
      <c r="E7" s="71" t="s">
        <v>72</v>
      </c>
      <c r="F7" s="71" t="s">
        <v>100</v>
      </c>
      <c r="G7" s="72" t="s">
        <v>7</v>
      </c>
      <c r="H7" s="73" t="s">
        <v>9</v>
      </c>
    </row>
    <row r="8" spans="1:8" ht="12.75">
      <c r="A8" s="74">
        <v>1</v>
      </c>
      <c r="B8" s="75" t="s">
        <v>73</v>
      </c>
      <c r="C8" s="76">
        <v>136468.10700000002</v>
      </c>
      <c r="D8" s="76">
        <v>136468.106</v>
      </c>
      <c r="E8" s="76">
        <v>136468.107</v>
      </c>
      <c r="F8" s="76">
        <v>119468.107</v>
      </c>
      <c r="G8" s="76">
        <f>D8-C8</f>
        <v>-0.0010000000183936208</v>
      </c>
      <c r="H8" s="76">
        <f>F8-E8</f>
        <v>-16999.999999999985</v>
      </c>
    </row>
    <row r="9" spans="1:8" ht="12.75">
      <c r="A9" s="77"/>
      <c r="B9" s="78" t="s">
        <v>74</v>
      </c>
      <c r="C9" s="79">
        <v>12968.932</v>
      </c>
      <c r="D9" s="79">
        <v>21468.931</v>
      </c>
      <c r="E9" s="79">
        <v>22048.932</v>
      </c>
      <c r="F9" s="79">
        <v>17968.932</v>
      </c>
      <c r="G9" s="80">
        <f aca="true" t="shared" si="0" ref="G9:G46">D9-C9</f>
        <v>8499.999</v>
      </c>
      <c r="H9" s="81">
        <f>F9-E9</f>
        <v>-4080</v>
      </c>
    </row>
    <row r="10" spans="1:8" ht="12.75">
      <c r="A10" s="77"/>
      <c r="B10" s="78" t="s">
        <v>75</v>
      </c>
      <c r="C10" s="79">
        <v>121491.425</v>
      </c>
      <c r="D10" s="79">
        <v>113786.025</v>
      </c>
      <c r="E10" s="79">
        <v>113360.25</v>
      </c>
      <c r="F10" s="79">
        <v>100392.175</v>
      </c>
      <c r="G10" s="80">
        <f t="shared" si="0"/>
        <v>-7705.400000000009</v>
      </c>
      <c r="H10" s="81">
        <f aca="true" t="shared" si="1" ref="H10:H46">F10-E10</f>
        <v>-12968.074999999997</v>
      </c>
    </row>
    <row r="11" spans="1:8" ht="12.75">
      <c r="A11" s="82"/>
      <c r="B11" s="78" t="s">
        <v>76</v>
      </c>
      <c r="C11" s="83">
        <v>1406</v>
      </c>
      <c r="D11" s="83">
        <v>874.85</v>
      </c>
      <c r="E11" s="83">
        <v>721.425</v>
      </c>
      <c r="F11" s="83">
        <v>802</v>
      </c>
      <c r="G11" s="80">
        <f t="shared" si="0"/>
        <v>-531.15</v>
      </c>
      <c r="H11" s="81">
        <f t="shared" si="1"/>
        <v>80.57500000000005</v>
      </c>
    </row>
    <row r="12" spans="1:8" ht="12.75">
      <c r="A12" s="84"/>
      <c r="B12" s="78" t="s">
        <v>77</v>
      </c>
      <c r="C12" s="83">
        <v>551.75</v>
      </c>
      <c r="D12" s="83">
        <v>338.3</v>
      </c>
      <c r="E12" s="83">
        <v>337.5</v>
      </c>
      <c r="F12" s="83">
        <v>305</v>
      </c>
      <c r="G12" s="80">
        <f t="shared" si="0"/>
        <v>-213.45</v>
      </c>
      <c r="H12" s="81">
        <f t="shared" si="1"/>
        <v>-32.5</v>
      </c>
    </row>
    <row r="13" spans="1:8" ht="12.75">
      <c r="A13" s="77"/>
      <c r="B13" s="78" t="s">
        <v>78</v>
      </c>
      <c r="C13" s="79">
        <v>50</v>
      </c>
      <c r="D13" s="83">
        <v>0</v>
      </c>
      <c r="E13" s="79">
        <v>0</v>
      </c>
      <c r="F13" s="83">
        <v>0</v>
      </c>
      <c r="G13" s="80">
        <f t="shared" si="0"/>
        <v>-50</v>
      </c>
      <c r="H13" s="81">
        <f t="shared" si="1"/>
        <v>0</v>
      </c>
    </row>
    <row r="14" spans="1:8" ht="13.5">
      <c r="A14" s="85">
        <v>2</v>
      </c>
      <c r="B14" s="86" t="s">
        <v>79</v>
      </c>
      <c r="C14" s="87">
        <v>51610.9</v>
      </c>
      <c r="D14" s="87">
        <v>57110.899999999994</v>
      </c>
      <c r="E14" s="87">
        <v>47110.899999999994</v>
      </c>
      <c r="F14" s="87">
        <v>38610.9</v>
      </c>
      <c r="G14" s="87">
        <f t="shared" si="0"/>
        <v>5499.999999999993</v>
      </c>
      <c r="H14" s="88">
        <f>F14-E14</f>
        <v>-8499.999999999993</v>
      </c>
    </row>
    <row r="15" spans="1:8" ht="12.75">
      <c r="A15" s="82"/>
      <c r="B15" s="78" t="s">
        <v>74</v>
      </c>
      <c r="C15" s="83">
        <v>319.175</v>
      </c>
      <c r="D15" s="83">
        <v>290.5</v>
      </c>
      <c r="E15" s="83">
        <v>0</v>
      </c>
      <c r="F15" s="83">
        <v>0</v>
      </c>
      <c r="G15" s="80">
        <f t="shared" si="0"/>
        <v>-28.67500000000001</v>
      </c>
      <c r="H15" s="81">
        <f t="shared" si="1"/>
        <v>0</v>
      </c>
    </row>
    <row r="16" spans="1:8" ht="12.75">
      <c r="A16" s="84"/>
      <c r="B16" s="78" t="s">
        <v>75</v>
      </c>
      <c r="C16" s="89">
        <v>25738.725</v>
      </c>
      <c r="D16" s="83">
        <v>28094.675</v>
      </c>
      <c r="E16" s="89">
        <v>23006.775</v>
      </c>
      <c r="F16" s="83">
        <v>18564.275</v>
      </c>
      <c r="G16" s="80">
        <f t="shared" si="0"/>
        <v>2355.9500000000007</v>
      </c>
      <c r="H16" s="81">
        <f t="shared" si="1"/>
        <v>-4442.5</v>
      </c>
    </row>
    <row r="17" spans="1:8" ht="12.75">
      <c r="A17" s="77"/>
      <c r="B17" s="78" t="s">
        <v>76</v>
      </c>
      <c r="C17" s="79">
        <v>1503.575</v>
      </c>
      <c r="D17" s="79">
        <v>2135.675</v>
      </c>
      <c r="E17" s="79">
        <v>2022.925</v>
      </c>
      <c r="F17" s="79">
        <v>1793.925</v>
      </c>
      <c r="G17" s="80">
        <f t="shared" si="0"/>
        <v>632.1000000000001</v>
      </c>
      <c r="H17" s="81">
        <f t="shared" si="1"/>
        <v>-229</v>
      </c>
    </row>
    <row r="18" spans="1:8" ht="12.75">
      <c r="A18" s="84"/>
      <c r="B18" s="78" t="s">
        <v>77</v>
      </c>
      <c r="C18" s="79">
        <v>1551.375</v>
      </c>
      <c r="D18" s="79">
        <v>2763.325</v>
      </c>
      <c r="E18" s="79">
        <v>2702.475</v>
      </c>
      <c r="F18" s="79">
        <v>2473.975</v>
      </c>
      <c r="G18" s="80">
        <f t="shared" si="0"/>
        <v>1211.9499999999998</v>
      </c>
      <c r="H18" s="81">
        <f t="shared" si="1"/>
        <v>-228.5</v>
      </c>
    </row>
    <row r="19" spans="1:8" ht="12.75">
      <c r="A19" s="82"/>
      <c r="B19" s="78" t="s">
        <v>78</v>
      </c>
      <c r="C19" s="89">
        <v>22498.05</v>
      </c>
      <c r="D19" s="79">
        <v>23826.725000000002</v>
      </c>
      <c r="E19" s="89">
        <v>19378.725</v>
      </c>
      <c r="F19" s="79">
        <v>15778.725</v>
      </c>
      <c r="G19" s="80">
        <f t="shared" si="0"/>
        <v>1328.675000000003</v>
      </c>
      <c r="H19" s="81">
        <f t="shared" si="1"/>
        <v>-3599.999999999998</v>
      </c>
    </row>
    <row r="20" spans="1:8" ht="12.75">
      <c r="A20" s="82">
        <v>3</v>
      </c>
      <c r="B20" s="86" t="s">
        <v>80</v>
      </c>
      <c r="C20" s="87">
        <v>15679.99</v>
      </c>
      <c r="D20" s="87">
        <v>16586.48</v>
      </c>
      <c r="E20" s="87">
        <v>16586.48</v>
      </c>
      <c r="F20" s="87">
        <v>16586.48</v>
      </c>
      <c r="G20" s="87">
        <f t="shared" si="0"/>
        <v>906.4899999999998</v>
      </c>
      <c r="H20" s="88">
        <f>F20-E20</f>
        <v>0</v>
      </c>
    </row>
    <row r="21" spans="1:8" ht="12.75">
      <c r="A21" s="84"/>
      <c r="B21" s="78" t="s">
        <v>74</v>
      </c>
      <c r="C21" s="79">
        <v>17.36</v>
      </c>
      <c r="D21" s="79">
        <v>18.37</v>
      </c>
      <c r="E21" s="79">
        <v>18.67</v>
      </c>
      <c r="F21" s="79">
        <v>21.37</v>
      </c>
      <c r="G21" s="90">
        <f t="shared" si="0"/>
        <v>1.0100000000000016</v>
      </c>
      <c r="H21" s="91">
        <f t="shared" si="1"/>
        <v>2.6999999999999993</v>
      </c>
    </row>
    <row r="22" spans="1:8" ht="12.75">
      <c r="A22" s="84"/>
      <c r="B22" s="78" t="s">
        <v>75</v>
      </c>
      <c r="C22" s="79">
        <v>0</v>
      </c>
      <c r="D22" s="79">
        <v>0</v>
      </c>
      <c r="E22" s="79">
        <v>0</v>
      </c>
      <c r="F22" s="79">
        <v>0</v>
      </c>
      <c r="G22" s="90">
        <f t="shared" si="0"/>
        <v>0</v>
      </c>
      <c r="H22" s="91">
        <f t="shared" si="1"/>
        <v>0</v>
      </c>
    </row>
    <row r="23" spans="1:8" ht="12.75">
      <c r="A23" s="84"/>
      <c r="B23" s="78" t="s">
        <v>76</v>
      </c>
      <c r="C23" s="89">
        <v>0</v>
      </c>
      <c r="D23" s="89">
        <v>0</v>
      </c>
      <c r="E23" s="89">
        <v>0</v>
      </c>
      <c r="F23" s="89">
        <v>0</v>
      </c>
      <c r="G23" s="80">
        <f t="shared" si="0"/>
        <v>0</v>
      </c>
      <c r="H23" s="81">
        <f t="shared" si="1"/>
        <v>0</v>
      </c>
    </row>
    <row r="24" spans="1:8" ht="12.75">
      <c r="A24" s="77"/>
      <c r="B24" s="78" t="s">
        <v>77</v>
      </c>
      <c r="C24" s="79">
        <v>0</v>
      </c>
      <c r="D24" s="89">
        <v>1.5</v>
      </c>
      <c r="E24" s="79">
        <v>0</v>
      </c>
      <c r="F24" s="89">
        <v>0</v>
      </c>
      <c r="G24" s="80">
        <f t="shared" si="0"/>
        <v>1.5</v>
      </c>
      <c r="H24" s="81">
        <f t="shared" si="1"/>
        <v>0</v>
      </c>
    </row>
    <row r="25" spans="1:8" ht="12.75">
      <c r="A25" s="84"/>
      <c r="B25" s="78" t="s">
        <v>78</v>
      </c>
      <c r="C25" s="79">
        <v>15662.63</v>
      </c>
      <c r="D25" s="89">
        <v>16566.61</v>
      </c>
      <c r="E25" s="79">
        <v>16567.81</v>
      </c>
      <c r="F25" s="89">
        <v>16565.11</v>
      </c>
      <c r="G25" s="80">
        <f t="shared" si="0"/>
        <v>903.9800000000014</v>
      </c>
      <c r="H25" s="81">
        <f t="shared" si="1"/>
        <v>-2.7000000000007276</v>
      </c>
    </row>
    <row r="26" spans="1:8" ht="12.75">
      <c r="A26" s="82">
        <v>4</v>
      </c>
      <c r="B26" s="86" t="s">
        <v>81</v>
      </c>
      <c r="C26" s="87">
        <v>3183.827</v>
      </c>
      <c r="D26" s="87">
        <v>2483.8070000000002</v>
      </c>
      <c r="E26" s="87">
        <v>1516.7459999999999</v>
      </c>
      <c r="F26" s="87">
        <v>716.746</v>
      </c>
      <c r="G26" s="87">
        <f t="shared" si="0"/>
        <v>-700.02</v>
      </c>
      <c r="H26" s="88">
        <f t="shared" si="1"/>
        <v>-799.9999999999999</v>
      </c>
    </row>
    <row r="27" spans="1:8" ht="12.75">
      <c r="A27" s="82"/>
      <c r="B27" s="78" t="s">
        <v>82</v>
      </c>
      <c r="C27" s="79">
        <v>2411.2580000000003</v>
      </c>
      <c r="D27" s="79">
        <v>1865.717</v>
      </c>
      <c r="E27" s="79">
        <v>1265.358</v>
      </c>
      <c r="F27" s="79">
        <v>507.597</v>
      </c>
      <c r="G27" s="80">
        <f t="shared" si="0"/>
        <v>-545.5410000000002</v>
      </c>
      <c r="H27" s="81">
        <f t="shared" si="1"/>
        <v>-757.761</v>
      </c>
    </row>
    <row r="28" spans="1:8" ht="12.75">
      <c r="A28" s="82"/>
      <c r="B28" s="78" t="s">
        <v>75</v>
      </c>
      <c r="C28" s="83">
        <v>0</v>
      </c>
      <c r="D28" s="79">
        <v>0</v>
      </c>
      <c r="E28" s="83">
        <v>0</v>
      </c>
      <c r="F28" s="79">
        <v>0</v>
      </c>
      <c r="G28" s="80">
        <f t="shared" si="0"/>
        <v>0</v>
      </c>
      <c r="H28" s="81">
        <f t="shared" si="1"/>
        <v>0</v>
      </c>
    </row>
    <row r="29" spans="1:8" ht="12.75">
      <c r="A29" s="84"/>
      <c r="B29" s="78" t="s">
        <v>76</v>
      </c>
      <c r="C29" s="83">
        <v>0</v>
      </c>
      <c r="D29" s="83">
        <v>0</v>
      </c>
      <c r="E29" s="83">
        <v>0</v>
      </c>
      <c r="F29" s="83">
        <v>0</v>
      </c>
      <c r="G29" s="80">
        <f t="shared" si="0"/>
        <v>0</v>
      </c>
      <c r="H29" s="92">
        <f t="shared" si="1"/>
        <v>0</v>
      </c>
    </row>
    <row r="30" spans="1:8" ht="12.75">
      <c r="A30" s="77"/>
      <c r="B30" s="78" t="s">
        <v>77</v>
      </c>
      <c r="C30" s="89">
        <v>13.174</v>
      </c>
      <c r="D30" s="83">
        <v>18.009</v>
      </c>
      <c r="E30" s="89">
        <v>6.349</v>
      </c>
      <c r="F30" s="83">
        <v>0</v>
      </c>
      <c r="G30" s="80">
        <f t="shared" si="0"/>
        <v>4.835000000000001</v>
      </c>
      <c r="H30" s="93">
        <f t="shared" si="1"/>
        <v>-6.349</v>
      </c>
    </row>
    <row r="31" spans="1:8" ht="12.75">
      <c r="A31" s="84"/>
      <c r="B31" s="78" t="s">
        <v>78</v>
      </c>
      <c r="C31" s="89">
        <v>759.395</v>
      </c>
      <c r="D31" s="94">
        <v>600.081</v>
      </c>
      <c r="E31" s="89">
        <v>245.039</v>
      </c>
      <c r="F31" s="83">
        <v>209.149</v>
      </c>
      <c r="G31" s="80">
        <f t="shared" si="0"/>
        <v>-159.31399999999996</v>
      </c>
      <c r="H31" s="92">
        <f t="shared" si="1"/>
        <v>-35.889999999999986</v>
      </c>
    </row>
    <row r="32" spans="1:8" ht="12.75">
      <c r="A32" s="82">
        <v>5</v>
      </c>
      <c r="B32" s="86" t="s">
        <v>83</v>
      </c>
      <c r="C32" s="95">
        <v>58.9</v>
      </c>
      <c r="D32" s="87">
        <v>135.31</v>
      </c>
      <c r="E32" s="87">
        <v>135.31</v>
      </c>
      <c r="F32" s="87">
        <v>135.315</v>
      </c>
      <c r="G32" s="96">
        <f t="shared" si="0"/>
        <v>76.41</v>
      </c>
      <c r="H32" s="97">
        <f t="shared" si="1"/>
        <v>0.0049999999999954525</v>
      </c>
    </row>
    <row r="33" spans="1:8" ht="12.75">
      <c r="A33" s="84"/>
      <c r="B33" s="98" t="s">
        <v>84</v>
      </c>
      <c r="C33" s="99">
        <v>0.01</v>
      </c>
      <c r="D33" s="100">
        <v>0.04</v>
      </c>
      <c r="E33" s="100">
        <v>0.04</v>
      </c>
      <c r="F33" s="100">
        <v>0.055</v>
      </c>
      <c r="G33" s="58">
        <f t="shared" si="0"/>
        <v>0.03</v>
      </c>
      <c r="H33" s="101">
        <f t="shared" si="1"/>
        <v>0.015</v>
      </c>
    </row>
    <row r="34" spans="1:8" ht="12.75">
      <c r="A34" s="77"/>
      <c r="B34" s="98" t="s">
        <v>85</v>
      </c>
      <c r="C34" s="79">
        <v>58.885</v>
      </c>
      <c r="D34" s="83">
        <v>135.27</v>
      </c>
      <c r="E34" s="83">
        <v>135.27</v>
      </c>
      <c r="F34" s="83">
        <v>135.26</v>
      </c>
      <c r="G34" s="80">
        <f t="shared" si="0"/>
        <v>76.38500000000002</v>
      </c>
      <c r="H34" s="102">
        <f t="shared" si="1"/>
        <v>-0.010000000000019327</v>
      </c>
    </row>
    <row r="35" spans="1:8" ht="12.75">
      <c r="A35" s="103">
        <v>6</v>
      </c>
      <c r="B35" s="104" t="s">
        <v>86</v>
      </c>
      <c r="C35" s="87">
        <v>0</v>
      </c>
      <c r="D35" s="87">
        <v>0</v>
      </c>
      <c r="E35" s="87">
        <v>0</v>
      </c>
      <c r="F35" s="87">
        <v>0</v>
      </c>
      <c r="G35" s="87">
        <f t="shared" si="0"/>
        <v>0</v>
      </c>
      <c r="H35" s="88">
        <f t="shared" si="1"/>
        <v>0</v>
      </c>
    </row>
    <row r="36" spans="1:8" ht="12.75">
      <c r="A36" s="105"/>
      <c r="B36" s="98" t="s">
        <v>84</v>
      </c>
      <c r="C36" s="83">
        <v>0</v>
      </c>
      <c r="D36" s="83">
        <v>0</v>
      </c>
      <c r="E36" s="83">
        <v>0</v>
      </c>
      <c r="F36" s="83">
        <v>0</v>
      </c>
      <c r="G36" s="94">
        <f t="shared" si="0"/>
        <v>0</v>
      </c>
      <c r="H36" s="106">
        <f t="shared" si="1"/>
        <v>0</v>
      </c>
    </row>
    <row r="37" spans="1:8" ht="12.75">
      <c r="A37" s="105"/>
      <c r="B37" s="98" t="s">
        <v>87</v>
      </c>
      <c r="C37" s="83">
        <v>0</v>
      </c>
      <c r="D37" s="83">
        <v>0</v>
      </c>
      <c r="E37" s="83">
        <v>0</v>
      </c>
      <c r="F37" s="83">
        <v>0</v>
      </c>
      <c r="G37" s="94">
        <f t="shared" si="0"/>
        <v>0</v>
      </c>
      <c r="H37" s="106">
        <f t="shared" si="1"/>
        <v>0</v>
      </c>
    </row>
    <row r="38" spans="1:8" ht="12.75">
      <c r="A38" s="105"/>
      <c r="B38" s="98" t="s">
        <v>88</v>
      </c>
      <c r="C38" s="83">
        <v>0</v>
      </c>
      <c r="D38" s="83">
        <v>0</v>
      </c>
      <c r="E38" s="83">
        <v>0</v>
      </c>
      <c r="F38" s="83">
        <v>0</v>
      </c>
      <c r="G38" s="94">
        <f t="shared" si="0"/>
        <v>0</v>
      </c>
      <c r="H38" s="106">
        <f t="shared" si="1"/>
        <v>0</v>
      </c>
    </row>
    <row r="39" spans="1:8" ht="12.75">
      <c r="A39" s="103">
        <v>7</v>
      </c>
      <c r="B39" s="104" t="s">
        <v>89</v>
      </c>
      <c r="C39" s="87">
        <v>-184.5</v>
      </c>
      <c r="D39" s="87">
        <v>-83750.3</v>
      </c>
      <c r="E39" s="87">
        <v>-23500.8</v>
      </c>
      <c r="F39" s="87">
        <v>-85852.5</v>
      </c>
      <c r="G39" s="87">
        <f t="shared" si="0"/>
        <v>-83565.8</v>
      </c>
      <c r="H39" s="88">
        <f t="shared" si="1"/>
        <v>-62351.7</v>
      </c>
    </row>
    <row r="40" spans="1:8" ht="12.75">
      <c r="A40" s="107"/>
      <c r="B40" s="108" t="s">
        <v>74</v>
      </c>
      <c r="C40" s="83">
        <v>-184.5</v>
      </c>
      <c r="D40" s="83">
        <v>-83750.3</v>
      </c>
      <c r="E40" s="83">
        <v>-23500.8</v>
      </c>
      <c r="F40" s="83">
        <v>-85852.5</v>
      </c>
      <c r="G40" s="94">
        <f t="shared" si="0"/>
        <v>-83565.8</v>
      </c>
      <c r="H40" s="106">
        <f t="shared" si="1"/>
        <v>-62351.7</v>
      </c>
    </row>
    <row r="41" spans="1:8" ht="14.25">
      <c r="A41" s="109"/>
      <c r="B41" s="110" t="s">
        <v>90</v>
      </c>
      <c r="C41" s="87">
        <v>206817.219</v>
      </c>
      <c r="D41" s="87">
        <v>129034.30299999999</v>
      </c>
      <c r="E41" s="87">
        <v>178316.74300000002</v>
      </c>
      <c r="F41" s="87">
        <v>89665.04800000001</v>
      </c>
      <c r="G41" s="87">
        <f t="shared" si="0"/>
        <v>-77782.91600000003</v>
      </c>
      <c r="H41" s="88">
        <f t="shared" si="1"/>
        <v>-88651.695</v>
      </c>
    </row>
    <row r="42" spans="1:8" ht="12.75">
      <c r="A42" s="107"/>
      <c r="B42" s="108" t="s">
        <v>74</v>
      </c>
      <c r="C42" s="83">
        <v>15532.235</v>
      </c>
      <c r="D42" s="83">
        <v>-60106.742</v>
      </c>
      <c r="E42" s="83">
        <v>-167.79999999999927</v>
      </c>
      <c r="F42" s="83">
        <v>-67354.546</v>
      </c>
      <c r="G42" s="83">
        <f t="shared" si="0"/>
        <v>-75638.977</v>
      </c>
      <c r="H42" s="111">
        <f t="shared" si="1"/>
        <v>-67186.746</v>
      </c>
    </row>
    <row r="43" spans="1:8" ht="12.75">
      <c r="A43" s="107"/>
      <c r="B43" s="108" t="s">
        <v>75</v>
      </c>
      <c r="C43" s="94">
        <v>147230.15</v>
      </c>
      <c r="D43" s="83">
        <v>141880.69999999998</v>
      </c>
      <c r="E43" s="83">
        <v>136367.025</v>
      </c>
      <c r="F43" s="83">
        <v>118956.45000000001</v>
      </c>
      <c r="G43" s="83">
        <f t="shared" si="0"/>
        <v>-5349.450000000012</v>
      </c>
      <c r="H43" s="111">
        <f t="shared" si="1"/>
        <v>-17410.574999999983</v>
      </c>
    </row>
    <row r="44" spans="1:8" ht="12.75">
      <c r="A44" s="107"/>
      <c r="B44" s="108" t="s">
        <v>76</v>
      </c>
      <c r="C44" s="94">
        <v>2909.575</v>
      </c>
      <c r="D44" s="83">
        <v>3010.525</v>
      </c>
      <c r="E44" s="83">
        <v>2744.35</v>
      </c>
      <c r="F44" s="83">
        <v>2595.925</v>
      </c>
      <c r="G44" s="83">
        <f t="shared" si="0"/>
        <v>100.95000000000027</v>
      </c>
      <c r="H44" s="111">
        <f t="shared" si="1"/>
        <v>-148.42499999999973</v>
      </c>
    </row>
    <row r="45" spans="1:8" ht="12.75">
      <c r="A45" s="107"/>
      <c r="B45" s="108" t="s">
        <v>77</v>
      </c>
      <c r="C45" s="94">
        <v>2116.299</v>
      </c>
      <c r="D45" s="83">
        <v>3121.134</v>
      </c>
      <c r="E45" s="83">
        <v>3046.324</v>
      </c>
      <c r="F45" s="83">
        <v>2778.975</v>
      </c>
      <c r="G45" s="83">
        <f t="shared" si="0"/>
        <v>1004.835</v>
      </c>
      <c r="H45" s="111">
        <f t="shared" si="1"/>
        <v>-267.34900000000016</v>
      </c>
    </row>
    <row r="46" spans="1:8" ht="13.5" thickBot="1">
      <c r="A46" s="112"/>
      <c r="B46" s="113" t="s">
        <v>78</v>
      </c>
      <c r="C46" s="114">
        <v>39028.96</v>
      </c>
      <c r="D46" s="115">
        <v>41128.686</v>
      </c>
      <c r="E46" s="115">
        <v>36326.844</v>
      </c>
      <c r="F46" s="115">
        <v>32688.244</v>
      </c>
      <c r="G46" s="115">
        <f t="shared" si="0"/>
        <v>2099.7260000000024</v>
      </c>
      <c r="H46" s="116">
        <f t="shared" si="1"/>
        <v>-3638.5999999999985</v>
      </c>
    </row>
    <row r="47" ht="13.5" thickTop="1"/>
    <row r="48" spans="3:8" ht="12.75">
      <c r="C48" s="120"/>
      <c r="D48" s="121"/>
      <c r="E48" s="120"/>
      <c r="F48" s="120"/>
      <c r="G48" s="120"/>
      <c r="H48" s="120"/>
    </row>
    <row r="51" spans="3:8" ht="12.75">
      <c r="C51" s="122"/>
      <c r="D51" s="123"/>
      <c r="E51" s="122"/>
      <c r="F51" s="124"/>
      <c r="G51" s="122"/>
      <c r="H51" s="122"/>
    </row>
    <row r="54" spans="3:8" ht="12.75">
      <c r="C54" s="122"/>
      <c r="D54" s="123"/>
      <c r="E54" s="122"/>
      <c r="F54" s="124"/>
      <c r="G54" s="122"/>
      <c r="H54" s="12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9.140625" style="466" customWidth="1"/>
    <col min="2" max="2" width="23.00390625" style="466" bestFit="1" customWidth="1"/>
    <col min="3" max="3" width="13.7109375" style="466" bestFit="1" customWidth="1"/>
    <col min="4" max="4" width="10.00390625" style="466" customWidth="1"/>
    <col min="5" max="5" width="13.7109375" style="466" customWidth="1"/>
    <col min="6" max="7" width="13.7109375" style="466" bestFit="1" customWidth="1"/>
    <col min="8" max="9" width="11.7109375" style="466" customWidth="1"/>
    <col min="10" max="16384" width="9.140625" style="466" customWidth="1"/>
  </cols>
  <sheetData>
    <row r="1" spans="2:9" ht="12.75">
      <c r="B1" s="1843" t="s">
        <v>423</v>
      </c>
      <c r="C1" s="1843"/>
      <c r="D1" s="1843"/>
      <c r="E1" s="1843"/>
      <c r="F1" s="1843"/>
      <c r="G1" s="1843"/>
      <c r="H1" s="1843"/>
      <c r="I1" s="1843"/>
    </row>
    <row r="2" spans="2:9" ht="15.75">
      <c r="B2" s="1844" t="s">
        <v>424</v>
      </c>
      <c r="C2" s="1844"/>
      <c r="D2" s="1844"/>
      <c r="E2" s="1844"/>
      <c r="F2" s="1844"/>
      <c r="G2" s="1844"/>
      <c r="H2" s="1844"/>
      <c r="I2" s="1844"/>
    </row>
    <row r="3" spans="2:9" ht="15.75" customHeight="1">
      <c r="B3" s="1845" t="s">
        <v>1574</v>
      </c>
      <c r="C3" s="1845"/>
      <c r="D3" s="1845"/>
      <c r="E3" s="1845"/>
      <c r="F3" s="1845"/>
      <c r="G3" s="1845"/>
      <c r="H3" s="1845"/>
      <c r="I3" s="1845"/>
    </row>
    <row r="4" spans="2:9" ht="13.5" thickBot="1">
      <c r="B4" s="467" t="s">
        <v>396</v>
      </c>
      <c r="C4" s="467"/>
      <c r="D4" s="467"/>
      <c r="E4" s="467"/>
      <c r="F4" s="467"/>
      <c r="G4" s="468"/>
      <c r="H4" s="467"/>
      <c r="I4" s="469" t="s">
        <v>68</v>
      </c>
    </row>
    <row r="5" spans="2:9" ht="15" customHeight="1" thickTop="1">
      <c r="B5" s="1839"/>
      <c r="C5" s="1533"/>
      <c r="D5" s="1534" t="s">
        <v>6</v>
      </c>
      <c r="E5" s="1535"/>
      <c r="F5" s="1536" t="s">
        <v>425</v>
      </c>
      <c r="G5" s="1537" t="s">
        <v>8</v>
      </c>
      <c r="H5" s="1841" t="s">
        <v>108</v>
      </c>
      <c r="I5" s="1842"/>
    </row>
    <row r="6" spans="2:9" ht="15" customHeight="1">
      <c r="B6" s="1840"/>
      <c r="C6" s="1529" t="s">
        <v>1575</v>
      </c>
      <c r="D6" s="1529" t="s">
        <v>91</v>
      </c>
      <c r="E6" s="1529" t="str">
        <f>C6</f>
        <v>Ten Months </v>
      </c>
      <c r="F6" s="1529" t="s">
        <v>91</v>
      </c>
      <c r="G6" s="1530" t="str">
        <f>E6</f>
        <v>Ten Months </v>
      </c>
      <c r="H6" s="1531" t="s">
        <v>7</v>
      </c>
      <c r="I6" s="1532" t="s">
        <v>9</v>
      </c>
    </row>
    <row r="7" spans="2:9" ht="15" customHeight="1">
      <c r="B7" s="470"/>
      <c r="C7" s="472"/>
      <c r="D7" s="471"/>
      <c r="E7" s="472"/>
      <c r="F7" s="472"/>
      <c r="G7" s="472"/>
      <c r="H7" s="473"/>
      <c r="I7" s="474"/>
    </row>
    <row r="8" spans="2:9" ht="15" customHeight="1">
      <c r="B8" s="475" t="s">
        <v>426</v>
      </c>
      <c r="C8" s="476">
        <v>63333.052708999996</v>
      </c>
      <c r="D8" s="476">
        <v>76917.20000000001</v>
      </c>
      <c r="E8" s="476">
        <v>75121.819105</v>
      </c>
      <c r="F8" s="476">
        <v>91991.29999999999</v>
      </c>
      <c r="G8" s="476">
        <v>70975.851589</v>
      </c>
      <c r="H8" s="476">
        <f>E8/C8*100-100</f>
        <v>18.613924154527226</v>
      </c>
      <c r="I8" s="477">
        <f>G8/E8*100-100</f>
        <v>-5.518992438408688</v>
      </c>
    </row>
    <row r="9" spans="2:9" ht="15" customHeight="1">
      <c r="B9" s="478"/>
      <c r="C9" s="476"/>
      <c r="D9" s="476"/>
      <c r="E9" s="476"/>
      <c r="F9" s="476"/>
      <c r="G9" s="476"/>
      <c r="H9" s="476"/>
      <c r="I9" s="477"/>
    </row>
    <row r="10" spans="2:9" ht="15" customHeight="1">
      <c r="B10" s="478" t="s">
        <v>427</v>
      </c>
      <c r="C10" s="479">
        <v>41923.287692</v>
      </c>
      <c r="D10" s="479">
        <v>50999.8</v>
      </c>
      <c r="E10" s="479">
        <v>50263.772605</v>
      </c>
      <c r="F10" s="479">
        <v>59613.7</v>
      </c>
      <c r="G10" s="479">
        <v>46523.634853</v>
      </c>
      <c r="H10" s="479">
        <f>E10/C10*100-100</f>
        <v>19.89463463427647</v>
      </c>
      <c r="I10" s="480">
        <f>G10/E10*100-100</f>
        <v>-7.441020755429619</v>
      </c>
    </row>
    <row r="11" spans="2:9" ht="15" customHeight="1">
      <c r="B11" s="478" t="s">
        <v>428</v>
      </c>
      <c r="C11" s="479">
        <v>1787.280049</v>
      </c>
      <c r="D11" s="479">
        <v>2085.8</v>
      </c>
      <c r="E11" s="479">
        <v>2010.1024280000001</v>
      </c>
      <c r="F11" s="479">
        <v>2840.7</v>
      </c>
      <c r="G11" s="479">
        <v>2095.438355</v>
      </c>
      <c r="H11" s="479">
        <f>E11/C11*100-100</f>
        <v>12.467121709587218</v>
      </c>
      <c r="I11" s="480">
        <f>G11/E11*100-100</f>
        <v>4.245352167695586</v>
      </c>
    </row>
    <row r="12" spans="2:9" ht="15" customHeight="1">
      <c r="B12" s="481" t="s">
        <v>429</v>
      </c>
      <c r="C12" s="482">
        <v>19622.484968</v>
      </c>
      <c r="D12" s="482">
        <v>23831.6</v>
      </c>
      <c r="E12" s="482">
        <v>22847.89016017</v>
      </c>
      <c r="F12" s="482">
        <v>29536.9</v>
      </c>
      <c r="G12" s="482">
        <v>22356.778381</v>
      </c>
      <c r="H12" s="482">
        <f>E12/C12*100-100</f>
        <v>16.437292205497585</v>
      </c>
      <c r="I12" s="483">
        <f>G12/E12*100-100</f>
        <v>-2.1494841568616323</v>
      </c>
    </row>
    <row r="13" spans="2:9" ht="15" customHeight="1">
      <c r="B13" s="470"/>
      <c r="C13" s="479"/>
      <c r="D13" s="479"/>
      <c r="E13" s="479"/>
      <c r="F13" s="479"/>
      <c r="G13" s="479"/>
      <c r="H13" s="479"/>
      <c r="I13" s="477"/>
    </row>
    <row r="14" spans="2:9" ht="15" customHeight="1">
      <c r="B14" s="475" t="s">
        <v>430</v>
      </c>
      <c r="C14" s="476">
        <v>458559.57083800004</v>
      </c>
      <c r="D14" s="476">
        <v>556740.243</v>
      </c>
      <c r="E14" s="476">
        <v>580927.561066</v>
      </c>
      <c r="F14" s="476">
        <v>714365.8915752999</v>
      </c>
      <c r="G14" s="476">
        <v>628104.96326</v>
      </c>
      <c r="H14" s="476">
        <f>E14/C14*100-100</f>
        <v>26.685298489000502</v>
      </c>
      <c r="I14" s="477">
        <f>G14/E14*100-100</f>
        <v>8.121047331173202</v>
      </c>
    </row>
    <row r="15" spans="2:9" ht="15" customHeight="1">
      <c r="B15" s="478"/>
      <c r="C15" s="476"/>
      <c r="D15" s="476"/>
      <c r="E15" s="476"/>
      <c r="F15" s="476"/>
      <c r="G15" s="476"/>
      <c r="H15" s="476"/>
      <c r="I15" s="477"/>
    </row>
    <row r="16" spans="2:9" ht="15" customHeight="1">
      <c r="B16" s="478" t="s">
        <v>431</v>
      </c>
      <c r="C16" s="479">
        <v>302426.3463625</v>
      </c>
      <c r="D16" s="479">
        <v>367031.2</v>
      </c>
      <c r="E16" s="479">
        <v>387792.641325</v>
      </c>
      <c r="F16" s="479">
        <v>477947</v>
      </c>
      <c r="G16" s="479">
        <v>396974.01107700006</v>
      </c>
      <c r="H16" s="479">
        <f>E16/C16*100-100</f>
        <v>28.227135627984154</v>
      </c>
      <c r="I16" s="480">
        <f>G16/E16*100-100</f>
        <v>2.3675977245544004</v>
      </c>
    </row>
    <row r="17" spans="2:9" ht="15" customHeight="1">
      <c r="B17" s="478" t="s">
        <v>432</v>
      </c>
      <c r="C17" s="479">
        <v>51240.578677</v>
      </c>
      <c r="D17" s="479">
        <v>62451.3</v>
      </c>
      <c r="E17" s="479">
        <v>58866.293948</v>
      </c>
      <c r="F17" s="479">
        <v>73318.645679</v>
      </c>
      <c r="G17" s="479">
        <v>84489.7540037</v>
      </c>
      <c r="H17" s="479">
        <f>E17/C17*100-100</f>
        <v>14.882180232720316</v>
      </c>
      <c r="I17" s="480">
        <f>G17/E17*100-100</f>
        <v>43.528237191787014</v>
      </c>
    </row>
    <row r="18" spans="2:9" ht="15" customHeight="1">
      <c r="B18" s="481" t="s">
        <v>433</v>
      </c>
      <c r="C18" s="482">
        <v>104892.6528536</v>
      </c>
      <c r="D18" s="482">
        <v>127257.8</v>
      </c>
      <c r="E18" s="482">
        <v>134268.6525793</v>
      </c>
      <c r="F18" s="482">
        <v>163100.2458963</v>
      </c>
      <c r="G18" s="482">
        <v>146641.21214599998</v>
      </c>
      <c r="H18" s="482">
        <f>E18/C18*100-100</f>
        <v>28.005774405096275</v>
      </c>
      <c r="I18" s="483">
        <f>G18/E18*100-100</f>
        <v>9.214778974111383</v>
      </c>
    </row>
    <row r="19" spans="2:9" ht="15" customHeight="1">
      <c r="B19" s="470"/>
      <c r="C19" s="476"/>
      <c r="D19" s="476"/>
      <c r="E19" s="476"/>
      <c r="F19" s="476"/>
      <c r="G19" s="476"/>
      <c r="H19" s="476"/>
      <c r="I19" s="477"/>
    </row>
    <row r="20" spans="2:9" ht="15" customHeight="1">
      <c r="B20" s="475" t="s">
        <v>434</v>
      </c>
      <c r="C20" s="476">
        <v>-395226.52518409997</v>
      </c>
      <c r="D20" s="476">
        <v>-479823</v>
      </c>
      <c r="E20" s="476">
        <v>-505805.82265913</v>
      </c>
      <c r="F20" s="476">
        <v>-622374.5915753</v>
      </c>
      <c r="G20" s="476">
        <v>-557129.2256377001</v>
      </c>
      <c r="H20" s="476">
        <f>E20/C20*100-100</f>
        <v>27.978713580400807</v>
      </c>
      <c r="I20" s="477">
        <f>G20/E20*100-100</f>
        <v>10.146858869427788</v>
      </c>
    </row>
    <row r="21" spans="2:9" ht="15" customHeight="1">
      <c r="B21" s="478"/>
      <c r="C21" s="479"/>
      <c r="D21" s="479"/>
      <c r="E21" s="479"/>
      <c r="F21" s="479"/>
      <c r="G21" s="479"/>
      <c r="H21" s="476"/>
      <c r="I21" s="477"/>
    </row>
    <row r="22" spans="2:9" ht="15" customHeight="1">
      <c r="B22" s="478" t="s">
        <v>435</v>
      </c>
      <c r="C22" s="479">
        <v>-260502.9586705</v>
      </c>
      <c r="D22" s="479">
        <v>-316031.4</v>
      </c>
      <c r="E22" s="479">
        <v>-337528.76872</v>
      </c>
      <c r="F22" s="479">
        <v>-418333.3</v>
      </c>
      <c r="G22" s="479">
        <v>-350450.37622400007</v>
      </c>
      <c r="H22" s="479">
        <f>E22/C22*100-100</f>
        <v>29.568113330692313</v>
      </c>
      <c r="I22" s="480">
        <f>G22/E22*100-100</f>
        <v>3.828298119002497</v>
      </c>
    </row>
    <row r="23" spans="2:9" ht="15" customHeight="1">
      <c r="B23" s="478" t="s">
        <v>436</v>
      </c>
      <c r="C23" s="479">
        <v>-49453.298628</v>
      </c>
      <c r="D23" s="479">
        <v>-60365.5</v>
      </c>
      <c r="E23" s="479">
        <v>-56856.19152</v>
      </c>
      <c r="F23" s="479">
        <v>-70477.945679</v>
      </c>
      <c r="G23" s="479">
        <v>-82394.4156487</v>
      </c>
      <c r="H23" s="479">
        <f>E23/C23*100-100</f>
        <v>14.969462295501074</v>
      </c>
      <c r="I23" s="480">
        <f>G23/E23*100-100</f>
        <v>44.917226155952704</v>
      </c>
    </row>
    <row r="24" spans="2:9" ht="15" customHeight="1">
      <c r="B24" s="481" t="s">
        <v>437</v>
      </c>
      <c r="C24" s="482">
        <v>-85270.16788559999</v>
      </c>
      <c r="D24" s="482">
        <v>-103426.1</v>
      </c>
      <c r="E24" s="482">
        <v>-111420.76241912998</v>
      </c>
      <c r="F24" s="482">
        <v>-133563.34589630002</v>
      </c>
      <c r="G24" s="482">
        <v>-124284.43376499998</v>
      </c>
      <c r="H24" s="482">
        <f>E24/C24*100-100</f>
        <v>30.667928986153868</v>
      </c>
      <c r="I24" s="483">
        <f>G24/E24*100-100</f>
        <v>11.545129531137917</v>
      </c>
    </row>
    <row r="25" spans="2:9" ht="15" customHeight="1">
      <c r="B25" s="470"/>
      <c r="C25" s="479"/>
      <c r="D25" s="479"/>
      <c r="E25" s="479"/>
      <c r="F25" s="479"/>
      <c r="G25" s="479"/>
      <c r="H25" s="476"/>
      <c r="I25" s="477"/>
    </row>
    <row r="26" spans="2:9" ht="15" customHeight="1">
      <c r="B26" s="475" t="s">
        <v>438</v>
      </c>
      <c r="C26" s="476">
        <v>521892.73060209997</v>
      </c>
      <c r="D26" s="476">
        <v>633657.4</v>
      </c>
      <c r="E26" s="476">
        <v>656049.35304547</v>
      </c>
      <c r="F26" s="476">
        <v>806357.1915753</v>
      </c>
      <c r="G26" s="476">
        <v>699080.8288157</v>
      </c>
      <c r="H26" s="476">
        <f>E26/C26*100-100</f>
        <v>25.705784843677648</v>
      </c>
      <c r="I26" s="477">
        <f>G26/E26*100-100</f>
        <v>6.559182715518602</v>
      </c>
    </row>
    <row r="27" spans="2:9" ht="15" customHeight="1">
      <c r="B27" s="478"/>
      <c r="C27" s="479"/>
      <c r="D27" s="479"/>
      <c r="E27" s="479"/>
      <c r="F27" s="479"/>
      <c r="G27" s="479"/>
      <c r="H27" s="476"/>
      <c r="I27" s="477"/>
    </row>
    <row r="28" spans="2:9" ht="15" customHeight="1">
      <c r="B28" s="478" t="s">
        <v>435</v>
      </c>
      <c r="C28" s="479">
        <v>344349.63405449997</v>
      </c>
      <c r="D28" s="479">
        <v>418031</v>
      </c>
      <c r="E28" s="479">
        <v>438056.41393</v>
      </c>
      <c r="F28" s="479">
        <v>537560.7</v>
      </c>
      <c r="G28" s="479">
        <v>443497.64593000006</v>
      </c>
      <c r="H28" s="479">
        <f>E28/C28*100-100</f>
        <v>27.21268461132418</v>
      </c>
      <c r="I28" s="480">
        <f>G28/E28*100-100</f>
        <v>1.2421304258929382</v>
      </c>
    </row>
    <row r="29" spans="2:9" ht="15" customHeight="1">
      <c r="B29" s="478" t="s">
        <v>436</v>
      </c>
      <c r="C29" s="479">
        <v>53027.858726</v>
      </c>
      <c r="D29" s="479">
        <v>64537.00000000001</v>
      </c>
      <c r="E29" s="479">
        <v>60876.396376</v>
      </c>
      <c r="F29" s="479">
        <v>76159.34567899999</v>
      </c>
      <c r="G29" s="479">
        <v>86585.1923587</v>
      </c>
      <c r="H29" s="479">
        <f>E29/C29*100-100</f>
        <v>14.800781775017796</v>
      </c>
      <c r="I29" s="480">
        <f>G29/E29*100-100</f>
        <v>42.23113967507362</v>
      </c>
    </row>
    <row r="30" spans="2:9" ht="15" customHeight="1" thickBot="1">
      <c r="B30" s="484" t="s">
        <v>437</v>
      </c>
      <c r="C30" s="485">
        <v>124515.2378216</v>
      </c>
      <c r="D30" s="485">
        <v>151089.4</v>
      </c>
      <c r="E30" s="485">
        <v>157116.64273947</v>
      </c>
      <c r="F30" s="485">
        <v>192637.1458963</v>
      </c>
      <c r="G30" s="485">
        <v>168997.990527</v>
      </c>
      <c r="H30" s="485">
        <f>E30/C30*100-100</f>
        <v>26.182662851738556</v>
      </c>
      <c r="I30" s="486">
        <f>G30/E30*100-100</f>
        <v>7.562119187609923</v>
      </c>
    </row>
    <row r="31" spans="2:9" ht="13.5" thickTop="1">
      <c r="B31" s="467"/>
      <c r="C31" s="467"/>
      <c r="D31" s="467"/>
      <c r="E31" s="487"/>
      <c r="F31" s="487"/>
      <c r="G31" s="487"/>
      <c r="H31" s="467"/>
      <c r="I31" s="467"/>
    </row>
    <row r="32" spans="2:9" ht="12.75">
      <c r="B32" s="467"/>
      <c r="C32" s="467"/>
      <c r="D32" s="467"/>
      <c r="E32" s="468"/>
      <c r="F32" s="468"/>
      <c r="G32" s="468"/>
      <c r="H32" s="467"/>
      <c r="I32" s="467"/>
    </row>
    <row r="33" spans="2:9" ht="12.75">
      <c r="B33" s="467"/>
      <c r="C33" s="487"/>
      <c r="D33" s="467"/>
      <c r="E33" s="487"/>
      <c r="F33" s="487"/>
      <c r="G33" s="488"/>
      <c r="H33" s="467"/>
      <c r="I33" s="467"/>
    </row>
    <row r="34" spans="2:9" ht="15" customHeight="1">
      <c r="B34" s="489" t="s">
        <v>439</v>
      </c>
      <c r="C34" s="490">
        <f>C8/C14*100</f>
        <v>13.811303206094088</v>
      </c>
      <c r="D34" s="490">
        <f>D8/D14*100</f>
        <v>13.81563502317184</v>
      </c>
      <c r="E34" s="490">
        <f>E8/E14*100</f>
        <v>12.931357391126655</v>
      </c>
      <c r="F34" s="490">
        <f>F8/F14*100</f>
        <v>12.877336542082563</v>
      </c>
      <c r="G34" s="491">
        <f>G8/G14*100</f>
        <v>11.299998525822826</v>
      </c>
      <c r="H34" s="467"/>
      <c r="I34" s="467"/>
    </row>
    <row r="35" spans="2:9" ht="15" customHeight="1">
      <c r="B35" s="492" t="s">
        <v>440</v>
      </c>
      <c r="C35" s="490">
        <f>C10/C16*100</f>
        <v>13.862313319008626</v>
      </c>
      <c r="D35" s="490">
        <f>D10/D16*100</f>
        <v>13.895221986577708</v>
      </c>
      <c r="E35" s="490">
        <f>E10/E16*100</f>
        <v>12.961507581283655</v>
      </c>
      <c r="F35" s="490">
        <f>F10/F16*100</f>
        <v>12.472868330588955</v>
      </c>
      <c r="G35" s="493">
        <f>G10/G16*100</f>
        <v>11.719566912398184</v>
      </c>
      <c r="H35" s="467"/>
      <c r="I35" s="467"/>
    </row>
    <row r="36" spans="2:9" ht="15" customHeight="1">
      <c r="B36" s="494" t="s">
        <v>441</v>
      </c>
      <c r="C36" s="495">
        <f>C11/C17*100</f>
        <v>3.4880169099304963</v>
      </c>
      <c r="D36" s="495">
        <f aca="true" t="shared" si="0" ref="D36:G37">D11/D17*100</f>
        <v>3.339882436394439</v>
      </c>
      <c r="E36" s="495">
        <f>E11/E17*100</f>
        <v>3.414691656613613</v>
      </c>
      <c r="F36" s="495">
        <f t="shared" si="0"/>
        <v>3.874457818597754</v>
      </c>
      <c r="G36" s="496">
        <f t="shared" si="0"/>
        <v>2.4801094283080003</v>
      </c>
      <c r="H36" s="467"/>
      <c r="I36" s="467"/>
    </row>
    <row r="37" spans="2:9" ht="15" customHeight="1">
      <c r="B37" s="497" t="s">
        <v>442</v>
      </c>
      <c r="C37" s="498">
        <f>C12/C18*100</f>
        <v>18.70720630489473</v>
      </c>
      <c r="D37" s="498">
        <f t="shared" si="0"/>
        <v>18.727024983930256</v>
      </c>
      <c r="E37" s="498">
        <f>E12/E18*100</f>
        <v>17.01654833146991</v>
      </c>
      <c r="F37" s="498">
        <f t="shared" si="0"/>
        <v>18.10966000552796</v>
      </c>
      <c r="G37" s="499">
        <f t="shared" si="0"/>
        <v>15.245903967802027</v>
      </c>
      <c r="H37" s="467"/>
      <c r="I37" s="467"/>
    </row>
    <row r="38" spans="2:9" ht="15" customHeight="1">
      <c r="B38" s="1448" t="s">
        <v>443</v>
      </c>
      <c r="C38" s="1449"/>
      <c r="D38" s="1449"/>
      <c r="E38" s="1449"/>
      <c r="F38" s="1449"/>
      <c r="G38" s="1450"/>
      <c r="H38" s="467"/>
      <c r="I38" s="467"/>
    </row>
    <row r="39" spans="2:9" ht="15" customHeight="1">
      <c r="B39" s="500" t="s">
        <v>440</v>
      </c>
      <c r="C39" s="501">
        <f>C10/C8*100</f>
        <v>66.19495808077865</v>
      </c>
      <c r="D39" s="501">
        <f>D10/D8*100</f>
        <v>66.30480568715448</v>
      </c>
      <c r="E39" s="501">
        <f>E10/E8*100</f>
        <v>66.90968510060283</v>
      </c>
      <c r="F39" s="501">
        <f>F10/F8*100</f>
        <v>64.80362816918557</v>
      </c>
      <c r="G39" s="501">
        <f>G10/G8*100</f>
        <v>65.54854054080887</v>
      </c>
      <c r="H39" s="467"/>
      <c r="I39" s="467"/>
    </row>
    <row r="40" spans="2:9" ht="15" customHeight="1">
      <c r="B40" s="494" t="s">
        <v>441</v>
      </c>
      <c r="C40" s="502">
        <f>C11/C8*100</f>
        <v>2.8220336341785357</v>
      </c>
      <c r="D40" s="502">
        <f>D11/D8*100</f>
        <v>2.7117471774843596</v>
      </c>
      <c r="E40" s="502">
        <f>E11/E8*100</f>
        <v>2.675790405435231</v>
      </c>
      <c r="F40" s="502">
        <f>F11/F8*100</f>
        <v>3.088009409585472</v>
      </c>
      <c r="G40" s="502">
        <f>G11/G8*100</f>
        <v>2.9523257672680825</v>
      </c>
      <c r="H40" s="467"/>
      <c r="I40" s="467"/>
    </row>
    <row r="41" spans="2:9" ht="15" customHeight="1">
      <c r="B41" s="503" t="s">
        <v>442</v>
      </c>
      <c r="C41" s="504">
        <f>C12/C8*100</f>
        <v>30.983008285042814</v>
      </c>
      <c r="D41" s="504">
        <f>D12/D8*100</f>
        <v>30.983447135361136</v>
      </c>
      <c r="E41" s="504">
        <f>E12/E8*100</f>
        <v>30.414452728087994</v>
      </c>
      <c r="F41" s="504">
        <f>F12/F8*100</f>
        <v>32.10836242122897</v>
      </c>
      <c r="G41" s="504">
        <f>G12/G8*100</f>
        <v>31.49913369192305</v>
      </c>
      <c r="H41" s="467"/>
      <c r="I41" s="467"/>
    </row>
    <row r="42" spans="2:9" ht="15" customHeight="1">
      <c r="B42" s="1448" t="s">
        <v>444</v>
      </c>
      <c r="C42" s="1451"/>
      <c r="D42" s="1449"/>
      <c r="E42" s="1451"/>
      <c r="F42" s="1451"/>
      <c r="G42" s="1452"/>
      <c r="H42" s="467"/>
      <c r="I42" s="467"/>
    </row>
    <row r="43" spans="2:9" ht="15" customHeight="1">
      <c r="B43" s="500" t="s">
        <v>440</v>
      </c>
      <c r="C43" s="501">
        <f>C16/C14*100</f>
        <v>65.95137591607289</v>
      </c>
      <c r="D43" s="501">
        <f>D16/D14*100</f>
        <v>65.92503498979147</v>
      </c>
      <c r="E43" s="501">
        <f>E16/E14*100</f>
        <v>66.75404427591658</v>
      </c>
      <c r="F43" s="501">
        <f>F16/F14*100</f>
        <v>66.90507002595609</v>
      </c>
      <c r="G43" s="501">
        <f>G16/G14*100</f>
        <v>63.20185865378606</v>
      </c>
      <c r="H43" s="467"/>
      <c r="I43" s="467"/>
    </row>
    <row r="44" spans="2:9" ht="15" customHeight="1">
      <c r="B44" s="505" t="s">
        <v>441</v>
      </c>
      <c r="C44" s="506">
        <f>C17/C$14*100</f>
        <v>11.17424691046352</v>
      </c>
      <c r="D44" s="506">
        <f aca="true" t="shared" si="1" ref="D44:G45">D17/D$14*100</f>
        <v>11.217313780566784</v>
      </c>
      <c r="E44" s="506">
        <f>E17/E$14*100</f>
        <v>10.13315564508259</v>
      </c>
      <c r="F44" s="506">
        <f t="shared" si="1"/>
        <v>10.263458340279902</v>
      </c>
      <c r="G44" s="506">
        <f t="shared" si="1"/>
        <v>13.451534209374813</v>
      </c>
      <c r="H44" s="467"/>
      <c r="I44" s="467"/>
    </row>
    <row r="45" spans="2:9" ht="15" customHeight="1">
      <c r="B45" s="503" t="s">
        <v>442</v>
      </c>
      <c r="C45" s="506">
        <f>C18/C$14*100</f>
        <v>22.874378711998684</v>
      </c>
      <c r="D45" s="506">
        <f t="shared" si="1"/>
        <v>22.857661467809503</v>
      </c>
      <c r="E45" s="506">
        <f>E18/E$14*100</f>
        <v>23.11280468995437</v>
      </c>
      <c r="F45" s="506">
        <f t="shared" si="1"/>
        <v>22.831471633764018</v>
      </c>
      <c r="G45" s="506">
        <f t="shared" si="1"/>
        <v>23.346609360464292</v>
      </c>
      <c r="H45" s="467"/>
      <c r="I45" s="467"/>
    </row>
    <row r="46" spans="2:9" ht="15" customHeight="1">
      <c r="B46" s="1448" t="s">
        <v>445</v>
      </c>
      <c r="C46" s="1451"/>
      <c r="D46" s="1449"/>
      <c r="E46" s="1451"/>
      <c r="F46" s="1451"/>
      <c r="G46" s="1452"/>
      <c r="H46" s="467"/>
      <c r="I46" s="467"/>
    </row>
    <row r="47" spans="2:9" ht="15" customHeight="1">
      <c r="B47" s="500" t="s">
        <v>440</v>
      </c>
      <c r="C47" s="501">
        <f>C22/C$20*100</f>
        <v>65.91231662630828</v>
      </c>
      <c r="D47" s="501">
        <f>D22/D$20*100</f>
        <v>65.86416240988865</v>
      </c>
      <c r="E47" s="501">
        <f>E22/E$20*100</f>
        <v>66.73089822207633</v>
      </c>
      <c r="F47" s="501">
        <f>F22/F$20*100</f>
        <v>67.21567777070581</v>
      </c>
      <c r="G47" s="501">
        <f>G22/G$20*100</f>
        <v>62.90288861132143</v>
      </c>
      <c r="H47" s="467"/>
      <c r="I47" s="467"/>
    </row>
    <row r="48" spans="2:9" ht="15" customHeight="1">
      <c r="B48" s="505" t="s">
        <v>441</v>
      </c>
      <c r="C48" s="506">
        <f>C23/C$20*100</f>
        <v>12.512646666355254</v>
      </c>
      <c r="D48" s="506">
        <f aca="true" t="shared" si="2" ref="D48:G49">D23/D$20*100</f>
        <v>12.580784997801272</v>
      </c>
      <c r="E48" s="506">
        <f>E23/E$20*100</f>
        <v>11.24071510705329</v>
      </c>
      <c r="F48" s="506">
        <f t="shared" si="2"/>
        <v>11.32403967530429</v>
      </c>
      <c r="G48" s="506">
        <f t="shared" si="2"/>
        <v>14.789103112368569</v>
      </c>
      <c r="H48" s="467"/>
      <c r="I48" s="467"/>
    </row>
    <row r="49" spans="2:9" ht="15" customHeight="1">
      <c r="B49" s="503" t="s">
        <v>442</v>
      </c>
      <c r="C49" s="504">
        <f>C24/C$20*100</f>
        <v>21.575011405390974</v>
      </c>
      <c r="D49" s="504">
        <f t="shared" si="2"/>
        <v>21.55505259231008</v>
      </c>
      <c r="E49" s="504">
        <f>E24/E$20*100</f>
        <v>22.028366900437618</v>
      </c>
      <c r="F49" s="504">
        <f t="shared" si="2"/>
        <v>21.460282553989902</v>
      </c>
      <c r="G49" s="504">
        <f t="shared" si="2"/>
        <v>22.308008276310005</v>
      </c>
      <c r="H49" s="467"/>
      <c r="I49" s="467"/>
    </row>
    <row r="50" spans="2:9" ht="15" customHeight="1">
      <c r="B50" s="1448" t="s">
        <v>446</v>
      </c>
      <c r="C50" s="1451"/>
      <c r="D50" s="1449"/>
      <c r="E50" s="1451"/>
      <c r="F50" s="1451"/>
      <c r="G50" s="1452"/>
      <c r="H50" s="467"/>
      <c r="I50" s="467"/>
    </row>
    <row r="51" spans="2:9" ht="15" customHeight="1">
      <c r="B51" s="500" t="s">
        <v>440</v>
      </c>
      <c r="C51" s="501">
        <f>C28/C$26*100</f>
        <v>65.98092172259783</v>
      </c>
      <c r="D51" s="501">
        <f>D28/D$26*100</f>
        <v>65.9711383469995</v>
      </c>
      <c r="E51" s="501">
        <f>E28/E$26*100</f>
        <v>66.7718688992654</v>
      </c>
      <c r="F51" s="501">
        <f>F28/F$26*100</f>
        <v>66.66533214019223</v>
      </c>
      <c r="G51" s="501">
        <f>G28/G$26*100</f>
        <v>63.44010987703972</v>
      </c>
      <c r="H51" s="467"/>
      <c r="I51" s="467"/>
    </row>
    <row r="52" spans="2:9" ht="15" customHeight="1">
      <c r="B52" s="505" t="s">
        <v>441</v>
      </c>
      <c r="C52" s="506">
        <f>C29/C$26*100</f>
        <v>10.160681614557562</v>
      </c>
      <c r="D52" s="506">
        <f aca="true" t="shared" si="3" ref="D52:G53">D29/D$26*100</f>
        <v>10.18484120914551</v>
      </c>
      <c r="E52" s="506">
        <f>E29/E$26*100</f>
        <v>9.279240364067661</v>
      </c>
      <c r="F52" s="506">
        <f t="shared" si="3"/>
        <v>9.444864692062216</v>
      </c>
      <c r="G52" s="506">
        <f t="shared" si="3"/>
        <v>12.385576715840196</v>
      </c>
      <c r="H52" s="467"/>
      <c r="I52" s="467"/>
    </row>
    <row r="53" spans="2:9" ht="15" customHeight="1">
      <c r="B53" s="503" t="s">
        <v>442</v>
      </c>
      <c r="C53" s="504">
        <f>C30/C$26*100</f>
        <v>23.858396662844605</v>
      </c>
      <c r="D53" s="504">
        <f t="shared" si="3"/>
        <v>23.84402044385499</v>
      </c>
      <c r="E53" s="504">
        <f>E30/E$26*100</f>
        <v>23.948905979422623</v>
      </c>
      <c r="F53" s="504">
        <f t="shared" si="3"/>
        <v>23.889803167745544</v>
      </c>
      <c r="G53" s="504">
        <f t="shared" si="3"/>
        <v>24.174313407120085</v>
      </c>
      <c r="H53" s="467"/>
      <c r="I53" s="467"/>
    </row>
    <row r="54" spans="2:9" ht="15" customHeight="1">
      <c r="B54" s="1448" t="s">
        <v>447</v>
      </c>
      <c r="C54" s="1451"/>
      <c r="D54" s="1449"/>
      <c r="E54" s="1451"/>
      <c r="F54" s="1451"/>
      <c r="G54" s="1452"/>
      <c r="H54" s="467"/>
      <c r="I54" s="467"/>
    </row>
    <row r="55" spans="2:9" ht="15" customHeight="1">
      <c r="B55" s="494" t="s">
        <v>448</v>
      </c>
      <c r="C55" s="495">
        <f>C8/C26*100</f>
        <v>12.135262477393312</v>
      </c>
      <c r="D55" s="495">
        <f>D8/D26*100</f>
        <v>12.138609917599007</v>
      </c>
      <c r="E55" s="495">
        <f>E8/E26*100</f>
        <v>11.450635345690738</v>
      </c>
      <c r="F55" s="495">
        <f>F8/F26*100</f>
        <v>11.408256906630388</v>
      </c>
      <c r="G55" s="507">
        <f>G8/G26*100</f>
        <v>10.152738948547464</v>
      </c>
      <c r="H55" s="467"/>
      <c r="I55" s="467"/>
    </row>
    <row r="56" spans="2:9" ht="15" customHeight="1">
      <c r="B56" s="497" t="s">
        <v>449</v>
      </c>
      <c r="C56" s="498">
        <f>C14/C26*100</f>
        <v>87.86471700975153</v>
      </c>
      <c r="D56" s="498">
        <f>D14/D26*100</f>
        <v>87.86139686840238</v>
      </c>
      <c r="E56" s="498">
        <f>E14/E26*100</f>
        <v>88.54936878898754</v>
      </c>
      <c r="F56" s="498">
        <f>F14/F26*100</f>
        <v>88.5917430933696</v>
      </c>
      <c r="G56" s="499">
        <f>G14/G26*100</f>
        <v>89.84725905358627</v>
      </c>
      <c r="H56" s="467"/>
      <c r="I56" s="467"/>
    </row>
    <row r="57" spans="2:9" ht="12.75">
      <c r="B57" s="467" t="s">
        <v>450</v>
      </c>
      <c r="C57" s="467"/>
      <c r="D57" s="467"/>
      <c r="E57" s="467"/>
      <c r="F57" s="467"/>
      <c r="G57" s="467"/>
      <c r="H57" s="467"/>
      <c r="I57" s="467"/>
    </row>
    <row r="58" spans="2:9" ht="12.75">
      <c r="B58" s="467" t="s">
        <v>451</v>
      </c>
      <c r="C58" s="467"/>
      <c r="D58" s="467"/>
      <c r="E58" s="467"/>
      <c r="F58" s="467"/>
      <c r="G58" s="467"/>
      <c r="H58" s="467"/>
      <c r="I58" s="467"/>
    </row>
    <row r="59" spans="2:9" ht="12.75">
      <c r="B59" s="467" t="s">
        <v>452</v>
      </c>
      <c r="C59" s="467"/>
      <c r="D59" s="467"/>
      <c r="E59" s="467"/>
      <c r="F59" s="467"/>
      <c r="G59" s="467"/>
      <c r="H59" s="467"/>
      <c r="I59" s="467"/>
    </row>
    <row r="60" spans="3:9" ht="12.75">
      <c r="C60" s="467"/>
      <c r="E60" s="467"/>
      <c r="F60" s="467"/>
      <c r="G60" s="467"/>
      <c r="H60" s="467"/>
      <c r="I60" s="467"/>
    </row>
  </sheetData>
  <sheetProtection/>
  <mergeCells count="5">
    <mergeCell ref="B5:B6"/>
    <mergeCell ref="H5:I5"/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9.140625" style="144" customWidth="1"/>
    <col min="2" max="2" width="5.00390625" style="144" customWidth="1"/>
    <col min="3" max="3" width="18.28125" style="144" bestFit="1" customWidth="1"/>
    <col min="4" max="8" width="11.7109375" style="144" customWidth="1"/>
    <col min="9" max="16384" width="9.140625" style="144" customWidth="1"/>
  </cols>
  <sheetData>
    <row r="1" spans="2:8" ht="15" customHeight="1">
      <c r="B1" s="1846" t="s">
        <v>780</v>
      </c>
      <c r="C1" s="1847"/>
      <c r="D1" s="1847"/>
      <c r="E1" s="1847"/>
      <c r="F1" s="1847"/>
      <c r="G1" s="1847"/>
      <c r="H1" s="1848"/>
    </row>
    <row r="2" spans="2:8" ht="15" customHeight="1">
      <c r="B2" s="1849" t="s">
        <v>781</v>
      </c>
      <c r="C2" s="1850"/>
      <c r="D2" s="1850"/>
      <c r="E2" s="1850"/>
      <c r="F2" s="1850"/>
      <c r="G2" s="1850"/>
      <c r="H2" s="1851"/>
    </row>
    <row r="3" spans="2:8" ht="15" customHeight="1" thickBot="1">
      <c r="B3" s="1852" t="s">
        <v>68</v>
      </c>
      <c r="C3" s="1853"/>
      <c r="D3" s="1853"/>
      <c r="E3" s="1853"/>
      <c r="F3" s="1853"/>
      <c r="G3" s="1853"/>
      <c r="H3" s="1854"/>
    </row>
    <row r="4" spans="2:8" ht="15" customHeight="1" thickTop="1">
      <c r="B4" s="532"/>
      <c r="C4" s="533"/>
      <c r="D4" s="1855" t="s">
        <v>1574</v>
      </c>
      <c r="E4" s="1855"/>
      <c r="F4" s="1855"/>
      <c r="G4" s="1856" t="s">
        <v>108</v>
      </c>
      <c r="H4" s="1857"/>
    </row>
    <row r="5" spans="2:8" ht="15" customHeight="1">
      <c r="B5" s="534"/>
      <c r="C5" s="535"/>
      <c r="D5" s="536" t="s">
        <v>6</v>
      </c>
      <c r="E5" s="536" t="s">
        <v>425</v>
      </c>
      <c r="F5" s="536" t="s">
        <v>782</v>
      </c>
      <c r="G5" s="536" t="s">
        <v>7</v>
      </c>
      <c r="H5" s="537" t="s">
        <v>9</v>
      </c>
    </row>
    <row r="6" spans="2:8" ht="15" customHeight="1">
      <c r="B6" s="538"/>
      <c r="C6" s="539" t="s">
        <v>783</v>
      </c>
      <c r="D6" s="539">
        <v>37875.120913000006</v>
      </c>
      <c r="E6" s="539">
        <v>41367.085804999995</v>
      </c>
      <c r="F6" s="539">
        <v>38571.92810899999</v>
      </c>
      <c r="G6" s="540">
        <v>9.219679852695677</v>
      </c>
      <c r="H6" s="541">
        <v>-6.756960616409074</v>
      </c>
    </row>
    <row r="7" spans="2:8" ht="15" customHeight="1">
      <c r="B7" s="542">
        <v>1</v>
      </c>
      <c r="C7" s="543" t="s">
        <v>784</v>
      </c>
      <c r="D7" s="544">
        <v>323.17761500000006</v>
      </c>
      <c r="E7" s="544">
        <v>298.63645299999996</v>
      </c>
      <c r="F7" s="544">
        <v>373.57829200000003</v>
      </c>
      <c r="G7" s="544">
        <v>-7.593707255992982</v>
      </c>
      <c r="H7" s="545">
        <v>25.09467221672368</v>
      </c>
    </row>
    <row r="8" spans="2:8" ht="15" customHeight="1">
      <c r="B8" s="542">
        <v>2</v>
      </c>
      <c r="C8" s="543" t="s">
        <v>785</v>
      </c>
      <c r="D8" s="544">
        <v>0.50234</v>
      </c>
      <c r="E8" s="544">
        <v>0.840528</v>
      </c>
      <c r="F8" s="544">
        <v>2.060094</v>
      </c>
      <c r="G8" s="544">
        <v>67.32253055699329</v>
      </c>
      <c r="H8" s="545">
        <v>145.09522585803208</v>
      </c>
    </row>
    <row r="9" spans="2:8" ht="15" customHeight="1">
      <c r="B9" s="542">
        <v>3</v>
      </c>
      <c r="C9" s="543" t="s">
        <v>786</v>
      </c>
      <c r="D9" s="544">
        <v>171.00031099999998</v>
      </c>
      <c r="E9" s="544">
        <v>159.669811</v>
      </c>
      <c r="F9" s="544">
        <v>141.812668</v>
      </c>
      <c r="G9" s="544">
        <v>-6.626011340996911</v>
      </c>
      <c r="H9" s="545">
        <v>-11.183794161314566</v>
      </c>
    </row>
    <row r="10" spans="2:8" ht="15" customHeight="1">
      <c r="B10" s="542">
        <v>4</v>
      </c>
      <c r="C10" s="543" t="s">
        <v>787</v>
      </c>
      <c r="D10" s="544">
        <v>2.0204000000000004</v>
      </c>
      <c r="E10" s="544">
        <v>0.884</v>
      </c>
      <c r="F10" s="544">
        <v>1.034</v>
      </c>
      <c r="G10" s="544">
        <v>-56.246287863789355</v>
      </c>
      <c r="H10" s="545">
        <v>16.968325791855207</v>
      </c>
    </row>
    <row r="11" spans="2:8" ht="15" customHeight="1">
      <c r="B11" s="542">
        <v>5</v>
      </c>
      <c r="C11" s="543" t="s">
        <v>788</v>
      </c>
      <c r="D11" s="544">
        <v>3015.9569699999997</v>
      </c>
      <c r="E11" s="544">
        <v>3918.910465</v>
      </c>
      <c r="F11" s="544">
        <v>3140.53284</v>
      </c>
      <c r="G11" s="544">
        <v>29.939203509259613</v>
      </c>
      <c r="H11" s="545">
        <v>-19.862092588022435</v>
      </c>
    </row>
    <row r="12" spans="2:8" ht="15" customHeight="1">
      <c r="B12" s="542">
        <v>6</v>
      </c>
      <c r="C12" s="543" t="s">
        <v>789</v>
      </c>
      <c r="D12" s="544">
        <v>0</v>
      </c>
      <c r="E12" s="544">
        <v>0</v>
      </c>
      <c r="F12" s="544">
        <v>0</v>
      </c>
      <c r="G12" s="544" t="s">
        <v>15</v>
      </c>
      <c r="H12" s="545" t="s">
        <v>15</v>
      </c>
    </row>
    <row r="13" spans="2:8" ht="15" customHeight="1">
      <c r="B13" s="542">
        <v>7</v>
      </c>
      <c r="C13" s="543" t="s">
        <v>790</v>
      </c>
      <c r="D13" s="544">
        <v>13.539301</v>
      </c>
      <c r="E13" s="544">
        <v>235.85410000000002</v>
      </c>
      <c r="F13" s="544">
        <v>494.938749</v>
      </c>
      <c r="G13" s="544" t="s">
        <v>15</v>
      </c>
      <c r="H13" s="545">
        <v>109.84954215339059</v>
      </c>
    </row>
    <row r="14" spans="2:8" ht="15" customHeight="1">
      <c r="B14" s="542">
        <v>8</v>
      </c>
      <c r="C14" s="543" t="s">
        <v>791</v>
      </c>
      <c r="D14" s="544">
        <v>0.167823</v>
      </c>
      <c r="E14" s="544">
        <v>0</v>
      </c>
      <c r="F14" s="544">
        <v>16.044025</v>
      </c>
      <c r="G14" s="544">
        <v>-100</v>
      </c>
      <c r="H14" s="545" t="s">
        <v>15</v>
      </c>
    </row>
    <row r="15" spans="2:8" ht="15" customHeight="1">
      <c r="B15" s="542">
        <v>9</v>
      </c>
      <c r="C15" s="543" t="s">
        <v>792</v>
      </c>
      <c r="D15" s="544">
        <v>43.88311</v>
      </c>
      <c r="E15" s="544">
        <v>48.457947999999995</v>
      </c>
      <c r="F15" s="544">
        <v>70.565493</v>
      </c>
      <c r="G15" s="544">
        <v>10.42505419511059</v>
      </c>
      <c r="H15" s="545">
        <v>45.62212374325057</v>
      </c>
    </row>
    <row r="16" spans="2:8" ht="15" customHeight="1">
      <c r="B16" s="542">
        <v>10</v>
      </c>
      <c r="C16" s="543" t="s">
        <v>793</v>
      </c>
      <c r="D16" s="544">
        <v>975.381419</v>
      </c>
      <c r="E16" s="544">
        <v>1207.86926</v>
      </c>
      <c r="F16" s="544">
        <v>1002.237966</v>
      </c>
      <c r="G16" s="544">
        <v>23.83558231387633</v>
      </c>
      <c r="H16" s="545">
        <v>-17.024300626708552</v>
      </c>
    </row>
    <row r="17" spans="2:8" ht="15" customHeight="1">
      <c r="B17" s="542">
        <v>11</v>
      </c>
      <c r="C17" s="543" t="s">
        <v>794</v>
      </c>
      <c r="D17" s="544">
        <v>7.499562000000001</v>
      </c>
      <c r="E17" s="544">
        <v>6.422996</v>
      </c>
      <c r="F17" s="544">
        <v>6.7058800000000005</v>
      </c>
      <c r="G17" s="544">
        <v>-14.355051668350768</v>
      </c>
      <c r="H17" s="545">
        <v>4.404237524046422</v>
      </c>
    </row>
    <row r="18" spans="2:8" ht="15" customHeight="1">
      <c r="B18" s="542">
        <v>12</v>
      </c>
      <c r="C18" s="543" t="s">
        <v>795</v>
      </c>
      <c r="D18" s="544">
        <v>3085.602189</v>
      </c>
      <c r="E18" s="544">
        <v>2364.606772</v>
      </c>
      <c r="F18" s="544">
        <v>2488.7719289999995</v>
      </c>
      <c r="G18" s="544">
        <v>-23.36644106522573</v>
      </c>
      <c r="H18" s="545">
        <v>5.250985426848786</v>
      </c>
    </row>
    <row r="19" spans="2:8" ht="15" customHeight="1">
      <c r="B19" s="542">
        <v>13</v>
      </c>
      <c r="C19" s="543" t="s">
        <v>796</v>
      </c>
      <c r="D19" s="544">
        <v>0</v>
      </c>
      <c r="E19" s="544">
        <v>0</v>
      </c>
      <c r="F19" s="544">
        <v>0</v>
      </c>
      <c r="G19" s="544" t="s">
        <v>15</v>
      </c>
      <c r="H19" s="545" t="s">
        <v>15</v>
      </c>
    </row>
    <row r="20" spans="2:8" ht="15" customHeight="1">
      <c r="B20" s="542">
        <v>14</v>
      </c>
      <c r="C20" s="543" t="s">
        <v>797</v>
      </c>
      <c r="D20" s="544">
        <v>130.15648000000002</v>
      </c>
      <c r="E20" s="544">
        <v>126.89892400000001</v>
      </c>
      <c r="F20" s="544">
        <v>154.43681600000002</v>
      </c>
      <c r="G20" s="544">
        <v>-2.502799706937381</v>
      </c>
      <c r="H20" s="545">
        <v>21.700650511425934</v>
      </c>
    </row>
    <row r="21" spans="2:8" ht="15" customHeight="1">
      <c r="B21" s="542">
        <v>15</v>
      </c>
      <c r="C21" s="543" t="s">
        <v>798</v>
      </c>
      <c r="D21" s="544">
        <v>1061.2137169999999</v>
      </c>
      <c r="E21" s="544">
        <v>385.42581699999994</v>
      </c>
      <c r="F21" s="544">
        <v>326.31878699999993</v>
      </c>
      <c r="G21" s="544">
        <v>-63.6806600945962</v>
      </c>
      <c r="H21" s="545">
        <v>-15.335513967399862</v>
      </c>
    </row>
    <row r="22" spans="2:8" ht="15" customHeight="1">
      <c r="B22" s="542">
        <v>16</v>
      </c>
      <c r="C22" s="543" t="s">
        <v>799</v>
      </c>
      <c r="D22" s="544">
        <v>18.863882</v>
      </c>
      <c r="E22" s="544">
        <v>16.889996</v>
      </c>
      <c r="F22" s="544">
        <v>16.449186</v>
      </c>
      <c r="G22" s="544">
        <v>-10.46383771908667</v>
      </c>
      <c r="H22" s="545">
        <v>-2.609888125491551</v>
      </c>
    </row>
    <row r="23" spans="2:8" ht="15" customHeight="1">
      <c r="B23" s="542">
        <v>17</v>
      </c>
      <c r="C23" s="543" t="s">
        <v>800</v>
      </c>
      <c r="D23" s="544">
        <v>261.509194</v>
      </c>
      <c r="E23" s="544">
        <v>185.363449</v>
      </c>
      <c r="F23" s="544">
        <v>443.1111829999999</v>
      </c>
      <c r="G23" s="544">
        <v>-29.11780799569135</v>
      </c>
      <c r="H23" s="545">
        <v>139.0499234830271</v>
      </c>
    </row>
    <row r="24" spans="2:8" ht="15" customHeight="1">
      <c r="B24" s="542">
        <v>18</v>
      </c>
      <c r="C24" s="543" t="s">
        <v>801</v>
      </c>
      <c r="D24" s="544">
        <v>3052.364415</v>
      </c>
      <c r="E24" s="544">
        <v>3723.054484</v>
      </c>
      <c r="F24" s="544">
        <v>3737.199077</v>
      </c>
      <c r="G24" s="544">
        <v>21.972804613501552</v>
      </c>
      <c r="H24" s="545">
        <v>0.37991904391374476</v>
      </c>
    </row>
    <row r="25" spans="2:8" ht="15" customHeight="1">
      <c r="B25" s="542">
        <v>19</v>
      </c>
      <c r="C25" s="543" t="s">
        <v>802</v>
      </c>
      <c r="D25" s="544">
        <v>3499.945124</v>
      </c>
      <c r="E25" s="544">
        <v>3742.3638029999997</v>
      </c>
      <c r="F25" s="544">
        <v>3465.6623910000003</v>
      </c>
      <c r="G25" s="544">
        <v>6.926356568783731</v>
      </c>
      <c r="H25" s="545">
        <v>-7.39376037621426</v>
      </c>
    </row>
    <row r="26" spans="2:8" ht="15" customHeight="1">
      <c r="B26" s="542"/>
      <c r="C26" s="543" t="s">
        <v>803</v>
      </c>
      <c r="D26" s="544">
        <v>0</v>
      </c>
      <c r="E26" s="544">
        <v>2.645683</v>
      </c>
      <c r="F26" s="544">
        <v>10.736265</v>
      </c>
      <c r="G26" s="544" t="s">
        <v>15</v>
      </c>
      <c r="H26" s="545">
        <v>305.8031517759308</v>
      </c>
    </row>
    <row r="27" spans="2:8" ht="15" customHeight="1">
      <c r="B27" s="542"/>
      <c r="C27" s="543" t="s">
        <v>804</v>
      </c>
      <c r="D27" s="544">
        <v>3129.8851429999995</v>
      </c>
      <c r="E27" s="544">
        <v>3104.5277109999997</v>
      </c>
      <c r="F27" s="544">
        <v>3039.736178</v>
      </c>
      <c r="G27" s="544">
        <v>-0.8101713271080229</v>
      </c>
      <c r="H27" s="545">
        <v>-2.087001277857155</v>
      </c>
    </row>
    <row r="28" spans="2:8" ht="15" customHeight="1">
      <c r="B28" s="542"/>
      <c r="C28" s="543" t="s">
        <v>805</v>
      </c>
      <c r="D28" s="544">
        <v>370.05998100000005</v>
      </c>
      <c r="E28" s="544">
        <v>635.1904089999999</v>
      </c>
      <c r="F28" s="544">
        <v>415.189948</v>
      </c>
      <c r="G28" s="544">
        <v>71.64525796157349</v>
      </c>
      <c r="H28" s="545">
        <v>-34.63535624638186</v>
      </c>
    </row>
    <row r="29" spans="2:8" ht="15" customHeight="1">
      <c r="B29" s="542">
        <v>20</v>
      </c>
      <c r="C29" s="543" t="s">
        <v>806</v>
      </c>
      <c r="D29" s="544">
        <v>395.68112499999995</v>
      </c>
      <c r="E29" s="544">
        <v>174.43928000000002</v>
      </c>
      <c r="F29" s="544">
        <v>141.16625</v>
      </c>
      <c r="G29" s="544">
        <v>-55.91417710410118</v>
      </c>
      <c r="H29" s="545">
        <v>-19.07427616073629</v>
      </c>
    </row>
    <row r="30" spans="2:8" ht="15" customHeight="1">
      <c r="B30" s="542">
        <v>21</v>
      </c>
      <c r="C30" s="543" t="s">
        <v>807</v>
      </c>
      <c r="D30" s="544">
        <v>0.008008</v>
      </c>
      <c r="E30" s="544">
        <v>170.41637500000002</v>
      </c>
      <c r="F30" s="544">
        <v>158.015438</v>
      </c>
      <c r="G30" s="544" t="s">
        <v>15</v>
      </c>
      <c r="H30" s="545">
        <v>-7.276845901692269</v>
      </c>
    </row>
    <row r="31" spans="2:8" ht="15" customHeight="1">
      <c r="B31" s="542">
        <v>22</v>
      </c>
      <c r="C31" s="543" t="s">
        <v>808</v>
      </c>
      <c r="D31" s="544">
        <v>139.477038</v>
      </c>
      <c r="E31" s="544">
        <v>23.249726000000003</v>
      </c>
      <c r="F31" s="544">
        <v>0</v>
      </c>
      <c r="G31" s="544">
        <v>-83.33078596062529</v>
      </c>
      <c r="H31" s="545">
        <v>-100</v>
      </c>
    </row>
    <row r="32" spans="2:8" ht="15" customHeight="1">
      <c r="B32" s="542">
        <v>23</v>
      </c>
      <c r="C32" s="543" t="s">
        <v>809</v>
      </c>
      <c r="D32" s="544">
        <v>485.21351400000003</v>
      </c>
      <c r="E32" s="544">
        <v>711.8809399999999</v>
      </c>
      <c r="F32" s="544">
        <v>657.426636</v>
      </c>
      <c r="G32" s="544">
        <v>46.71498617822914</v>
      </c>
      <c r="H32" s="545">
        <v>-7.6493555228490635</v>
      </c>
    </row>
    <row r="33" spans="2:8" ht="15" customHeight="1">
      <c r="B33" s="542">
        <v>24</v>
      </c>
      <c r="C33" s="543" t="s">
        <v>810</v>
      </c>
      <c r="D33" s="544">
        <v>2.87164</v>
      </c>
      <c r="E33" s="544">
        <v>17.47675</v>
      </c>
      <c r="F33" s="544">
        <v>45.980089</v>
      </c>
      <c r="G33" s="544">
        <v>508.59822261843397</v>
      </c>
      <c r="H33" s="545">
        <v>163.09290342884117</v>
      </c>
    </row>
    <row r="34" spans="2:8" ht="15" customHeight="1">
      <c r="B34" s="542">
        <v>25</v>
      </c>
      <c r="C34" s="543" t="s">
        <v>811</v>
      </c>
      <c r="D34" s="544">
        <v>285.30981</v>
      </c>
      <c r="E34" s="544">
        <v>416.89811499999996</v>
      </c>
      <c r="F34" s="544">
        <v>507.81193900000005</v>
      </c>
      <c r="G34" s="544">
        <v>46.1211989170649</v>
      </c>
      <c r="H34" s="545">
        <v>21.80720438133909</v>
      </c>
    </row>
    <row r="35" spans="2:8" ht="15" customHeight="1">
      <c r="B35" s="542">
        <v>26</v>
      </c>
      <c r="C35" s="543" t="s">
        <v>812</v>
      </c>
      <c r="D35" s="544">
        <v>564.0963620000001</v>
      </c>
      <c r="E35" s="544">
        <v>589.923899</v>
      </c>
      <c r="F35" s="544">
        <v>491.617389</v>
      </c>
      <c r="G35" s="544">
        <v>4.578568262420362</v>
      </c>
      <c r="H35" s="545">
        <v>-16.664269775583378</v>
      </c>
    </row>
    <row r="36" spans="2:8" ht="15" customHeight="1">
      <c r="B36" s="542">
        <v>27</v>
      </c>
      <c r="C36" s="543" t="s">
        <v>813</v>
      </c>
      <c r="D36" s="544">
        <v>0.495</v>
      </c>
      <c r="E36" s="544">
        <v>0.07765999999999999</v>
      </c>
      <c r="F36" s="544">
        <v>1.08664</v>
      </c>
      <c r="G36" s="544">
        <v>-84.31111111111112</v>
      </c>
      <c r="H36" s="545" t="s">
        <v>15</v>
      </c>
    </row>
    <row r="37" spans="2:8" ht="15" customHeight="1">
      <c r="B37" s="542">
        <v>28</v>
      </c>
      <c r="C37" s="543" t="s">
        <v>814</v>
      </c>
      <c r="D37" s="544">
        <v>155.863032</v>
      </c>
      <c r="E37" s="544">
        <v>129.336726</v>
      </c>
      <c r="F37" s="544">
        <v>91.60258800000001</v>
      </c>
      <c r="G37" s="544">
        <v>-17.018984976501685</v>
      </c>
      <c r="H37" s="545">
        <v>-29.17511457650474</v>
      </c>
    </row>
    <row r="38" spans="2:8" ht="15" customHeight="1">
      <c r="B38" s="542">
        <v>29</v>
      </c>
      <c r="C38" s="543" t="s">
        <v>815</v>
      </c>
      <c r="D38" s="544">
        <v>41.74643499999999</v>
      </c>
      <c r="E38" s="544">
        <v>44.883925</v>
      </c>
      <c r="F38" s="544">
        <v>44.216069</v>
      </c>
      <c r="G38" s="544">
        <v>7.515587857981188</v>
      </c>
      <c r="H38" s="545">
        <v>-1.487962561206487</v>
      </c>
    </row>
    <row r="39" spans="2:8" ht="15" customHeight="1">
      <c r="B39" s="542">
        <v>30</v>
      </c>
      <c r="C39" s="543" t="s">
        <v>816</v>
      </c>
      <c r="D39" s="544">
        <v>821.4301170000001</v>
      </c>
      <c r="E39" s="544">
        <v>311.781337</v>
      </c>
      <c r="F39" s="544">
        <v>282.34814700000004</v>
      </c>
      <c r="G39" s="544">
        <v>-62.04408256436013</v>
      </c>
      <c r="H39" s="545">
        <v>-9.440330932957664</v>
      </c>
    </row>
    <row r="40" spans="2:8" ht="15" customHeight="1">
      <c r="B40" s="542">
        <v>31</v>
      </c>
      <c r="C40" s="543" t="s">
        <v>817</v>
      </c>
      <c r="D40" s="544">
        <v>3933.048836</v>
      </c>
      <c r="E40" s="544">
        <v>4321.720968</v>
      </c>
      <c r="F40" s="544">
        <v>4225.372588</v>
      </c>
      <c r="G40" s="544">
        <v>9.88220965990567</v>
      </c>
      <c r="H40" s="545">
        <v>-2.22939844366185</v>
      </c>
    </row>
    <row r="41" spans="2:8" ht="15" customHeight="1">
      <c r="B41" s="542">
        <v>32</v>
      </c>
      <c r="C41" s="543" t="s">
        <v>818</v>
      </c>
      <c r="D41" s="544">
        <v>0.9</v>
      </c>
      <c r="E41" s="544">
        <v>3.836672</v>
      </c>
      <c r="F41" s="544">
        <v>126.409013</v>
      </c>
      <c r="G41" s="544">
        <v>326.2968888888889</v>
      </c>
      <c r="H41" s="545" t="s">
        <v>15</v>
      </c>
    </row>
    <row r="42" spans="2:8" ht="15" customHeight="1">
      <c r="B42" s="542">
        <v>33</v>
      </c>
      <c r="C42" s="543" t="s">
        <v>819</v>
      </c>
      <c r="D42" s="544">
        <v>26.243123999999998</v>
      </c>
      <c r="E42" s="544">
        <v>40.71885299999999</v>
      </c>
      <c r="F42" s="544">
        <v>1.705306</v>
      </c>
      <c r="G42" s="544">
        <v>55.160083075475285</v>
      </c>
      <c r="H42" s="545">
        <v>-95.8119989283588</v>
      </c>
    </row>
    <row r="43" spans="2:8" ht="15" customHeight="1">
      <c r="B43" s="542">
        <v>34</v>
      </c>
      <c r="C43" s="543" t="s">
        <v>820</v>
      </c>
      <c r="D43" s="544">
        <v>138.018864</v>
      </c>
      <c r="E43" s="544">
        <v>286.980955</v>
      </c>
      <c r="F43" s="544">
        <v>252.011823</v>
      </c>
      <c r="G43" s="544">
        <v>107.92879080645093</v>
      </c>
      <c r="H43" s="545">
        <v>-12.185175145159022</v>
      </c>
    </row>
    <row r="44" spans="2:8" ht="15" customHeight="1">
      <c r="B44" s="542">
        <v>35</v>
      </c>
      <c r="C44" s="543" t="s">
        <v>821</v>
      </c>
      <c r="D44" s="544">
        <v>109.254955</v>
      </c>
      <c r="E44" s="544">
        <v>194.003056</v>
      </c>
      <c r="F44" s="544">
        <v>40.301372</v>
      </c>
      <c r="G44" s="544">
        <v>77.56911437105987</v>
      </c>
      <c r="H44" s="545">
        <v>-79.22642414457636</v>
      </c>
    </row>
    <row r="45" spans="2:8" ht="15" customHeight="1">
      <c r="B45" s="542">
        <v>36</v>
      </c>
      <c r="C45" s="543" t="s">
        <v>822</v>
      </c>
      <c r="D45" s="544">
        <v>843.6750280000001</v>
      </c>
      <c r="E45" s="544">
        <v>1061.727641</v>
      </c>
      <c r="F45" s="544">
        <v>1498.972855</v>
      </c>
      <c r="G45" s="544">
        <v>25.84556917808878</v>
      </c>
      <c r="H45" s="545">
        <v>41.18242731141254</v>
      </c>
    </row>
    <row r="46" spans="2:8" ht="15" customHeight="1">
      <c r="B46" s="542">
        <v>39</v>
      </c>
      <c r="C46" s="543" t="s">
        <v>823</v>
      </c>
      <c r="D46" s="544">
        <v>0</v>
      </c>
      <c r="E46" s="544">
        <v>0</v>
      </c>
      <c r="F46" s="544">
        <v>0</v>
      </c>
      <c r="G46" s="544" t="s">
        <v>15</v>
      </c>
      <c r="H46" s="545" t="s">
        <v>15</v>
      </c>
    </row>
    <row r="47" spans="2:8" ht="15" customHeight="1">
      <c r="B47" s="542">
        <v>37</v>
      </c>
      <c r="C47" s="543" t="s">
        <v>824</v>
      </c>
      <c r="D47" s="544">
        <v>1409.2526380000002</v>
      </c>
      <c r="E47" s="544">
        <v>1741.1507109999998</v>
      </c>
      <c r="F47" s="544">
        <v>1990.548369</v>
      </c>
      <c r="G47" s="544">
        <v>23.55135367857298</v>
      </c>
      <c r="H47" s="545">
        <v>14.323726052224558</v>
      </c>
    </row>
    <row r="48" spans="2:8" ht="15" customHeight="1">
      <c r="B48" s="542">
        <v>38</v>
      </c>
      <c r="C48" s="543" t="s">
        <v>825</v>
      </c>
      <c r="D48" s="544">
        <v>211.24419699999999</v>
      </c>
      <c r="E48" s="544">
        <v>180.336912</v>
      </c>
      <c r="F48" s="544">
        <v>266.04805300000004</v>
      </c>
      <c r="G48" s="544">
        <v>-14.63106936849961</v>
      </c>
      <c r="H48" s="545">
        <v>47.52834017696833</v>
      </c>
    </row>
    <row r="49" spans="2:8" ht="15" customHeight="1">
      <c r="B49" s="542">
        <v>40</v>
      </c>
      <c r="C49" s="543" t="s">
        <v>826</v>
      </c>
      <c r="D49" s="544">
        <v>53.52031</v>
      </c>
      <c r="E49" s="544">
        <v>20.982671</v>
      </c>
      <c r="F49" s="544">
        <v>18.106223999999997</v>
      </c>
      <c r="G49" s="544">
        <v>-60.79493747326949</v>
      </c>
      <c r="H49" s="545">
        <v>-13.708678937967449</v>
      </c>
    </row>
    <row r="50" spans="2:8" ht="15" customHeight="1">
      <c r="B50" s="542">
        <v>41</v>
      </c>
      <c r="C50" s="543" t="s">
        <v>827</v>
      </c>
      <c r="D50" s="544">
        <v>408.617293</v>
      </c>
      <c r="E50" s="544">
        <v>1214.034964</v>
      </c>
      <c r="F50" s="544">
        <v>0</v>
      </c>
      <c r="G50" s="544">
        <v>197.1080727119397</v>
      </c>
      <c r="H50" s="545">
        <v>-100</v>
      </c>
    </row>
    <row r="51" spans="2:8" ht="15" customHeight="1">
      <c r="B51" s="542">
        <v>42</v>
      </c>
      <c r="C51" s="543" t="s">
        <v>828</v>
      </c>
      <c r="D51" s="544">
        <v>184.22279200000003</v>
      </c>
      <c r="E51" s="544">
        <v>215.79699999999997</v>
      </c>
      <c r="F51" s="544">
        <v>245.31911200000002</v>
      </c>
      <c r="G51" s="544">
        <v>17.139143130563312</v>
      </c>
      <c r="H51" s="545">
        <v>13.680501582505798</v>
      </c>
    </row>
    <row r="52" spans="2:8" ht="15" customHeight="1">
      <c r="B52" s="542">
        <v>43</v>
      </c>
      <c r="C52" s="543" t="s">
        <v>829</v>
      </c>
      <c r="D52" s="544">
        <v>4623.3143469999995</v>
      </c>
      <c r="E52" s="544">
        <v>4654.727363999999</v>
      </c>
      <c r="F52" s="544">
        <v>4248.7208550000005</v>
      </c>
      <c r="G52" s="544">
        <v>0.6794480029328724</v>
      </c>
      <c r="H52" s="545">
        <v>-8.72245519984871</v>
      </c>
    </row>
    <row r="53" spans="2:8" ht="15" customHeight="1">
      <c r="B53" s="542">
        <v>44</v>
      </c>
      <c r="C53" s="543" t="s">
        <v>830</v>
      </c>
      <c r="D53" s="544">
        <v>93.698242</v>
      </c>
      <c r="E53" s="544">
        <v>137.50601799999998</v>
      </c>
      <c r="F53" s="544">
        <v>112.014834</v>
      </c>
      <c r="G53" s="544">
        <v>46.75410665655818</v>
      </c>
      <c r="H53" s="545">
        <v>-18.538231541255158</v>
      </c>
    </row>
    <row r="54" spans="2:8" ht="15" customHeight="1">
      <c r="B54" s="542">
        <v>45</v>
      </c>
      <c r="C54" s="543" t="s">
        <v>831</v>
      </c>
      <c r="D54" s="544">
        <v>779.8458269999999</v>
      </c>
      <c r="E54" s="544">
        <v>849.0146330000001</v>
      </c>
      <c r="F54" s="544">
        <v>749.322184</v>
      </c>
      <c r="G54" s="544">
        <v>8.869548775568475</v>
      </c>
      <c r="H54" s="545">
        <v>-11.742135544558991</v>
      </c>
    </row>
    <row r="55" spans="2:8" ht="15" customHeight="1">
      <c r="B55" s="542">
        <v>46</v>
      </c>
      <c r="C55" s="543" t="s">
        <v>832</v>
      </c>
      <c r="D55" s="544">
        <v>9.669863999999999</v>
      </c>
      <c r="E55" s="544">
        <v>4.325662</v>
      </c>
      <c r="F55" s="544">
        <v>0.486858</v>
      </c>
      <c r="G55" s="544">
        <v>-55.2665683819338</v>
      </c>
      <c r="H55" s="545">
        <v>-88.74489037747286</v>
      </c>
    </row>
    <row r="56" spans="2:8" ht="15" customHeight="1">
      <c r="B56" s="542">
        <v>47</v>
      </c>
      <c r="C56" s="543" t="s">
        <v>833</v>
      </c>
      <c r="D56" s="544">
        <v>61.023989</v>
      </c>
      <c r="E56" s="544">
        <v>110.353494</v>
      </c>
      <c r="F56" s="544">
        <v>224.084941</v>
      </c>
      <c r="G56" s="544">
        <v>80.83625113395979</v>
      </c>
      <c r="H56" s="545">
        <v>103.06102949490659</v>
      </c>
    </row>
    <row r="57" spans="2:8" ht="15" customHeight="1">
      <c r="B57" s="542">
        <v>48</v>
      </c>
      <c r="C57" s="543" t="s">
        <v>834</v>
      </c>
      <c r="D57" s="544">
        <v>2284.5368829999998</v>
      </c>
      <c r="E57" s="544">
        <v>1796.2909570000002</v>
      </c>
      <c r="F57" s="544">
        <v>1890.3482370000002</v>
      </c>
      <c r="G57" s="544">
        <v>-21.37176815280158</v>
      </c>
      <c r="H57" s="545">
        <v>5.236194038246779</v>
      </c>
    </row>
    <row r="58" spans="2:8" ht="15" customHeight="1">
      <c r="B58" s="542">
        <v>49</v>
      </c>
      <c r="C58" s="543" t="s">
        <v>835</v>
      </c>
      <c r="D58" s="544">
        <v>4150.057791</v>
      </c>
      <c r="E58" s="544">
        <v>5521.063735</v>
      </c>
      <c r="F58" s="544">
        <v>4379.424924</v>
      </c>
      <c r="G58" s="544">
        <v>33.03582776541626</v>
      </c>
      <c r="H58" s="545">
        <v>-20.677877774942942</v>
      </c>
    </row>
    <row r="59" spans="2:8" ht="15" customHeight="1">
      <c r="B59" s="546"/>
      <c r="C59" s="539" t="s">
        <v>836</v>
      </c>
      <c r="D59" s="539">
        <v>4048.166778999992</v>
      </c>
      <c r="E59" s="539">
        <v>8896.686800000003</v>
      </c>
      <c r="F59" s="539">
        <v>7951.70674400001</v>
      </c>
      <c r="G59" s="540">
        <v>119.77075762174329</v>
      </c>
      <c r="H59" s="541">
        <v>-10.62170757770177</v>
      </c>
    </row>
    <row r="60" spans="2:8" ht="15" customHeight="1" thickBot="1">
      <c r="B60" s="547"/>
      <c r="C60" s="548" t="s">
        <v>837</v>
      </c>
      <c r="D60" s="549">
        <v>41923.287692</v>
      </c>
      <c r="E60" s="549">
        <v>50263.772605</v>
      </c>
      <c r="F60" s="549">
        <v>46523.634853</v>
      </c>
      <c r="G60" s="550">
        <v>19.89463463427647</v>
      </c>
      <c r="H60" s="551">
        <v>-7.441020755429619</v>
      </c>
    </row>
    <row r="61" spans="2:8" ht="13.5" thickTop="1">
      <c r="B61" s="552" t="s">
        <v>838</v>
      </c>
      <c r="C61" s="553"/>
      <c r="D61" s="554"/>
      <c r="E61" s="554"/>
      <c r="F61" s="555"/>
      <c r="G61" s="556"/>
      <c r="H61" s="556"/>
    </row>
    <row r="62" spans="2:8" ht="15" customHeight="1">
      <c r="B62" s="144" t="s">
        <v>839</v>
      </c>
      <c r="C62" s="552"/>
      <c r="D62" s="552"/>
      <c r="E62" s="552"/>
      <c r="F62" s="552"/>
      <c r="G62" s="552"/>
      <c r="H62" s="552"/>
    </row>
    <row r="63" spans="2:8" ht="15" customHeight="1">
      <c r="B63" s="324"/>
      <c r="C63" s="324"/>
      <c r="D63" s="324"/>
      <c r="E63" s="324"/>
      <c r="F63" s="324"/>
      <c r="G63" s="324"/>
      <c r="H63" s="32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6.8515625" style="144" customWidth="1"/>
    <col min="2" max="2" width="5.00390625" style="144" customWidth="1"/>
    <col min="3" max="3" width="31.28125" style="144" bestFit="1" customWidth="1"/>
    <col min="4" max="6" width="11.7109375" style="144" customWidth="1"/>
    <col min="7" max="7" width="9.7109375" style="144" customWidth="1"/>
    <col min="8" max="8" width="9.57421875" style="144" customWidth="1"/>
    <col min="9" max="16384" width="9.140625" style="144" customWidth="1"/>
  </cols>
  <sheetData>
    <row r="1" spans="2:8" ht="15" customHeight="1">
      <c r="B1" s="1846" t="s">
        <v>840</v>
      </c>
      <c r="C1" s="1847"/>
      <c r="D1" s="1847"/>
      <c r="E1" s="1847"/>
      <c r="F1" s="1847"/>
      <c r="G1" s="1848"/>
      <c r="H1" s="1848"/>
    </row>
    <row r="2" spans="2:8" ht="15" customHeight="1">
      <c r="B2" s="1858" t="s">
        <v>841</v>
      </c>
      <c r="C2" s="1859"/>
      <c r="D2" s="1859"/>
      <c r="E2" s="1859"/>
      <c r="F2" s="1859"/>
      <c r="G2" s="1860"/>
      <c r="H2" s="1860"/>
    </row>
    <row r="3" spans="2:8" ht="15" customHeight="1" thickBot="1">
      <c r="B3" s="1861" t="s">
        <v>68</v>
      </c>
      <c r="C3" s="1862"/>
      <c r="D3" s="1862"/>
      <c r="E3" s="1862"/>
      <c r="F3" s="1862"/>
      <c r="G3" s="1863"/>
      <c r="H3" s="1863"/>
    </row>
    <row r="4" spans="2:8" ht="15" customHeight="1" thickTop="1">
      <c r="B4" s="557"/>
      <c r="C4" s="558"/>
      <c r="D4" s="1864" t="str">
        <f>'X-India'!D4:F4</f>
        <v>Ten Months</v>
      </c>
      <c r="E4" s="1864"/>
      <c r="F4" s="1864"/>
      <c r="G4" s="1865" t="s">
        <v>108</v>
      </c>
      <c r="H4" s="1866"/>
    </row>
    <row r="5" spans="2:8" ht="15" customHeight="1">
      <c r="B5" s="559"/>
      <c r="C5" s="560"/>
      <c r="D5" s="561" t="s">
        <v>6</v>
      </c>
      <c r="E5" s="561" t="s">
        <v>425</v>
      </c>
      <c r="F5" s="561" t="s">
        <v>782</v>
      </c>
      <c r="G5" s="561" t="s">
        <v>7</v>
      </c>
      <c r="H5" s="562" t="s">
        <v>9</v>
      </c>
    </row>
    <row r="6" spans="2:8" ht="15" customHeight="1">
      <c r="B6" s="538"/>
      <c r="C6" s="539" t="s">
        <v>842</v>
      </c>
      <c r="D6" s="539">
        <v>939.108901</v>
      </c>
      <c r="E6" s="539">
        <v>752.0986439999999</v>
      </c>
      <c r="F6" s="539">
        <v>805.4868740000001</v>
      </c>
      <c r="G6" s="563">
        <v>-19.91358582597441</v>
      </c>
      <c r="H6" s="541">
        <v>7.098567511843584</v>
      </c>
    </row>
    <row r="7" spans="2:8" ht="15" customHeight="1">
      <c r="B7" s="542">
        <v>1</v>
      </c>
      <c r="C7" s="543" t="s">
        <v>843</v>
      </c>
      <c r="D7" s="544">
        <v>27.225801</v>
      </c>
      <c r="E7" s="544">
        <v>40.965175</v>
      </c>
      <c r="F7" s="544">
        <v>13.768776</v>
      </c>
      <c r="G7" s="564">
        <v>50.464535460315744</v>
      </c>
      <c r="H7" s="545">
        <v>-66.38907071677346</v>
      </c>
    </row>
    <row r="8" spans="2:8" ht="15" customHeight="1">
      <c r="B8" s="542">
        <v>2</v>
      </c>
      <c r="C8" s="543" t="s">
        <v>844</v>
      </c>
      <c r="D8" s="544">
        <v>115.172733</v>
      </c>
      <c r="E8" s="544">
        <v>0</v>
      </c>
      <c r="F8" s="544">
        <v>0</v>
      </c>
      <c r="G8" s="564">
        <v>-100</v>
      </c>
      <c r="H8" s="545" t="s">
        <v>15</v>
      </c>
    </row>
    <row r="9" spans="2:8" ht="15" customHeight="1">
      <c r="B9" s="542">
        <v>3</v>
      </c>
      <c r="C9" s="543" t="s">
        <v>845</v>
      </c>
      <c r="D9" s="544">
        <v>117.17895100000001</v>
      </c>
      <c r="E9" s="544">
        <v>235.029056</v>
      </c>
      <c r="F9" s="544">
        <v>165.900193</v>
      </c>
      <c r="G9" s="564">
        <v>100.5727598636721</v>
      </c>
      <c r="H9" s="545">
        <v>-29.4129007606617</v>
      </c>
    </row>
    <row r="10" spans="2:8" ht="15" customHeight="1">
      <c r="B10" s="542">
        <v>4</v>
      </c>
      <c r="C10" s="543" t="s">
        <v>800</v>
      </c>
      <c r="D10" s="544">
        <v>0</v>
      </c>
      <c r="E10" s="544">
        <v>0</v>
      </c>
      <c r="F10" s="544">
        <v>0</v>
      </c>
      <c r="G10" s="564" t="s">
        <v>15</v>
      </c>
      <c r="H10" s="545" t="s">
        <v>15</v>
      </c>
    </row>
    <row r="11" spans="2:8" ht="15" customHeight="1">
      <c r="B11" s="542">
        <v>5</v>
      </c>
      <c r="C11" s="543" t="s">
        <v>846</v>
      </c>
      <c r="D11" s="544">
        <v>0.119239</v>
      </c>
      <c r="E11" s="544">
        <v>6.761098</v>
      </c>
      <c r="F11" s="544">
        <v>14.931026</v>
      </c>
      <c r="G11" s="564" t="s">
        <v>15</v>
      </c>
      <c r="H11" s="545">
        <v>120.83729595400035</v>
      </c>
    </row>
    <row r="12" spans="2:8" ht="15" customHeight="1">
      <c r="B12" s="542">
        <v>6</v>
      </c>
      <c r="C12" s="543" t="s">
        <v>847</v>
      </c>
      <c r="D12" s="544">
        <v>0.05</v>
      </c>
      <c r="E12" s="544">
        <v>0</v>
      </c>
      <c r="F12" s="544">
        <v>0.074141</v>
      </c>
      <c r="G12" s="564" t="s">
        <v>15</v>
      </c>
      <c r="H12" s="545" t="s">
        <v>15</v>
      </c>
    </row>
    <row r="13" spans="2:8" ht="15" customHeight="1">
      <c r="B13" s="542">
        <v>7</v>
      </c>
      <c r="C13" s="543" t="s">
        <v>848</v>
      </c>
      <c r="D13" s="544">
        <v>0.14688</v>
      </c>
      <c r="E13" s="544">
        <v>0</v>
      </c>
      <c r="F13" s="544">
        <v>0</v>
      </c>
      <c r="G13" s="564" t="s">
        <v>15</v>
      </c>
      <c r="H13" s="545" t="s">
        <v>15</v>
      </c>
    </row>
    <row r="14" spans="2:8" ht="15" customHeight="1">
      <c r="B14" s="542">
        <v>8</v>
      </c>
      <c r="C14" s="543" t="s">
        <v>811</v>
      </c>
      <c r="D14" s="544">
        <v>44.680804</v>
      </c>
      <c r="E14" s="544">
        <v>40.49193199999999</v>
      </c>
      <c r="F14" s="544">
        <v>47.319586</v>
      </c>
      <c r="G14" s="564">
        <v>-9.375104351300408</v>
      </c>
      <c r="H14" s="545">
        <v>16.861763968190033</v>
      </c>
    </row>
    <row r="15" spans="2:8" ht="15" customHeight="1">
      <c r="B15" s="542">
        <v>9</v>
      </c>
      <c r="C15" s="543" t="s">
        <v>849</v>
      </c>
      <c r="D15" s="544">
        <v>24.635297000000005</v>
      </c>
      <c r="E15" s="544">
        <v>16.726589</v>
      </c>
      <c r="F15" s="544">
        <v>41.796893000000004</v>
      </c>
      <c r="G15" s="564">
        <v>-32.10315670235275</v>
      </c>
      <c r="H15" s="545" t="s">
        <v>15</v>
      </c>
    </row>
    <row r="16" spans="2:8" ht="15" customHeight="1">
      <c r="B16" s="542">
        <v>10</v>
      </c>
      <c r="C16" s="543" t="s">
        <v>815</v>
      </c>
      <c r="D16" s="544">
        <v>18.649727</v>
      </c>
      <c r="E16" s="544">
        <v>34.678383000000004</v>
      </c>
      <c r="F16" s="544">
        <v>23.771069</v>
      </c>
      <c r="G16" s="564">
        <v>85.94579427355694</v>
      </c>
      <c r="H16" s="545">
        <v>-31.452775638356613</v>
      </c>
    </row>
    <row r="17" spans="2:8" ht="15" customHeight="1">
      <c r="B17" s="542">
        <v>11</v>
      </c>
      <c r="C17" s="543" t="s">
        <v>850</v>
      </c>
      <c r="D17" s="544">
        <v>84.230451</v>
      </c>
      <c r="E17" s="544">
        <v>27.832476999999997</v>
      </c>
      <c r="F17" s="544">
        <v>43.555147000000005</v>
      </c>
      <c r="G17" s="564">
        <v>-66.95675178089692</v>
      </c>
      <c r="H17" s="545">
        <v>56.490372739731384</v>
      </c>
    </row>
    <row r="18" spans="2:8" ht="15" customHeight="1">
      <c r="B18" s="542">
        <v>12</v>
      </c>
      <c r="C18" s="543" t="s">
        <v>851</v>
      </c>
      <c r="D18" s="544">
        <v>0.77074</v>
      </c>
      <c r="E18" s="544">
        <v>1.061</v>
      </c>
      <c r="F18" s="544">
        <v>0.39155</v>
      </c>
      <c r="G18" s="564">
        <v>37.65991125411941</v>
      </c>
      <c r="H18" s="545">
        <v>-63.0961357210179</v>
      </c>
    </row>
    <row r="19" spans="2:8" ht="15" customHeight="1">
      <c r="B19" s="542">
        <v>13</v>
      </c>
      <c r="C19" s="543" t="s">
        <v>852</v>
      </c>
      <c r="D19" s="544">
        <v>8.078075</v>
      </c>
      <c r="E19" s="544">
        <v>0</v>
      </c>
      <c r="F19" s="544">
        <v>10.122132</v>
      </c>
      <c r="G19" s="564">
        <v>-100</v>
      </c>
      <c r="H19" s="545" t="s">
        <v>15</v>
      </c>
    </row>
    <row r="20" spans="2:8" ht="15" customHeight="1">
      <c r="B20" s="542">
        <v>14</v>
      </c>
      <c r="C20" s="543" t="s">
        <v>853</v>
      </c>
      <c r="D20" s="544">
        <v>0.31025</v>
      </c>
      <c r="E20" s="544">
        <v>6.252308</v>
      </c>
      <c r="F20" s="544">
        <v>4.3182</v>
      </c>
      <c r="G20" s="564">
        <v>1915.248348106366</v>
      </c>
      <c r="H20" s="545">
        <v>-30.934304580004707</v>
      </c>
    </row>
    <row r="21" spans="2:8" ht="15" customHeight="1">
      <c r="B21" s="542">
        <v>15</v>
      </c>
      <c r="C21" s="543" t="s">
        <v>854</v>
      </c>
      <c r="D21" s="544">
        <v>316.891689</v>
      </c>
      <c r="E21" s="544">
        <v>189.03265000000002</v>
      </c>
      <c r="F21" s="544">
        <v>288.773703</v>
      </c>
      <c r="G21" s="564">
        <v>-40.347867564302064</v>
      </c>
      <c r="H21" s="545">
        <v>52.76392887683687</v>
      </c>
    </row>
    <row r="22" spans="2:8" ht="15" customHeight="1">
      <c r="B22" s="542">
        <v>16</v>
      </c>
      <c r="C22" s="543" t="s">
        <v>855</v>
      </c>
      <c r="D22" s="544">
        <v>2.7460969999999993</v>
      </c>
      <c r="E22" s="544">
        <v>6.819794000000001</v>
      </c>
      <c r="F22" s="544">
        <v>13.430605000000002</v>
      </c>
      <c r="G22" s="564">
        <v>148.34497834563027</v>
      </c>
      <c r="H22" s="545">
        <v>96.93564057799986</v>
      </c>
    </row>
    <row r="23" spans="2:8" ht="15" customHeight="1">
      <c r="B23" s="542">
        <v>17</v>
      </c>
      <c r="C23" s="543" t="s">
        <v>856</v>
      </c>
      <c r="D23" s="544">
        <v>1.1702</v>
      </c>
      <c r="E23" s="544">
        <v>0</v>
      </c>
      <c r="F23" s="544">
        <v>0</v>
      </c>
      <c r="G23" s="564" t="s">
        <v>15</v>
      </c>
      <c r="H23" s="545" t="s">
        <v>15</v>
      </c>
    </row>
    <row r="24" spans="2:8" ht="15" customHeight="1">
      <c r="B24" s="542">
        <v>18</v>
      </c>
      <c r="C24" s="543" t="s">
        <v>857</v>
      </c>
      <c r="D24" s="544">
        <v>99.179043</v>
      </c>
      <c r="E24" s="544">
        <v>38.993058000000005</v>
      </c>
      <c r="F24" s="544">
        <v>22.295610999999997</v>
      </c>
      <c r="G24" s="564">
        <v>-60.68417599068787</v>
      </c>
      <c r="H24" s="545">
        <v>-42.82158890949257</v>
      </c>
    </row>
    <row r="25" spans="2:8" ht="15" customHeight="1">
      <c r="B25" s="542">
        <v>19</v>
      </c>
      <c r="C25" s="543" t="s">
        <v>858</v>
      </c>
      <c r="D25" s="544">
        <v>77.87292400000003</v>
      </c>
      <c r="E25" s="544">
        <v>107.455124</v>
      </c>
      <c r="F25" s="544">
        <v>115.03824200000001</v>
      </c>
      <c r="G25" s="564">
        <v>37.98778635819551</v>
      </c>
      <c r="H25" s="545">
        <v>7.057009212515553</v>
      </c>
    </row>
    <row r="26" spans="2:8" ht="15" customHeight="1">
      <c r="B26" s="565"/>
      <c r="C26" s="539" t="s">
        <v>859</v>
      </c>
      <c r="D26" s="566">
        <v>848.171148</v>
      </c>
      <c r="E26" s="566">
        <v>1258.0037840000002</v>
      </c>
      <c r="F26" s="566">
        <v>1289.9514809999996</v>
      </c>
      <c r="G26" s="567">
        <v>48.31956816338209</v>
      </c>
      <c r="H26" s="568">
        <v>2.539554920766392</v>
      </c>
    </row>
    <row r="27" spans="2:8" ht="15" customHeight="1" thickBot="1">
      <c r="B27" s="569"/>
      <c r="C27" s="570" t="s">
        <v>860</v>
      </c>
      <c r="D27" s="571">
        <v>1787.280049</v>
      </c>
      <c r="E27" s="571">
        <v>2010.1024280000001</v>
      </c>
      <c r="F27" s="571">
        <v>2095.438355</v>
      </c>
      <c r="G27" s="572">
        <v>12.467121709587218</v>
      </c>
      <c r="H27" s="573">
        <v>4.245352167695586</v>
      </c>
    </row>
    <row r="28" spans="2:8" ht="15" customHeight="1" thickTop="1">
      <c r="B28" s="574" t="s">
        <v>839</v>
      </c>
      <c r="C28" s="575"/>
      <c r="D28" s="575"/>
      <c r="E28" s="575"/>
      <c r="F28" s="575"/>
      <c r="G28" s="575"/>
      <c r="H28" s="575"/>
    </row>
    <row r="29" spans="2:8" ht="15" customHeight="1">
      <c r="B29" s="324"/>
      <c r="C29" s="324"/>
      <c r="D29" s="324"/>
      <c r="E29" s="324"/>
      <c r="F29" s="324"/>
      <c r="G29" s="324"/>
      <c r="H29" s="32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00390625" style="144" customWidth="1"/>
    <col min="2" max="2" width="6.00390625" style="144" customWidth="1"/>
    <col min="3" max="3" width="24.8515625" style="144" bestFit="1" customWidth="1"/>
    <col min="4" max="8" width="10.7109375" style="144" customWidth="1"/>
    <col min="9" max="16384" width="9.140625" style="144" customWidth="1"/>
  </cols>
  <sheetData>
    <row r="1" spans="2:8" ht="15" customHeight="1">
      <c r="B1" s="1695" t="s">
        <v>861</v>
      </c>
      <c r="C1" s="1695"/>
      <c r="D1" s="1695"/>
      <c r="E1" s="1695"/>
      <c r="F1" s="1695"/>
      <c r="G1" s="1695"/>
      <c r="H1" s="1695"/>
    </row>
    <row r="2" spans="2:8" ht="15" customHeight="1">
      <c r="B2" s="1867" t="s">
        <v>862</v>
      </c>
      <c r="C2" s="1867"/>
      <c r="D2" s="1867"/>
      <c r="E2" s="1867"/>
      <c r="F2" s="1867"/>
      <c r="G2" s="1867"/>
      <c r="H2" s="1867"/>
    </row>
    <row r="3" spans="2:8" ht="15" customHeight="1" thickBot="1">
      <c r="B3" s="1868" t="s">
        <v>68</v>
      </c>
      <c r="C3" s="1868"/>
      <c r="D3" s="1868"/>
      <c r="E3" s="1868"/>
      <c r="F3" s="1868"/>
      <c r="G3" s="1868"/>
      <c r="H3" s="1868"/>
    </row>
    <row r="4" spans="2:8" ht="15" customHeight="1" thickTop="1">
      <c r="B4" s="576"/>
      <c r="C4" s="577"/>
      <c r="D4" s="1869" t="str">
        <f>'X-India'!D4:F4</f>
        <v>Ten Months</v>
      </c>
      <c r="E4" s="1869"/>
      <c r="F4" s="1869"/>
      <c r="G4" s="1870" t="s">
        <v>108</v>
      </c>
      <c r="H4" s="1871"/>
    </row>
    <row r="5" spans="2:8" ht="15" customHeight="1">
      <c r="B5" s="578"/>
      <c r="C5" s="579"/>
      <c r="D5" s="580" t="s">
        <v>6</v>
      </c>
      <c r="E5" s="580" t="s">
        <v>863</v>
      </c>
      <c r="F5" s="580" t="s">
        <v>8</v>
      </c>
      <c r="G5" s="581" t="s">
        <v>863</v>
      </c>
      <c r="H5" s="582" t="s">
        <v>9</v>
      </c>
    </row>
    <row r="6" spans="2:8" ht="15" customHeight="1">
      <c r="B6" s="583"/>
      <c r="C6" s="584" t="s">
        <v>783</v>
      </c>
      <c r="D6" s="584">
        <v>12083.569124000001</v>
      </c>
      <c r="E6" s="585">
        <v>14150.638438999998</v>
      </c>
      <c r="F6" s="585">
        <v>12843.082526000002</v>
      </c>
      <c r="G6" s="586">
        <v>17.106446727684528</v>
      </c>
      <c r="H6" s="587">
        <v>-9.240260915693355</v>
      </c>
    </row>
    <row r="7" spans="2:8" ht="15" customHeight="1">
      <c r="B7" s="588">
        <v>1</v>
      </c>
      <c r="C7" s="589" t="s">
        <v>864</v>
      </c>
      <c r="D7" s="589">
        <v>65.955656</v>
      </c>
      <c r="E7" s="590">
        <v>89.786117</v>
      </c>
      <c r="F7" s="590">
        <v>71.485039</v>
      </c>
      <c r="G7" s="591">
        <v>36.131034766752975</v>
      </c>
      <c r="H7" s="592">
        <v>-20.382970788234445</v>
      </c>
    </row>
    <row r="8" spans="2:8" ht="15" customHeight="1">
      <c r="B8" s="588">
        <v>2</v>
      </c>
      <c r="C8" s="589" t="s">
        <v>800</v>
      </c>
      <c r="D8" s="589">
        <v>7.764312</v>
      </c>
      <c r="E8" s="590">
        <v>32.746078</v>
      </c>
      <c r="F8" s="590">
        <v>54.20215400000001</v>
      </c>
      <c r="G8" s="591">
        <v>321.75118671171373</v>
      </c>
      <c r="H8" s="592">
        <v>65.52258258225615</v>
      </c>
    </row>
    <row r="9" spans="2:8" ht="15" customHeight="1">
      <c r="B9" s="588">
        <v>3</v>
      </c>
      <c r="C9" s="589" t="s">
        <v>848</v>
      </c>
      <c r="D9" s="589">
        <v>186.28966</v>
      </c>
      <c r="E9" s="590">
        <v>225.550749</v>
      </c>
      <c r="F9" s="590">
        <v>182.685681</v>
      </c>
      <c r="G9" s="591">
        <v>21.07529156475995</v>
      </c>
      <c r="H9" s="592">
        <v>-19.00462232559468</v>
      </c>
    </row>
    <row r="10" spans="2:8" ht="15" customHeight="1">
      <c r="B10" s="588">
        <v>4</v>
      </c>
      <c r="C10" s="589" t="s">
        <v>865</v>
      </c>
      <c r="D10" s="589">
        <v>0.031128</v>
      </c>
      <c r="E10" s="590">
        <v>0</v>
      </c>
      <c r="F10" s="590">
        <v>0</v>
      </c>
      <c r="G10" s="591">
        <v>-100</v>
      </c>
      <c r="H10" s="593" t="s">
        <v>15</v>
      </c>
    </row>
    <row r="11" spans="2:8" ht="15" customHeight="1">
      <c r="B11" s="588">
        <v>5</v>
      </c>
      <c r="C11" s="589" t="s">
        <v>815</v>
      </c>
      <c r="D11" s="589">
        <v>1248.806875</v>
      </c>
      <c r="E11" s="590">
        <v>1618.0361979999998</v>
      </c>
      <c r="F11" s="590">
        <v>1706.38252</v>
      </c>
      <c r="G11" s="591">
        <v>29.56656712832398</v>
      </c>
      <c r="H11" s="592">
        <v>5.460095522535411</v>
      </c>
    </row>
    <row r="12" spans="2:8" ht="15" customHeight="1">
      <c r="B12" s="588">
        <v>6</v>
      </c>
      <c r="C12" s="589" t="s">
        <v>818</v>
      </c>
      <c r="D12" s="589">
        <v>2386.6955049999997</v>
      </c>
      <c r="E12" s="590">
        <v>1719.76326</v>
      </c>
      <c r="F12" s="590">
        <v>953.5714260000001</v>
      </c>
      <c r="G12" s="591">
        <v>-27.943750830502353</v>
      </c>
      <c r="H12" s="592">
        <v>-44.55216900028437</v>
      </c>
    </row>
    <row r="13" spans="2:8" ht="15" customHeight="1">
      <c r="B13" s="588">
        <v>7</v>
      </c>
      <c r="C13" s="589" t="s">
        <v>850</v>
      </c>
      <c r="D13" s="589">
        <v>2501.507905</v>
      </c>
      <c r="E13" s="590">
        <v>3385.6590109999997</v>
      </c>
      <c r="F13" s="590">
        <v>3303.373845</v>
      </c>
      <c r="G13" s="591">
        <v>35.34472564459074</v>
      </c>
      <c r="H13" s="592">
        <v>-2.430403231177607</v>
      </c>
    </row>
    <row r="14" spans="2:8" ht="15" customHeight="1">
      <c r="B14" s="588">
        <v>8</v>
      </c>
      <c r="C14" s="589" t="s">
        <v>851</v>
      </c>
      <c r="D14" s="589">
        <v>153.91377599999998</v>
      </c>
      <c r="E14" s="590">
        <v>170.40743299999997</v>
      </c>
      <c r="F14" s="590">
        <v>225.70508199999998</v>
      </c>
      <c r="G14" s="591">
        <v>10.716166823169871</v>
      </c>
      <c r="H14" s="592">
        <v>32.45025643922469</v>
      </c>
    </row>
    <row r="15" spans="2:8" ht="15" customHeight="1">
      <c r="B15" s="588">
        <v>9</v>
      </c>
      <c r="C15" s="589" t="s">
        <v>866</v>
      </c>
      <c r="D15" s="589">
        <v>65.95449500000001</v>
      </c>
      <c r="E15" s="590">
        <v>90.275177</v>
      </c>
      <c r="F15" s="590">
        <v>86.98195699999998</v>
      </c>
      <c r="G15" s="591">
        <v>36.87494233713713</v>
      </c>
      <c r="H15" s="592">
        <v>-3.647979554778402</v>
      </c>
    </row>
    <row r="16" spans="2:8" ht="15" customHeight="1">
      <c r="B16" s="588">
        <v>10</v>
      </c>
      <c r="C16" s="589" t="s">
        <v>854</v>
      </c>
      <c r="D16" s="589">
        <v>412.762109</v>
      </c>
      <c r="E16" s="590">
        <v>678.961291</v>
      </c>
      <c r="F16" s="590">
        <v>526.2664560000001</v>
      </c>
      <c r="G16" s="591">
        <v>64.49215569833225</v>
      </c>
      <c r="H16" s="592">
        <v>-22.48947576600503</v>
      </c>
    </row>
    <row r="17" spans="2:8" ht="15" customHeight="1">
      <c r="B17" s="588">
        <v>11</v>
      </c>
      <c r="C17" s="589" t="s">
        <v>855</v>
      </c>
      <c r="D17" s="589">
        <v>177.584285</v>
      </c>
      <c r="E17" s="590">
        <v>161.922261</v>
      </c>
      <c r="F17" s="590">
        <v>174.977627</v>
      </c>
      <c r="G17" s="591">
        <v>-8.819487602745937</v>
      </c>
      <c r="H17" s="592">
        <v>8.062736969810487</v>
      </c>
    </row>
    <row r="18" spans="2:8" ht="15" customHeight="1">
      <c r="B18" s="588">
        <v>12</v>
      </c>
      <c r="C18" s="589" t="s">
        <v>867</v>
      </c>
      <c r="D18" s="589">
        <v>4876.303418</v>
      </c>
      <c r="E18" s="590">
        <v>5977.530864</v>
      </c>
      <c r="F18" s="590">
        <v>5557.450739000001</v>
      </c>
      <c r="G18" s="591">
        <v>22.583242911731375</v>
      </c>
      <c r="H18" s="592">
        <v>-7.027652965038698</v>
      </c>
    </row>
    <row r="19" spans="2:8" ht="15" customHeight="1">
      <c r="B19" s="583"/>
      <c r="C19" s="584" t="s">
        <v>836</v>
      </c>
      <c r="D19" s="584">
        <v>7538.915843999999</v>
      </c>
      <c r="E19" s="594">
        <v>8697.377578000003</v>
      </c>
      <c r="F19" s="594">
        <v>9513.695854999998</v>
      </c>
      <c r="G19" s="595">
        <v>15.36642347482882</v>
      </c>
      <c r="H19" s="587">
        <v>9.385797841695066</v>
      </c>
    </row>
    <row r="20" spans="2:8" ht="15" customHeight="1" thickBot="1">
      <c r="B20" s="596"/>
      <c r="C20" s="597" t="s">
        <v>868</v>
      </c>
      <c r="D20" s="597">
        <v>19622.484968</v>
      </c>
      <c r="E20" s="598">
        <v>22847.888016017</v>
      </c>
      <c r="F20" s="598">
        <v>22356.778381</v>
      </c>
      <c r="G20" s="599">
        <v>16.43793359638262</v>
      </c>
      <c r="H20" s="600">
        <f>F20/E20*100-100</f>
        <v>-2.149474974110163</v>
      </c>
    </row>
    <row r="21" ht="13.5" thickTop="1">
      <c r="B21" s="144" t="s">
        <v>839</v>
      </c>
    </row>
    <row r="23" ht="12.75">
      <c r="E23" s="60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144" customWidth="1"/>
    <col min="2" max="2" width="6.140625" style="144" customWidth="1"/>
    <col min="3" max="3" width="29.421875" style="144" bestFit="1" customWidth="1"/>
    <col min="4" max="6" width="11.7109375" style="144" customWidth="1"/>
    <col min="7" max="7" width="9.00390625" style="144" customWidth="1"/>
    <col min="8" max="20" width="8.421875" style="144" customWidth="1"/>
    <col min="21" max="22" width="9.140625" style="144" customWidth="1"/>
    <col min="23" max="23" width="16.8515625" style="144" bestFit="1" customWidth="1"/>
    <col min="24" max="16384" width="9.140625" style="144" customWidth="1"/>
  </cols>
  <sheetData>
    <row r="1" spans="2:20" ht="12.75">
      <c r="B1" s="1695" t="s">
        <v>869</v>
      </c>
      <c r="C1" s="1695"/>
      <c r="D1" s="1695"/>
      <c r="E1" s="1695"/>
      <c r="F1" s="1695"/>
      <c r="G1" s="1695"/>
      <c r="H1" s="169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</row>
    <row r="2" spans="2:20" ht="15" customHeight="1">
      <c r="B2" s="1872" t="s">
        <v>870</v>
      </c>
      <c r="C2" s="1872"/>
      <c r="D2" s="1872"/>
      <c r="E2" s="1872"/>
      <c r="F2" s="1872"/>
      <c r="G2" s="1872"/>
      <c r="H2" s="187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</row>
    <row r="3" spans="2:20" ht="15" customHeight="1" thickBot="1">
      <c r="B3" s="1873" t="s">
        <v>68</v>
      </c>
      <c r="C3" s="1873"/>
      <c r="D3" s="1873"/>
      <c r="E3" s="1873"/>
      <c r="F3" s="1873"/>
      <c r="G3" s="1873"/>
      <c r="H3" s="187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</row>
    <row r="4" spans="2:20" ht="15" customHeight="1" thickTop="1">
      <c r="B4" s="604"/>
      <c r="C4" s="605"/>
      <c r="D4" s="1874" t="str">
        <f>'X-India'!D4:F4</f>
        <v>Ten Months</v>
      </c>
      <c r="E4" s="1874"/>
      <c r="F4" s="1874"/>
      <c r="G4" s="1875" t="s">
        <v>108</v>
      </c>
      <c r="H4" s="187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</row>
    <row r="5" spans="2:20" ht="15" customHeight="1">
      <c r="B5" s="607"/>
      <c r="C5" s="608"/>
      <c r="D5" s="609" t="s">
        <v>6</v>
      </c>
      <c r="E5" s="609" t="s">
        <v>425</v>
      </c>
      <c r="F5" s="609" t="s">
        <v>782</v>
      </c>
      <c r="G5" s="610" t="s">
        <v>7</v>
      </c>
      <c r="H5" s="611" t="s">
        <v>9</v>
      </c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</row>
    <row r="6" spans="2:20" ht="15" customHeight="1">
      <c r="B6" s="613"/>
      <c r="C6" s="614" t="s">
        <v>783</v>
      </c>
      <c r="D6" s="615">
        <v>245376.3519880001</v>
      </c>
      <c r="E6" s="615">
        <v>307100.9465070001</v>
      </c>
      <c r="F6" s="615">
        <v>309466.935168</v>
      </c>
      <c r="G6" s="616">
        <v>25.155070575838764</v>
      </c>
      <c r="H6" s="617">
        <v>0.7704270168851508</v>
      </c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</row>
    <row r="7" spans="2:20" ht="15" customHeight="1">
      <c r="B7" s="619">
        <v>1</v>
      </c>
      <c r="C7" s="620" t="s">
        <v>871</v>
      </c>
      <c r="D7" s="621">
        <v>6199.169535999999</v>
      </c>
      <c r="E7" s="621">
        <v>6983.260147999999</v>
      </c>
      <c r="F7" s="621">
        <v>7434.823116</v>
      </c>
      <c r="G7" s="622">
        <v>12.648316963209453</v>
      </c>
      <c r="H7" s="623">
        <v>6.46636325197376</v>
      </c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</row>
    <row r="8" spans="2:26" ht="15" customHeight="1">
      <c r="B8" s="619">
        <v>2</v>
      </c>
      <c r="C8" s="620" t="s">
        <v>872</v>
      </c>
      <c r="D8" s="621">
        <v>1309.9144230000002</v>
      </c>
      <c r="E8" s="621">
        <v>1484.0861910000003</v>
      </c>
      <c r="F8" s="621">
        <v>2523.3741690000006</v>
      </c>
      <c r="G8" s="622">
        <v>13.29642341070705</v>
      </c>
      <c r="H8" s="623">
        <v>70.02881532774805</v>
      </c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W8" s="620" t="s">
        <v>873</v>
      </c>
      <c r="X8" s="144">
        <v>3374.433478</v>
      </c>
      <c r="Y8" s="144">
        <v>6592.159254999999</v>
      </c>
      <c r="Z8" s="144">
        <v>8512.235342</v>
      </c>
    </row>
    <row r="9" spans="2:26" ht="15" customHeight="1">
      <c r="B9" s="619">
        <v>3</v>
      </c>
      <c r="C9" s="620" t="s">
        <v>874</v>
      </c>
      <c r="D9" s="621">
        <v>3080.0357209999997</v>
      </c>
      <c r="E9" s="621">
        <v>3778.5229739999995</v>
      </c>
      <c r="F9" s="621">
        <v>4053.6604580000003</v>
      </c>
      <c r="G9" s="622">
        <v>22.67789455289892</v>
      </c>
      <c r="H9" s="623">
        <v>7.281614691593006</v>
      </c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W9" s="144" t="s">
        <v>872</v>
      </c>
      <c r="X9" s="144">
        <v>1021.8463490000001</v>
      </c>
      <c r="Y9" s="144">
        <v>1172.9670520000002</v>
      </c>
      <c r="Z9" s="144">
        <v>1983.2649170000002</v>
      </c>
    </row>
    <row r="10" spans="2:26" ht="15" customHeight="1">
      <c r="B10" s="619">
        <v>4</v>
      </c>
      <c r="C10" s="620" t="s">
        <v>875</v>
      </c>
      <c r="D10" s="621">
        <v>457.77092099999993</v>
      </c>
      <c r="E10" s="621">
        <v>481.370092</v>
      </c>
      <c r="F10" s="621">
        <v>440.89246199999997</v>
      </c>
      <c r="G10" s="622">
        <v>5.1552359307681</v>
      </c>
      <c r="H10" s="623">
        <v>-8.408837747235864</v>
      </c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W10" s="144" t="s">
        <v>876</v>
      </c>
      <c r="X10" s="144">
        <v>1290.0760940000002</v>
      </c>
      <c r="Y10" s="144">
        <v>4417.751405</v>
      </c>
      <c r="Z10" s="144">
        <v>4929.188715</v>
      </c>
    </row>
    <row r="11" spans="2:26" ht="15" customHeight="1">
      <c r="B11" s="619">
        <v>5</v>
      </c>
      <c r="C11" s="620" t="s">
        <v>877</v>
      </c>
      <c r="D11" s="621">
        <v>1118.700981</v>
      </c>
      <c r="E11" s="621">
        <v>1131.952247</v>
      </c>
      <c r="F11" s="621">
        <v>1415.237773</v>
      </c>
      <c r="G11" s="622">
        <v>1.1845226047942532</v>
      </c>
      <c r="H11" s="623">
        <v>25.02627886916507</v>
      </c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W11" s="144" t="s">
        <v>878</v>
      </c>
      <c r="X11" s="144">
        <v>14419.625415</v>
      </c>
      <c r="Y11" s="144">
        <v>14481.437372</v>
      </c>
      <c r="Z11" s="144">
        <v>17657.955496</v>
      </c>
    </row>
    <row r="12" spans="2:26" ht="15" customHeight="1">
      <c r="B12" s="619">
        <v>6</v>
      </c>
      <c r="C12" s="620" t="s">
        <v>879</v>
      </c>
      <c r="D12" s="621">
        <v>7955.355494000001</v>
      </c>
      <c r="E12" s="621">
        <v>7856.6116360000005</v>
      </c>
      <c r="F12" s="621">
        <v>8425.086949</v>
      </c>
      <c r="G12" s="622">
        <v>-1.241224959393378</v>
      </c>
      <c r="H12" s="623">
        <v>7.235629547923338</v>
      </c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W12" s="144" t="s">
        <v>880</v>
      </c>
      <c r="X12" s="144">
        <v>2678.225284</v>
      </c>
      <c r="Y12" s="144">
        <v>4548.39026</v>
      </c>
      <c r="Z12" s="144">
        <v>2749.112312</v>
      </c>
    </row>
    <row r="13" spans="2:20" ht="15" customHeight="1">
      <c r="B13" s="619">
        <v>7</v>
      </c>
      <c r="C13" s="620" t="s">
        <v>881</v>
      </c>
      <c r="D13" s="621">
        <v>6085.0845739999995</v>
      </c>
      <c r="E13" s="621">
        <v>7978.455102</v>
      </c>
      <c r="F13" s="621">
        <v>5475.220499</v>
      </c>
      <c r="G13" s="622">
        <v>31.11494187097884</v>
      </c>
      <c r="H13" s="623">
        <v>-31.37492874243914</v>
      </c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</row>
    <row r="14" spans="2:26" ht="15" customHeight="1">
      <c r="B14" s="619">
        <v>8</v>
      </c>
      <c r="C14" s="620" t="s">
        <v>791</v>
      </c>
      <c r="D14" s="621">
        <v>2125.821932</v>
      </c>
      <c r="E14" s="621">
        <v>2408.932597</v>
      </c>
      <c r="F14" s="621">
        <v>2489.4474649999997</v>
      </c>
      <c r="G14" s="622">
        <v>13.317703648566948</v>
      </c>
      <c r="H14" s="623">
        <v>3.3423462366805268</v>
      </c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X14" s="321">
        <f>SUM(X8:X12)</f>
        <v>22784.20662</v>
      </c>
      <c r="Y14" s="321">
        <f>SUM(Y8:Y12)</f>
        <v>31212.705343999998</v>
      </c>
      <c r="Z14" s="321">
        <f>SUM(Z8:Z12)</f>
        <v>35831.756782</v>
      </c>
    </row>
    <row r="15" spans="2:20" ht="15" customHeight="1">
      <c r="B15" s="619">
        <v>9</v>
      </c>
      <c r="C15" s="620" t="s">
        <v>882</v>
      </c>
      <c r="D15" s="621">
        <v>6370.399771</v>
      </c>
      <c r="E15" s="621">
        <v>7864.08879</v>
      </c>
      <c r="F15" s="621">
        <v>5524.369043000001</v>
      </c>
      <c r="G15" s="622">
        <v>23.44733568840887</v>
      </c>
      <c r="H15" s="623">
        <v>-29.75194977420898</v>
      </c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</row>
    <row r="16" spans="2:26" ht="15" customHeight="1">
      <c r="B16" s="619">
        <v>10</v>
      </c>
      <c r="C16" s="620" t="s">
        <v>876</v>
      </c>
      <c r="D16" s="621">
        <v>2150.251231</v>
      </c>
      <c r="E16" s="621">
        <v>5463.694071999999</v>
      </c>
      <c r="F16" s="621">
        <v>5323.735148000001</v>
      </c>
      <c r="G16" s="622">
        <v>154.0956141882566</v>
      </c>
      <c r="H16" s="623">
        <v>-2.5616171431935015</v>
      </c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Y16" s="144">
        <v>457852.9917770999</v>
      </c>
      <c r="Z16" s="144">
        <v>505918.50000000006</v>
      </c>
    </row>
    <row r="17" spans="2:20" ht="15" customHeight="1">
      <c r="B17" s="619">
        <v>11</v>
      </c>
      <c r="C17" s="620" t="s">
        <v>883</v>
      </c>
      <c r="D17" s="621">
        <v>129.311971</v>
      </c>
      <c r="E17" s="621">
        <v>192.430805</v>
      </c>
      <c r="F17" s="621">
        <v>186.57066</v>
      </c>
      <c r="G17" s="622">
        <v>48.811284455636354</v>
      </c>
      <c r="H17" s="623">
        <v>-3.045325825041374</v>
      </c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</row>
    <row r="18" spans="2:26" ht="15" customHeight="1">
      <c r="B18" s="619">
        <v>12</v>
      </c>
      <c r="C18" s="620" t="s">
        <v>884</v>
      </c>
      <c r="D18" s="621">
        <v>959.145574</v>
      </c>
      <c r="E18" s="621">
        <v>1202.28147</v>
      </c>
      <c r="F18" s="621">
        <v>1570.0760710000002</v>
      </c>
      <c r="G18" s="622">
        <v>25.349217323292365</v>
      </c>
      <c r="H18" s="623">
        <v>30.59138896983916</v>
      </c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Y18" s="321">
        <f>Y14/Y16*100</f>
        <v>6.817189339060937</v>
      </c>
      <c r="Z18" s="321">
        <f>Z14/Z16*100</f>
        <v>7.082515619017686</v>
      </c>
    </row>
    <row r="19" spans="2:20" ht="15" customHeight="1">
      <c r="B19" s="619">
        <v>13</v>
      </c>
      <c r="C19" s="620" t="s">
        <v>885</v>
      </c>
      <c r="D19" s="621">
        <v>991.2921620000002</v>
      </c>
      <c r="E19" s="621">
        <v>1078.8273249999997</v>
      </c>
      <c r="F19" s="621">
        <v>914.4246960000002</v>
      </c>
      <c r="G19" s="622">
        <v>8.830410080454115</v>
      </c>
      <c r="H19" s="623">
        <v>-15.239012322940525</v>
      </c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</row>
    <row r="20" spans="2:20" ht="15" customHeight="1">
      <c r="B20" s="619">
        <v>14</v>
      </c>
      <c r="C20" s="620" t="s">
        <v>886</v>
      </c>
      <c r="D20" s="621">
        <v>2409.0829839999997</v>
      </c>
      <c r="E20" s="621">
        <v>2712.2180880000005</v>
      </c>
      <c r="F20" s="621">
        <v>3237.664688</v>
      </c>
      <c r="G20" s="622">
        <v>12.583007974954882</v>
      </c>
      <c r="H20" s="623">
        <v>19.37331670800357</v>
      </c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</row>
    <row r="21" spans="2:20" ht="15" customHeight="1">
      <c r="B21" s="619">
        <v>15</v>
      </c>
      <c r="C21" s="620" t="s">
        <v>887</v>
      </c>
      <c r="D21" s="621">
        <v>5529.496688999999</v>
      </c>
      <c r="E21" s="621">
        <v>5955.457407000001</v>
      </c>
      <c r="F21" s="621">
        <v>8499.214008</v>
      </c>
      <c r="G21" s="622">
        <v>7.703426585775503</v>
      </c>
      <c r="H21" s="623">
        <v>42.7130349049275</v>
      </c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</row>
    <row r="22" spans="2:20" ht="15" customHeight="1">
      <c r="B22" s="619">
        <v>16</v>
      </c>
      <c r="C22" s="620" t="s">
        <v>888</v>
      </c>
      <c r="D22" s="621">
        <v>1110.709287</v>
      </c>
      <c r="E22" s="621">
        <v>1534.7608559999999</v>
      </c>
      <c r="F22" s="621">
        <v>1574.420768</v>
      </c>
      <c r="G22" s="622">
        <v>38.178448128884696</v>
      </c>
      <c r="H22" s="623">
        <v>2.5841102113696337</v>
      </c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</row>
    <row r="23" spans="2:20" ht="15" customHeight="1">
      <c r="B23" s="619">
        <v>17</v>
      </c>
      <c r="C23" s="620" t="s">
        <v>794</v>
      </c>
      <c r="D23" s="621">
        <v>1135.1645429999999</v>
      </c>
      <c r="E23" s="621">
        <v>1842.847405</v>
      </c>
      <c r="F23" s="621">
        <v>2936.6313859999996</v>
      </c>
      <c r="G23" s="622">
        <v>62.34187513730336</v>
      </c>
      <c r="H23" s="623">
        <v>59.35293275136905</v>
      </c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</row>
    <row r="24" spans="2:20" ht="15" customHeight="1">
      <c r="B24" s="619">
        <v>18</v>
      </c>
      <c r="C24" s="620" t="s">
        <v>889</v>
      </c>
      <c r="D24" s="621">
        <v>2031.1900540000004</v>
      </c>
      <c r="E24" s="621">
        <v>2384.005349</v>
      </c>
      <c r="F24" s="621">
        <v>2472.6924670000003</v>
      </c>
      <c r="G24" s="622">
        <v>17.369880987020608</v>
      </c>
      <c r="H24" s="623">
        <v>3.72008888475024</v>
      </c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</row>
    <row r="25" spans="2:20" ht="15" customHeight="1">
      <c r="B25" s="619">
        <v>19</v>
      </c>
      <c r="C25" s="620" t="s">
        <v>873</v>
      </c>
      <c r="D25" s="621">
        <v>4413.452122</v>
      </c>
      <c r="E25" s="621">
        <v>9294.593678</v>
      </c>
      <c r="F25" s="621">
        <v>10684.446043</v>
      </c>
      <c r="G25" s="622">
        <v>110.59690738840646</v>
      </c>
      <c r="H25" s="623">
        <v>14.953341836660769</v>
      </c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</row>
    <row r="26" spans="2:20" ht="15" customHeight="1">
      <c r="B26" s="619">
        <v>20</v>
      </c>
      <c r="C26" s="620" t="s">
        <v>890</v>
      </c>
      <c r="D26" s="621">
        <v>460.78029100000003</v>
      </c>
      <c r="E26" s="621">
        <v>562.21933</v>
      </c>
      <c r="F26" s="621">
        <v>601.44227</v>
      </c>
      <c r="G26" s="622">
        <v>22.01462193182215</v>
      </c>
      <c r="H26" s="623">
        <v>6.976448141688763</v>
      </c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</row>
    <row r="27" spans="2:20" ht="15" customHeight="1">
      <c r="B27" s="619">
        <v>21</v>
      </c>
      <c r="C27" s="620" t="s">
        <v>891</v>
      </c>
      <c r="D27" s="621">
        <v>831.5844470000001</v>
      </c>
      <c r="E27" s="621">
        <v>1069.945769</v>
      </c>
      <c r="F27" s="621">
        <v>1109.3765930000002</v>
      </c>
      <c r="G27" s="622">
        <v>28.66351371287729</v>
      </c>
      <c r="H27" s="623">
        <v>3.6853105215653557</v>
      </c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</row>
    <row r="28" spans="2:20" ht="15" customHeight="1">
      <c r="B28" s="619">
        <v>22</v>
      </c>
      <c r="C28" s="620" t="s">
        <v>806</v>
      </c>
      <c r="D28" s="621">
        <v>839.9309360000001</v>
      </c>
      <c r="E28" s="621">
        <v>1154.2105900000001</v>
      </c>
      <c r="F28" s="621">
        <v>1440.846204</v>
      </c>
      <c r="G28" s="622">
        <v>37.41732094030169</v>
      </c>
      <c r="H28" s="623">
        <v>24.833909555447747</v>
      </c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</row>
    <row r="29" spans="2:20" ht="15" customHeight="1">
      <c r="B29" s="619">
        <v>23</v>
      </c>
      <c r="C29" s="620" t="s">
        <v>878</v>
      </c>
      <c r="D29" s="621">
        <v>17622.469001</v>
      </c>
      <c r="E29" s="621">
        <v>19190.607841</v>
      </c>
      <c r="F29" s="621">
        <v>21807.614765</v>
      </c>
      <c r="G29" s="622">
        <v>8.898519497529065</v>
      </c>
      <c r="H29" s="623">
        <v>13.636915233132243</v>
      </c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</row>
    <row r="30" spans="2:20" ht="15" customHeight="1">
      <c r="B30" s="619">
        <v>24</v>
      </c>
      <c r="C30" s="620" t="s">
        <v>880</v>
      </c>
      <c r="D30" s="621">
        <v>3368.8569580000003</v>
      </c>
      <c r="E30" s="621">
        <v>5552.147111</v>
      </c>
      <c r="F30" s="621">
        <v>3239.249316</v>
      </c>
      <c r="G30" s="622">
        <v>64.80803964725652</v>
      </c>
      <c r="H30" s="623">
        <v>-41.65771815407505</v>
      </c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</row>
    <row r="31" spans="2:20" ht="15" customHeight="1">
      <c r="B31" s="619">
        <v>25</v>
      </c>
      <c r="C31" s="620" t="s">
        <v>892</v>
      </c>
      <c r="D31" s="621">
        <v>10872.835177</v>
      </c>
      <c r="E31" s="621">
        <v>12238.311586999998</v>
      </c>
      <c r="F31" s="621">
        <v>14384.341315000001</v>
      </c>
      <c r="G31" s="622">
        <v>12.558604887973246</v>
      </c>
      <c r="H31" s="623">
        <v>17.535341478636624</v>
      </c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</row>
    <row r="32" spans="2:20" ht="15" customHeight="1">
      <c r="B32" s="619">
        <v>26</v>
      </c>
      <c r="C32" s="620" t="s">
        <v>893</v>
      </c>
      <c r="D32" s="621">
        <v>71.852843</v>
      </c>
      <c r="E32" s="621">
        <v>59.419824</v>
      </c>
      <c r="F32" s="621">
        <v>28.447764000000003</v>
      </c>
      <c r="G32" s="622">
        <v>-17.30344754764957</v>
      </c>
      <c r="H32" s="623">
        <v>-52.124119384803286</v>
      </c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</row>
    <row r="33" spans="2:20" ht="15" customHeight="1">
      <c r="B33" s="619">
        <v>27</v>
      </c>
      <c r="C33" s="620" t="s">
        <v>894</v>
      </c>
      <c r="D33" s="621">
        <v>9854.687698</v>
      </c>
      <c r="E33" s="621">
        <v>12754.494091</v>
      </c>
      <c r="F33" s="621">
        <v>14882.323056000001</v>
      </c>
      <c r="G33" s="622">
        <v>29.425654895065975</v>
      </c>
      <c r="H33" s="623">
        <v>16.682974250632725</v>
      </c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</row>
    <row r="34" spans="2:20" ht="15" customHeight="1">
      <c r="B34" s="619">
        <v>28</v>
      </c>
      <c r="C34" s="620" t="s">
        <v>895</v>
      </c>
      <c r="D34" s="621">
        <v>210.572871</v>
      </c>
      <c r="E34" s="621">
        <v>237.62758300000002</v>
      </c>
      <c r="F34" s="621">
        <v>404.44932499999993</v>
      </c>
      <c r="G34" s="622">
        <v>12.848146996105697</v>
      </c>
      <c r="H34" s="623">
        <v>70.20302100198523</v>
      </c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</row>
    <row r="35" spans="2:20" ht="15" customHeight="1">
      <c r="B35" s="619">
        <v>29</v>
      </c>
      <c r="C35" s="620" t="s">
        <v>813</v>
      </c>
      <c r="D35" s="621">
        <v>3055.458692</v>
      </c>
      <c r="E35" s="621">
        <v>3769.590001</v>
      </c>
      <c r="F35" s="621">
        <v>4277.397188999999</v>
      </c>
      <c r="G35" s="622">
        <v>23.372311033684895</v>
      </c>
      <c r="H35" s="623">
        <v>13.47115171319129</v>
      </c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</row>
    <row r="36" spans="2:20" ht="15" customHeight="1">
      <c r="B36" s="619">
        <v>30</v>
      </c>
      <c r="C36" s="620" t="s">
        <v>896</v>
      </c>
      <c r="D36" s="621">
        <v>88547.430721</v>
      </c>
      <c r="E36" s="621">
        <v>109420.92326200001</v>
      </c>
      <c r="F36" s="621">
        <v>90584.487773</v>
      </c>
      <c r="G36" s="622">
        <v>23.573233430983834</v>
      </c>
      <c r="H36" s="623">
        <v>-17.21465596108854</v>
      </c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</row>
    <row r="37" spans="2:20" ht="15" customHeight="1">
      <c r="B37" s="619">
        <v>31</v>
      </c>
      <c r="C37" s="620" t="s">
        <v>897</v>
      </c>
      <c r="D37" s="621">
        <v>670.623159</v>
      </c>
      <c r="E37" s="621">
        <v>655.751103</v>
      </c>
      <c r="F37" s="621">
        <v>1170.590357</v>
      </c>
      <c r="G37" s="622">
        <v>-2.217647243524439</v>
      </c>
      <c r="H37" s="623">
        <v>78.5113820845529</v>
      </c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</row>
    <row r="38" spans="2:20" ht="15" customHeight="1">
      <c r="B38" s="619">
        <v>32</v>
      </c>
      <c r="C38" s="620" t="s">
        <v>816</v>
      </c>
      <c r="D38" s="621">
        <v>1438.236939</v>
      </c>
      <c r="E38" s="621">
        <v>1703.060885</v>
      </c>
      <c r="F38" s="621">
        <v>1573.0480300000002</v>
      </c>
      <c r="G38" s="622">
        <v>18.413095841087994</v>
      </c>
      <c r="H38" s="623">
        <v>-7.6340697003325175</v>
      </c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</row>
    <row r="39" spans="2:20" ht="15" customHeight="1">
      <c r="B39" s="619">
        <v>33</v>
      </c>
      <c r="C39" s="620" t="s">
        <v>898</v>
      </c>
      <c r="D39" s="621">
        <v>1012.0018249999999</v>
      </c>
      <c r="E39" s="621">
        <v>847.1515360000001</v>
      </c>
      <c r="F39" s="621">
        <v>874.1040889999998</v>
      </c>
      <c r="G39" s="622">
        <v>-16.289524873139413</v>
      </c>
      <c r="H39" s="623">
        <v>3.1815503902952003</v>
      </c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</row>
    <row r="40" spans="2:20" ht="15" customHeight="1">
      <c r="B40" s="619">
        <v>34</v>
      </c>
      <c r="C40" s="620" t="s">
        <v>899</v>
      </c>
      <c r="D40" s="621">
        <v>346.49994000000004</v>
      </c>
      <c r="E40" s="621">
        <v>173.83309500000001</v>
      </c>
      <c r="F40" s="621">
        <v>102.68990299999999</v>
      </c>
      <c r="G40" s="622">
        <v>-49.831709927568824</v>
      </c>
      <c r="H40" s="623">
        <v>-40.92614930430827</v>
      </c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</row>
    <row r="41" spans="2:20" ht="15" customHeight="1">
      <c r="B41" s="619">
        <v>35</v>
      </c>
      <c r="C41" s="620" t="s">
        <v>850</v>
      </c>
      <c r="D41" s="621">
        <v>2479.792326</v>
      </c>
      <c r="E41" s="621">
        <v>3207.018279</v>
      </c>
      <c r="F41" s="621">
        <v>3650.959619</v>
      </c>
      <c r="G41" s="622">
        <v>29.32608288908787</v>
      </c>
      <c r="H41" s="623">
        <v>13.842806662718132</v>
      </c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</row>
    <row r="42" spans="2:20" ht="15" customHeight="1">
      <c r="B42" s="619">
        <v>36</v>
      </c>
      <c r="C42" s="620" t="s">
        <v>900</v>
      </c>
      <c r="D42" s="621">
        <v>7157.295362</v>
      </c>
      <c r="E42" s="621">
        <v>9753.190031999999</v>
      </c>
      <c r="F42" s="621">
        <v>12409.014353</v>
      </c>
      <c r="G42" s="622">
        <v>36.269212582483334</v>
      </c>
      <c r="H42" s="623">
        <v>27.230314515418044</v>
      </c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</row>
    <row r="43" spans="2:20" ht="15" customHeight="1">
      <c r="B43" s="619">
        <v>37</v>
      </c>
      <c r="C43" s="620" t="s">
        <v>901</v>
      </c>
      <c r="D43" s="621">
        <v>862.7006509999999</v>
      </c>
      <c r="E43" s="621">
        <v>1012.3664609999998</v>
      </c>
      <c r="F43" s="621">
        <v>1006.155481</v>
      </c>
      <c r="G43" s="622">
        <v>17.348521741175787</v>
      </c>
      <c r="H43" s="623">
        <v>-0.6135110396550232</v>
      </c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</row>
    <row r="44" spans="2:20" ht="15" customHeight="1">
      <c r="B44" s="619">
        <v>38</v>
      </c>
      <c r="C44" s="620" t="s">
        <v>902</v>
      </c>
      <c r="D44" s="621">
        <v>1974.392523</v>
      </c>
      <c r="E44" s="621">
        <v>2237.6896389999997</v>
      </c>
      <c r="F44" s="621">
        <v>2730.5093500000003</v>
      </c>
      <c r="G44" s="622">
        <v>13.335601352457076</v>
      </c>
      <c r="H44" s="623">
        <v>22.023595337387206</v>
      </c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4"/>
    </row>
    <row r="45" spans="2:20" ht="15" customHeight="1">
      <c r="B45" s="619">
        <v>39</v>
      </c>
      <c r="C45" s="620" t="s">
        <v>903</v>
      </c>
      <c r="D45" s="621">
        <v>366.488604</v>
      </c>
      <c r="E45" s="621">
        <v>472.07162600000004</v>
      </c>
      <c r="F45" s="621">
        <v>615.254848</v>
      </c>
      <c r="G45" s="622">
        <v>28.809360195003507</v>
      </c>
      <c r="H45" s="623">
        <v>30.3308256870325</v>
      </c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</row>
    <row r="46" spans="2:20" ht="15" customHeight="1">
      <c r="B46" s="619">
        <v>40</v>
      </c>
      <c r="C46" s="620" t="s">
        <v>904</v>
      </c>
      <c r="D46" s="621">
        <v>15.734116</v>
      </c>
      <c r="E46" s="621">
        <v>40.730714000000006</v>
      </c>
      <c r="F46" s="621">
        <v>26.308581000000004</v>
      </c>
      <c r="G46" s="622">
        <v>158.8687791547997</v>
      </c>
      <c r="H46" s="623">
        <v>-35.408495416996615</v>
      </c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</row>
    <row r="47" spans="2:20" ht="15" customHeight="1">
      <c r="B47" s="619">
        <v>41</v>
      </c>
      <c r="C47" s="620" t="s">
        <v>905</v>
      </c>
      <c r="D47" s="621">
        <v>1059.158778</v>
      </c>
      <c r="E47" s="621">
        <v>58.391861</v>
      </c>
      <c r="F47" s="621">
        <v>13.673591</v>
      </c>
      <c r="G47" s="622">
        <v>-94.48695868713274</v>
      </c>
      <c r="H47" s="623">
        <v>-76.5830532443554</v>
      </c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</row>
    <row r="48" spans="2:20" ht="15" customHeight="1">
      <c r="B48" s="619">
        <v>42</v>
      </c>
      <c r="C48" s="620" t="s">
        <v>855</v>
      </c>
      <c r="D48" s="621">
        <v>46.785236000000005</v>
      </c>
      <c r="E48" s="621">
        <v>40.983267000000005</v>
      </c>
      <c r="F48" s="621">
        <v>60.308688</v>
      </c>
      <c r="G48" s="622">
        <v>-12.401281891577938</v>
      </c>
      <c r="H48" s="623">
        <v>47.15441792378337</v>
      </c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</row>
    <row r="49" spans="2:20" ht="15" customHeight="1">
      <c r="B49" s="619">
        <v>43</v>
      </c>
      <c r="C49" s="620" t="s">
        <v>906</v>
      </c>
      <c r="D49" s="621">
        <v>2516.9443350000006</v>
      </c>
      <c r="E49" s="621">
        <v>3021.54563</v>
      </c>
      <c r="F49" s="621">
        <v>3114.545637</v>
      </c>
      <c r="G49" s="622">
        <v>20.04817063226784</v>
      </c>
      <c r="H49" s="623">
        <v>3.0778951698306827</v>
      </c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</row>
    <row r="50" spans="2:20" ht="15" customHeight="1">
      <c r="B50" s="619">
        <v>44</v>
      </c>
      <c r="C50" s="620" t="s">
        <v>830</v>
      </c>
      <c r="D50" s="621">
        <v>3349.1951070000005</v>
      </c>
      <c r="E50" s="621">
        <v>8005.649820000001</v>
      </c>
      <c r="F50" s="621">
        <v>6357.69136</v>
      </c>
      <c r="G50" s="622">
        <v>139.0320529033306</v>
      </c>
      <c r="H50" s="623">
        <v>-20.5849430970989</v>
      </c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</row>
    <row r="51" spans="2:20" ht="15" customHeight="1">
      <c r="B51" s="619">
        <v>45</v>
      </c>
      <c r="C51" s="620" t="s">
        <v>907</v>
      </c>
      <c r="D51" s="621">
        <v>1742.9626670000002</v>
      </c>
      <c r="E51" s="621">
        <v>1739.094264</v>
      </c>
      <c r="F51" s="621">
        <v>1546.5336360000001</v>
      </c>
      <c r="G51" s="622">
        <v>-0.22194411121027713</v>
      </c>
      <c r="H51" s="623">
        <v>-11.072466397370619</v>
      </c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4"/>
      <c r="T51" s="624"/>
    </row>
    <row r="52" spans="2:20" ht="15" customHeight="1">
      <c r="B52" s="619">
        <v>46</v>
      </c>
      <c r="C52" s="620" t="s">
        <v>908</v>
      </c>
      <c r="D52" s="621">
        <v>2263.822338</v>
      </c>
      <c r="E52" s="621">
        <v>2944.9688239999996</v>
      </c>
      <c r="F52" s="621">
        <v>3487.7302729999997</v>
      </c>
      <c r="G52" s="622">
        <v>30.08833664048771</v>
      </c>
      <c r="H52" s="623">
        <v>18.43012545928397</v>
      </c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</row>
    <row r="53" spans="2:20" ht="15" customHeight="1">
      <c r="B53" s="619">
        <v>47</v>
      </c>
      <c r="C53" s="620" t="s">
        <v>856</v>
      </c>
      <c r="D53" s="621">
        <v>3841.229147</v>
      </c>
      <c r="E53" s="621">
        <v>5324.992164</v>
      </c>
      <c r="F53" s="621">
        <v>5935.582457</v>
      </c>
      <c r="G53" s="622">
        <v>38.62729767524593</v>
      </c>
      <c r="H53" s="623">
        <v>11.466501249108688</v>
      </c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</row>
    <row r="54" spans="2:20" ht="15" customHeight="1">
      <c r="B54" s="619">
        <v>48</v>
      </c>
      <c r="C54" s="620" t="s">
        <v>909</v>
      </c>
      <c r="D54" s="621">
        <v>22213.144936999997</v>
      </c>
      <c r="E54" s="621">
        <v>27360.470952000003</v>
      </c>
      <c r="F54" s="621">
        <v>35847.109402999995</v>
      </c>
      <c r="G54" s="622">
        <v>23.17243249255627</v>
      </c>
      <c r="H54" s="623">
        <v>31.017881475390453</v>
      </c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</row>
    <row r="55" spans="2:20" ht="15" customHeight="1">
      <c r="B55" s="619">
        <v>49</v>
      </c>
      <c r="C55" s="620" t="s">
        <v>910</v>
      </c>
      <c r="D55" s="621">
        <v>721.534393</v>
      </c>
      <c r="E55" s="621">
        <v>864.0931340000001</v>
      </c>
      <c r="F55" s="621">
        <v>1003.1620730000001</v>
      </c>
      <c r="G55" s="622">
        <v>19.757719435558514</v>
      </c>
      <c r="H55" s="623">
        <v>16.09420715522083</v>
      </c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</row>
    <row r="56" spans="2:20" ht="15" customHeight="1">
      <c r="B56" s="625"/>
      <c r="C56" s="626" t="s">
        <v>836</v>
      </c>
      <c r="D56" s="627">
        <v>57050.0116369999</v>
      </c>
      <c r="E56" s="627">
        <v>80691.6948179999</v>
      </c>
      <c r="F56" s="627">
        <v>87507.07590900006</v>
      </c>
      <c r="G56" s="616">
        <v>41.440277578606384</v>
      </c>
      <c r="H56" s="617">
        <v>8.446198963068326</v>
      </c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</row>
    <row r="57" spans="2:20" ht="15" customHeight="1" thickBot="1">
      <c r="B57" s="628"/>
      <c r="C57" s="629" t="s">
        <v>837</v>
      </c>
      <c r="D57" s="630">
        <v>302426.3463625</v>
      </c>
      <c r="E57" s="630">
        <v>387792.641325</v>
      </c>
      <c r="F57" s="630">
        <v>396974.01107700006</v>
      </c>
      <c r="G57" s="631">
        <v>28.227128308777907</v>
      </c>
      <c r="H57" s="632">
        <v>2.3675977245544004</v>
      </c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</row>
    <row r="58" ht="13.5" thickTop="1">
      <c r="B58" s="144" t="s">
        <v>839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6">
      <selection activeCell="A4" sqref="A4:K6"/>
    </sheetView>
  </sheetViews>
  <sheetFormatPr defaultColWidth="11.00390625" defaultRowHeight="16.5" customHeight="1"/>
  <cols>
    <col min="1" max="1" width="46.7109375" style="144" bestFit="1" customWidth="1"/>
    <col min="2" max="2" width="10.57421875" style="144" bestFit="1" customWidth="1"/>
    <col min="3" max="3" width="11.421875" style="144" bestFit="1" customWidth="1"/>
    <col min="4" max="5" width="10.7109375" style="313" bestFit="1" customWidth="1"/>
    <col min="6" max="6" width="9.28125" style="144" bestFit="1" customWidth="1"/>
    <col min="7" max="7" width="2.421875" style="313" bestFit="1" customWidth="1"/>
    <col min="8" max="8" width="7.7109375" style="144" bestFit="1" customWidth="1"/>
    <col min="9" max="9" width="10.7109375" style="313" customWidth="1"/>
    <col min="10" max="10" width="2.140625" style="313" customWidth="1"/>
    <col min="11" max="11" width="7.7109375" style="313" bestFit="1" customWidth="1"/>
    <col min="12" max="16384" width="11.00390625" style="144" customWidth="1"/>
  </cols>
  <sheetData>
    <row r="1" spans="1:11" ht="24.75" customHeight="1">
      <c r="A1" s="1597" t="s">
        <v>1213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</row>
    <row r="2" spans="1:11" ht="16.5" customHeight="1">
      <c r="A2" s="1606" t="s">
        <v>377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</row>
    <row r="3" spans="2:11" ht="16.5" customHeight="1" thickBot="1">
      <c r="B3" s="324"/>
      <c r="C3" s="324"/>
      <c r="D3" s="324"/>
      <c r="E3" s="324"/>
      <c r="G3" s="144"/>
      <c r="I3" s="1599" t="s">
        <v>3</v>
      </c>
      <c r="J3" s="1599"/>
      <c r="K3" s="1599"/>
    </row>
    <row r="4" spans="1:11" ht="13.5" thickTop="1">
      <c r="A4" s="1454"/>
      <c r="B4" s="1468">
        <v>2013</v>
      </c>
      <c r="C4" s="1468">
        <v>2014</v>
      </c>
      <c r="D4" s="1468">
        <v>2014</v>
      </c>
      <c r="E4" s="1469">
        <v>2015</v>
      </c>
      <c r="F4" s="1610" t="s">
        <v>1128</v>
      </c>
      <c r="G4" s="1611"/>
      <c r="H4" s="1611"/>
      <c r="I4" s="1611"/>
      <c r="J4" s="1611"/>
      <c r="K4" s="1612"/>
    </row>
    <row r="5" spans="1:11" ht="12.75">
      <c r="A5" s="1470" t="s">
        <v>1169</v>
      </c>
      <c r="B5" s="1479" t="s">
        <v>1130</v>
      </c>
      <c r="C5" s="1479" t="s">
        <v>1109</v>
      </c>
      <c r="D5" s="1479" t="s">
        <v>1131</v>
      </c>
      <c r="E5" s="1480" t="s">
        <v>1132</v>
      </c>
      <c r="F5" s="1602" t="s">
        <v>7</v>
      </c>
      <c r="G5" s="1603"/>
      <c r="H5" s="1604"/>
      <c r="I5" s="1481"/>
      <c r="J5" s="1482" t="s">
        <v>9</v>
      </c>
      <c r="K5" s="1483"/>
    </row>
    <row r="6" spans="1:11" ht="12.75">
      <c r="A6" s="1470"/>
      <c r="B6" s="1479"/>
      <c r="C6" s="1479"/>
      <c r="D6" s="1479"/>
      <c r="E6" s="1480"/>
      <c r="F6" s="1475" t="s">
        <v>4</v>
      </c>
      <c r="G6" s="1476" t="s">
        <v>396</v>
      </c>
      <c r="H6" s="1477" t="s">
        <v>1133</v>
      </c>
      <c r="I6" s="1472" t="s">
        <v>4</v>
      </c>
      <c r="J6" s="1476" t="s">
        <v>396</v>
      </c>
      <c r="K6" s="1478" t="s">
        <v>1133</v>
      </c>
    </row>
    <row r="7" spans="1:11" ht="16.5" customHeight="1">
      <c r="A7" s="946" t="s">
        <v>1214</v>
      </c>
      <c r="B7" s="948">
        <v>1188090.242883178</v>
      </c>
      <c r="C7" s="948">
        <v>1325563.6417122842</v>
      </c>
      <c r="D7" s="948">
        <v>1406769.5015122239</v>
      </c>
      <c r="E7" s="949">
        <v>1581793.5854506597</v>
      </c>
      <c r="F7" s="950">
        <v>137473.39882910624</v>
      </c>
      <c r="G7" s="1005"/>
      <c r="H7" s="952">
        <v>11.570955965053209</v>
      </c>
      <c r="I7" s="948">
        <v>175024.08393843588</v>
      </c>
      <c r="J7" s="1006"/>
      <c r="K7" s="954">
        <v>12.44156087762008</v>
      </c>
    </row>
    <row r="8" spans="1:11" ht="16.5" customHeight="1">
      <c r="A8" s="955" t="s">
        <v>1215</v>
      </c>
      <c r="B8" s="956">
        <v>113692.9649477747</v>
      </c>
      <c r="C8" s="956">
        <v>116445.06118016219</v>
      </c>
      <c r="D8" s="956">
        <v>129689.17799381667</v>
      </c>
      <c r="E8" s="961">
        <v>136463.59301433057</v>
      </c>
      <c r="F8" s="959">
        <v>2752.0962323874846</v>
      </c>
      <c r="G8" s="1007"/>
      <c r="H8" s="961">
        <v>2.420638984700303</v>
      </c>
      <c r="I8" s="957">
        <v>6774.415020513901</v>
      </c>
      <c r="J8" s="958"/>
      <c r="K8" s="962">
        <v>5.223577730469455</v>
      </c>
    </row>
    <row r="9" spans="1:11" ht="16.5" customHeight="1">
      <c r="A9" s="955" t="s">
        <v>1216</v>
      </c>
      <c r="B9" s="956">
        <v>99971.8472378506</v>
      </c>
      <c r="C9" s="956">
        <v>100428.67891247821</v>
      </c>
      <c r="D9" s="956">
        <v>115579.68382602921</v>
      </c>
      <c r="E9" s="961">
        <v>118415.8743120051</v>
      </c>
      <c r="F9" s="959">
        <v>456.8316746276105</v>
      </c>
      <c r="G9" s="1007"/>
      <c r="H9" s="961">
        <v>0.45696032158006206</v>
      </c>
      <c r="I9" s="957">
        <v>2836.1904859758797</v>
      </c>
      <c r="J9" s="958"/>
      <c r="K9" s="962">
        <v>2.4538832363003515</v>
      </c>
    </row>
    <row r="10" spans="1:11" ht="16.5" customHeight="1">
      <c r="A10" s="955" t="s">
        <v>1217</v>
      </c>
      <c r="B10" s="956">
        <v>13721.1177099241</v>
      </c>
      <c r="C10" s="956">
        <v>16016.382267683985</v>
      </c>
      <c r="D10" s="956">
        <v>14109.494167787452</v>
      </c>
      <c r="E10" s="961">
        <v>18047.718702325477</v>
      </c>
      <c r="F10" s="959">
        <v>2295.264557759885</v>
      </c>
      <c r="G10" s="1007"/>
      <c r="H10" s="961">
        <v>16.727970754888172</v>
      </c>
      <c r="I10" s="957">
        <v>3938.224534538025</v>
      </c>
      <c r="J10" s="958"/>
      <c r="K10" s="962">
        <v>27.911876128976697</v>
      </c>
    </row>
    <row r="11" spans="1:11" ht="16.5" customHeight="1">
      <c r="A11" s="955" t="s">
        <v>1218</v>
      </c>
      <c r="B11" s="956">
        <v>469485.19587370654</v>
      </c>
      <c r="C11" s="956">
        <v>560619.1474629617</v>
      </c>
      <c r="D11" s="956">
        <v>589705.9177744807</v>
      </c>
      <c r="E11" s="961">
        <v>662167.3060073565</v>
      </c>
      <c r="F11" s="959">
        <v>91133.95158925519</v>
      </c>
      <c r="G11" s="1007"/>
      <c r="H11" s="961">
        <v>19.411464384868612</v>
      </c>
      <c r="I11" s="957">
        <v>72461.38823287585</v>
      </c>
      <c r="J11" s="958"/>
      <c r="K11" s="962">
        <v>12.287715969739857</v>
      </c>
    </row>
    <row r="12" spans="1:11" ht="16.5" customHeight="1">
      <c r="A12" s="955" t="s">
        <v>1216</v>
      </c>
      <c r="B12" s="956">
        <v>462333.8378084924</v>
      </c>
      <c r="C12" s="956">
        <v>551686.8931298199</v>
      </c>
      <c r="D12" s="956">
        <v>580319.7405492043</v>
      </c>
      <c r="E12" s="961">
        <v>652076.5581347123</v>
      </c>
      <c r="F12" s="959">
        <v>89353.05532132747</v>
      </c>
      <c r="G12" s="1007"/>
      <c r="H12" s="961">
        <v>19.32652296117232</v>
      </c>
      <c r="I12" s="957">
        <v>71756.81758550799</v>
      </c>
      <c r="J12" s="958"/>
      <c r="K12" s="962">
        <v>12.365048536449684</v>
      </c>
    </row>
    <row r="13" spans="1:11" ht="16.5" customHeight="1">
      <c r="A13" s="955" t="s">
        <v>1217</v>
      </c>
      <c r="B13" s="956">
        <v>7151.358065214099</v>
      </c>
      <c r="C13" s="956">
        <v>8932.254333141858</v>
      </c>
      <c r="D13" s="956">
        <v>9386.177225276386</v>
      </c>
      <c r="E13" s="961">
        <v>10090.747872644257</v>
      </c>
      <c r="F13" s="959">
        <v>1780.8962679277593</v>
      </c>
      <c r="G13" s="1007"/>
      <c r="H13" s="961">
        <v>24.902910072290478</v>
      </c>
      <c r="I13" s="957">
        <v>704.5706473678711</v>
      </c>
      <c r="J13" s="958"/>
      <c r="K13" s="962">
        <v>7.506470743707102</v>
      </c>
    </row>
    <row r="14" spans="1:11" ht="16.5" customHeight="1">
      <c r="A14" s="955" t="s">
        <v>1219</v>
      </c>
      <c r="B14" s="956">
        <v>420994.578874641</v>
      </c>
      <c r="C14" s="956">
        <v>437132.05194056145</v>
      </c>
      <c r="D14" s="956">
        <v>452941.93633577344</v>
      </c>
      <c r="E14" s="961">
        <v>494759.45602193335</v>
      </c>
      <c r="F14" s="959">
        <v>16137.473065920465</v>
      </c>
      <c r="G14" s="1007"/>
      <c r="H14" s="961">
        <v>3.833178353283665</v>
      </c>
      <c r="I14" s="957">
        <v>41817.51968615991</v>
      </c>
      <c r="J14" s="958"/>
      <c r="K14" s="962">
        <v>9.232423922690144</v>
      </c>
    </row>
    <row r="15" spans="1:11" ht="16.5" customHeight="1">
      <c r="A15" s="955" t="s">
        <v>1216</v>
      </c>
      <c r="B15" s="956">
        <v>380750.22321905615</v>
      </c>
      <c r="C15" s="956">
        <v>410685.99964919005</v>
      </c>
      <c r="D15" s="956">
        <v>424742.3652231101</v>
      </c>
      <c r="E15" s="961">
        <v>472607.381589526</v>
      </c>
      <c r="F15" s="959">
        <v>29935.776430133905</v>
      </c>
      <c r="G15" s="1007"/>
      <c r="H15" s="961">
        <v>7.862313560066128</v>
      </c>
      <c r="I15" s="957">
        <v>47865.01636641595</v>
      </c>
      <c r="J15" s="958"/>
      <c r="K15" s="962">
        <v>11.269188168049414</v>
      </c>
    </row>
    <row r="16" spans="1:11" ht="16.5" customHeight="1">
      <c r="A16" s="955" t="s">
        <v>1217</v>
      </c>
      <c r="B16" s="956">
        <v>40244.35565558483</v>
      </c>
      <c r="C16" s="956">
        <v>26446.05229137138</v>
      </c>
      <c r="D16" s="956">
        <v>28199.571112663358</v>
      </c>
      <c r="E16" s="961">
        <v>22152.074432407302</v>
      </c>
      <c r="F16" s="959">
        <v>-13798.303364213454</v>
      </c>
      <c r="G16" s="1007"/>
      <c r="H16" s="961">
        <v>-34.28630708440383</v>
      </c>
      <c r="I16" s="957">
        <v>-6047.496680256056</v>
      </c>
      <c r="J16" s="958"/>
      <c r="K16" s="962">
        <v>-21.44534984626186</v>
      </c>
    </row>
    <row r="17" spans="1:11" ht="16.5" customHeight="1">
      <c r="A17" s="955" t="s">
        <v>1220</v>
      </c>
      <c r="B17" s="956">
        <v>174760.5806539773</v>
      </c>
      <c r="C17" s="956">
        <v>201096.61319053653</v>
      </c>
      <c r="D17" s="956">
        <v>223381.38271278306</v>
      </c>
      <c r="E17" s="961">
        <v>276694.8191589795</v>
      </c>
      <c r="F17" s="959">
        <v>26336.032536559243</v>
      </c>
      <c r="G17" s="1007"/>
      <c r="H17" s="961">
        <v>15.069778572494045</v>
      </c>
      <c r="I17" s="957">
        <v>53313.43644619646</v>
      </c>
      <c r="J17" s="958"/>
      <c r="K17" s="962">
        <v>23.866553156198</v>
      </c>
    </row>
    <row r="18" spans="1:11" ht="16.5" customHeight="1">
      <c r="A18" s="955" t="s">
        <v>1216</v>
      </c>
      <c r="B18" s="956">
        <v>161545.09966419524</v>
      </c>
      <c r="C18" s="956">
        <v>176856.29001856732</v>
      </c>
      <c r="D18" s="956">
        <v>195023.93855927695</v>
      </c>
      <c r="E18" s="961">
        <v>235890.4669532315</v>
      </c>
      <c r="F18" s="959">
        <v>15311.190354372084</v>
      </c>
      <c r="G18" s="1007"/>
      <c r="H18" s="961">
        <v>9.477966454073535</v>
      </c>
      <c r="I18" s="957">
        <v>40866.52839395453</v>
      </c>
      <c r="J18" s="958"/>
      <c r="K18" s="962">
        <v>20.954621620223957</v>
      </c>
    </row>
    <row r="19" spans="1:11" ht="16.5" customHeight="1">
      <c r="A19" s="955" t="s">
        <v>1217</v>
      </c>
      <c r="B19" s="956">
        <v>13215.48098978205</v>
      </c>
      <c r="C19" s="956">
        <v>24240.32317196922</v>
      </c>
      <c r="D19" s="956">
        <v>28357.444153506094</v>
      </c>
      <c r="E19" s="961">
        <v>40804.35220574805</v>
      </c>
      <c r="F19" s="959">
        <v>11024.842182187169</v>
      </c>
      <c r="G19" s="1007"/>
      <c r="H19" s="961">
        <v>83.42369218881522</v>
      </c>
      <c r="I19" s="957">
        <v>12446.908052241957</v>
      </c>
      <c r="J19" s="958"/>
      <c r="K19" s="962">
        <v>43.892912156905474</v>
      </c>
    </row>
    <row r="20" spans="1:11" ht="16.5" customHeight="1">
      <c r="A20" s="955" t="s">
        <v>1221</v>
      </c>
      <c r="B20" s="956">
        <v>9156.922533078347</v>
      </c>
      <c r="C20" s="956">
        <v>10270.767938061997</v>
      </c>
      <c r="D20" s="956">
        <v>11051.086695369997</v>
      </c>
      <c r="E20" s="961">
        <v>11708.411248059998</v>
      </c>
      <c r="F20" s="959">
        <v>1113.845404983651</v>
      </c>
      <c r="G20" s="1007"/>
      <c r="H20" s="961">
        <v>12.163971038959984</v>
      </c>
      <c r="I20" s="957">
        <v>657.3245526900009</v>
      </c>
      <c r="J20" s="958"/>
      <c r="K20" s="962">
        <v>5.948053533643853</v>
      </c>
    </row>
    <row r="21" spans="1:11" ht="16.5" customHeight="1">
      <c r="A21" s="946" t="s">
        <v>1222</v>
      </c>
      <c r="B21" s="947">
        <v>2757.62425603</v>
      </c>
      <c r="C21" s="947">
        <v>1985.8463639200002</v>
      </c>
      <c r="D21" s="947">
        <v>1932.98868759</v>
      </c>
      <c r="E21" s="952">
        <v>2654.42372725</v>
      </c>
      <c r="F21" s="950">
        <v>-771.77789211</v>
      </c>
      <c r="G21" s="1005"/>
      <c r="H21" s="952">
        <v>-27.98705771543677</v>
      </c>
      <c r="I21" s="948">
        <v>721.43503966</v>
      </c>
      <c r="J21" s="949"/>
      <c r="K21" s="954">
        <v>37.3222587535919</v>
      </c>
    </row>
    <row r="22" spans="1:11" ht="16.5" customHeight="1">
      <c r="A22" s="946" t="s">
        <v>1223</v>
      </c>
      <c r="B22" s="947">
        <v>2954.25889217</v>
      </c>
      <c r="C22" s="947">
        <v>3021.0807508400003</v>
      </c>
      <c r="D22" s="947">
        <v>4.119</v>
      </c>
      <c r="E22" s="952">
        <v>0</v>
      </c>
      <c r="F22" s="950">
        <v>66.82185867000044</v>
      </c>
      <c r="G22" s="1005"/>
      <c r="H22" s="952">
        <v>2.261882289568657</v>
      </c>
      <c r="I22" s="948">
        <v>-4.119</v>
      </c>
      <c r="J22" s="949"/>
      <c r="K22" s="954"/>
    </row>
    <row r="23" spans="1:11" ht="16.5" customHeight="1">
      <c r="A23" s="1031" t="s">
        <v>1224</v>
      </c>
      <c r="B23" s="947">
        <v>293180.06781227357</v>
      </c>
      <c r="C23" s="947">
        <v>345098.9217582603</v>
      </c>
      <c r="D23" s="947">
        <v>348672.1139714704</v>
      </c>
      <c r="E23" s="952">
        <v>398842.9543794398</v>
      </c>
      <c r="F23" s="950">
        <v>51918.85394598672</v>
      </c>
      <c r="G23" s="1005"/>
      <c r="H23" s="952">
        <v>17.708862111059656</v>
      </c>
      <c r="I23" s="948">
        <v>50170.84040796943</v>
      </c>
      <c r="J23" s="949"/>
      <c r="K23" s="954">
        <v>14.389117568511542</v>
      </c>
    </row>
    <row r="24" spans="1:11" ht="16.5" customHeight="1">
      <c r="A24" s="1032" t="s">
        <v>1225</v>
      </c>
      <c r="B24" s="956">
        <v>117449.02539002002</v>
      </c>
      <c r="C24" s="956">
        <v>125479.42121404002</v>
      </c>
      <c r="D24" s="956">
        <v>129485.04956404002</v>
      </c>
      <c r="E24" s="961">
        <v>140394.74588223998</v>
      </c>
      <c r="F24" s="959">
        <v>8030.395824020001</v>
      </c>
      <c r="G24" s="1007"/>
      <c r="H24" s="961">
        <v>6.837345646209481</v>
      </c>
      <c r="I24" s="957">
        <v>10909.69631819996</v>
      </c>
      <c r="J24" s="958"/>
      <c r="K24" s="962">
        <v>8.425448617374395</v>
      </c>
    </row>
    <row r="25" spans="1:11" ht="16.5" customHeight="1">
      <c r="A25" s="1032" t="s">
        <v>1226</v>
      </c>
      <c r="B25" s="956">
        <v>58425.39876097281</v>
      </c>
      <c r="C25" s="956">
        <v>71533.29901369035</v>
      </c>
      <c r="D25" s="956">
        <v>68466.47765642044</v>
      </c>
      <c r="E25" s="961">
        <v>84599.54339484488</v>
      </c>
      <c r="F25" s="959">
        <v>13107.900252717547</v>
      </c>
      <c r="G25" s="1007"/>
      <c r="H25" s="961">
        <v>22.43527734631981</v>
      </c>
      <c r="I25" s="957">
        <v>16133.06573842444</v>
      </c>
      <c r="J25" s="958"/>
      <c r="K25" s="962">
        <v>23.5634522041336</v>
      </c>
    </row>
    <row r="26" spans="1:11" ht="16.5" customHeight="1">
      <c r="A26" s="1032" t="s">
        <v>1227</v>
      </c>
      <c r="B26" s="956">
        <v>117305.64366128076</v>
      </c>
      <c r="C26" s="956">
        <v>148086.2015305299</v>
      </c>
      <c r="D26" s="956">
        <v>150720.5867510099</v>
      </c>
      <c r="E26" s="961">
        <v>173848.66510235492</v>
      </c>
      <c r="F26" s="959">
        <v>30780.557869249154</v>
      </c>
      <c r="G26" s="1007"/>
      <c r="H26" s="961">
        <v>26.239622330642337</v>
      </c>
      <c r="I26" s="957">
        <v>23128.07835134503</v>
      </c>
      <c r="J26" s="958"/>
      <c r="K26" s="962">
        <v>15.345002862517095</v>
      </c>
    </row>
    <row r="27" spans="1:11" ht="16.5" customHeight="1">
      <c r="A27" s="1033" t="s">
        <v>1228</v>
      </c>
      <c r="B27" s="1034">
        <v>1486982.1938436513</v>
      </c>
      <c r="C27" s="1034">
        <v>1675669.4905853046</v>
      </c>
      <c r="D27" s="1034">
        <v>1757378.7231712842</v>
      </c>
      <c r="E27" s="1035">
        <v>1983290.9635573495</v>
      </c>
      <c r="F27" s="1036">
        <v>188687.29674165323</v>
      </c>
      <c r="G27" s="1037"/>
      <c r="H27" s="1035">
        <v>12.689277485826622</v>
      </c>
      <c r="I27" s="1038">
        <v>225912.24038606533</v>
      </c>
      <c r="J27" s="1039"/>
      <c r="K27" s="1040">
        <v>12.855068597757608</v>
      </c>
    </row>
    <row r="28" spans="1:11" ht="16.5" customHeight="1">
      <c r="A28" s="946" t="s">
        <v>1229</v>
      </c>
      <c r="B28" s="947">
        <v>230696.75456026205</v>
      </c>
      <c r="C28" s="947">
        <v>246991.0131773105</v>
      </c>
      <c r="D28" s="947">
        <v>286916.3921421314</v>
      </c>
      <c r="E28" s="952">
        <v>308445.8899358942</v>
      </c>
      <c r="F28" s="950">
        <v>16294.258617048443</v>
      </c>
      <c r="G28" s="1005"/>
      <c r="H28" s="952">
        <v>7.063063651722112</v>
      </c>
      <c r="I28" s="948">
        <v>21529.49779376283</v>
      </c>
      <c r="J28" s="949"/>
      <c r="K28" s="954">
        <v>7.5037531432145</v>
      </c>
    </row>
    <row r="29" spans="1:11" ht="16.5" customHeight="1">
      <c r="A29" s="955" t="s">
        <v>1230</v>
      </c>
      <c r="B29" s="956">
        <v>34872.066018842</v>
      </c>
      <c r="C29" s="956">
        <v>32985.40098862899</v>
      </c>
      <c r="D29" s="956">
        <v>41129.87280457899</v>
      </c>
      <c r="E29" s="961">
        <v>38935.082194909</v>
      </c>
      <c r="F29" s="959">
        <v>-1886.6650302130074</v>
      </c>
      <c r="G29" s="1007"/>
      <c r="H29" s="961">
        <v>-5.410247357279057</v>
      </c>
      <c r="I29" s="957">
        <v>-2194.790609669988</v>
      </c>
      <c r="J29" s="958"/>
      <c r="K29" s="962">
        <v>-5.336244583342455</v>
      </c>
    </row>
    <row r="30" spans="1:11" ht="16.5" customHeight="1">
      <c r="A30" s="955" t="s">
        <v>1231</v>
      </c>
      <c r="B30" s="956">
        <v>117729.82158840002</v>
      </c>
      <c r="C30" s="956">
        <v>123473.06322304999</v>
      </c>
      <c r="D30" s="956">
        <v>156213.95132914</v>
      </c>
      <c r="E30" s="961">
        <v>152045.31433012</v>
      </c>
      <c r="F30" s="959">
        <v>5743.241634649967</v>
      </c>
      <c r="G30" s="1007"/>
      <c r="H30" s="961">
        <v>4.878323569306973</v>
      </c>
      <c r="I30" s="957">
        <v>-4168.636999020004</v>
      </c>
      <c r="J30" s="958"/>
      <c r="K30" s="962">
        <v>-2.6685433429929444</v>
      </c>
    </row>
    <row r="31" spans="1:11" ht="16.5" customHeight="1">
      <c r="A31" s="955" t="s">
        <v>1232</v>
      </c>
      <c r="B31" s="956">
        <v>852.0615380589996</v>
      </c>
      <c r="C31" s="956">
        <v>1317.2095007182506</v>
      </c>
      <c r="D31" s="956">
        <v>788.6985832094999</v>
      </c>
      <c r="E31" s="961">
        <v>2283.6689709069997</v>
      </c>
      <c r="F31" s="959">
        <v>465.147962659251</v>
      </c>
      <c r="G31" s="1007"/>
      <c r="H31" s="961">
        <v>54.590888319975136</v>
      </c>
      <c r="I31" s="957">
        <v>1494.9703876974997</v>
      </c>
      <c r="J31" s="958"/>
      <c r="K31" s="962">
        <v>189.5490139736177</v>
      </c>
    </row>
    <row r="32" spans="1:11" ht="16.5" customHeight="1">
      <c r="A32" s="955" t="s">
        <v>1233</v>
      </c>
      <c r="B32" s="957">
        <v>77062.17386891104</v>
      </c>
      <c r="C32" s="957">
        <v>87847.74206147327</v>
      </c>
      <c r="D32" s="957">
        <v>88693.80612722292</v>
      </c>
      <c r="E32" s="958">
        <v>114688.10478751827</v>
      </c>
      <c r="F32" s="959">
        <v>10785.568192562234</v>
      </c>
      <c r="G32" s="1007"/>
      <c r="H32" s="961">
        <v>13.995930365148219</v>
      </c>
      <c r="I32" s="957">
        <v>25994.298660295346</v>
      </c>
      <c r="J32" s="958"/>
      <c r="K32" s="962">
        <v>29.307907502592652</v>
      </c>
    </row>
    <row r="33" spans="1:11" ht="16.5" customHeight="1">
      <c r="A33" s="955" t="s">
        <v>1234</v>
      </c>
      <c r="B33" s="956">
        <v>180.63154604999997</v>
      </c>
      <c r="C33" s="956">
        <v>1367.59740344</v>
      </c>
      <c r="D33" s="956">
        <v>90.06329798</v>
      </c>
      <c r="E33" s="961">
        <v>493.71965243999995</v>
      </c>
      <c r="F33" s="959">
        <v>1186.96585739</v>
      </c>
      <c r="G33" s="1007"/>
      <c r="H33" s="961">
        <v>657.119912521504</v>
      </c>
      <c r="I33" s="957">
        <v>403.65635445999993</v>
      </c>
      <c r="J33" s="958"/>
      <c r="K33" s="962">
        <v>448.1918423081046</v>
      </c>
    </row>
    <row r="34" spans="1:11" ht="16.5" customHeight="1">
      <c r="A34" s="1008" t="s">
        <v>1235</v>
      </c>
      <c r="B34" s="947">
        <v>1147854.3727136806</v>
      </c>
      <c r="C34" s="947">
        <v>1284510.5888400308</v>
      </c>
      <c r="D34" s="947">
        <v>1313333.350838007</v>
      </c>
      <c r="E34" s="952">
        <v>1486035.0113716854</v>
      </c>
      <c r="F34" s="950">
        <v>136656.21612635022</v>
      </c>
      <c r="G34" s="1005"/>
      <c r="H34" s="952">
        <v>11.905361810250957</v>
      </c>
      <c r="I34" s="948">
        <v>172701.66053367849</v>
      </c>
      <c r="J34" s="949"/>
      <c r="K34" s="954">
        <v>13.149872454200729</v>
      </c>
    </row>
    <row r="35" spans="1:11" ht="16.5" customHeight="1">
      <c r="A35" s="955" t="s">
        <v>1236</v>
      </c>
      <c r="B35" s="956">
        <v>152256.024</v>
      </c>
      <c r="C35" s="956">
        <v>148012.30000000002</v>
      </c>
      <c r="D35" s="956">
        <v>142157.69999999998</v>
      </c>
      <c r="E35" s="961">
        <v>124331.35000000002</v>
      </c>
      <c r="F35" s="959">
        <v>-4243.723999999987</v>
      </c>
      <c r="G35" s="1007"/>
      <c r="H35" s="961">
        <v>-2.7872289637617143</v>
      </c>
      <c r="I35" s="957">
        <v>-17826.349999999962</v>
      </c>
      <c r="J35" s="958"/>
      <c r="K35" s="962">
        <v>-12.539841317072495</v>
      </c>
    </row>
    <row r="36" spans="1:11" ht="16.5" customHeight="1">
      <c r="A36" s="955" t="s">
        <v>1237</v>
      </c>
      <c r="B36" s="956">
        <v>11358.098520938094</v>
      </c>
      <c r="C36" s="956">
        <v>11898.30671942</v>
      </c>
      <c r="D36" s="956">
        <v>10386.33065354</v>
      </c>
      <c r="E36" s="961">
        <v>10523.579788590003</v>
      </c>
      <c r="F36" s="959">
        <v>540.2081984819051</v>
      </c>
      <c r="G36" s="1007"/>
      <c r="H36" s="961">
        <v>4.756149961950568</v>
      </c>
      <c r="I36" s="957">
        <v>137.24913505000222</v>
      </c>
      <c r="J36" s="958"/>
      <c r="K36" s="962">
        <v>1.3214400699175048</v>
      </c>
    </row>
    <row r="37" spans="1:11" ht="16.5" customHeight="1">
      <c r="A37" s="963" t="s">
        <v>1238</v>
      </c>
      <c r="B37" s="956">
        <v>13412.977248478774</v>
      </c>
      <c r="C37" s="956">
        <v>10481.071465490864</v>
      </c>
      <c r="D37" s="956">
        <v>10566.5361392257</v>
      </c>
      <c r="E37" s="961">
        <v>23253.91207677818</v>
      </c>
      <c r="F37" s="959">
        <v>-2931.9057829879093</v>
      </c>
      <c r="G37" s="1007"/>
      <c r="H37" s="961">
        <v>-21.858724790727802</v>
      </c>
      <c r="I37" s="957">
        <v>12687.375937552479</v>
      </c>
      <c r="J37" s="958"/>
      <c r="K37" s="962">
        <v>120.07128703656893</v>
      </c>
    </row>
    <row r="38" spans="1:11" ht="16.5" customHeight="1">
      <c r="A38" s="1041" t="s">
        <v>1239</v>
      </c>
      <c r="B38" s="956">
        <v>1083.5204343599999</v>
      </c>
      <c r="C38" s="956">
        <v>1093.45060143</v>
      </c>
      <c r="D38" s="956">
        <v>996.6286769799999</v>
      </c>
      <c r="E38" s="1042">
        <v>876.49698476</v>
      </c>
      <c r="F38" s="959">
        <v>9.930167070000152</v>
      </c>
      <c r="G38" s="1007"/>
      <c r="H38" s="961">
        <v>0.9164725237383804</v>
      </c>
      <c r="I38" s="957">
        <v>-120.13169221999988</v>
      </c>
      <c r="J38" s="958"/>
      <c r="K38" s="962">
        <v>-12.05380649732304</v>
      </c>
    </row>
    <row r="39" spans="1:11" ht="16.5" customHeight="1">
      <c r="A39" s="1041" t="s">
        <v>1240</v>
      </c>
      <c r="B39" s="956">
        <v>12329.456814118774</v>
      </c>
      <c r="C39" s="956">
        <v>9387.620864060864</v>
      </c>
      <c r="D39" s="956">
        <v>9569.907462245701</v>
      </c>
      <c r="E39" s="961">
        <v>22377.41509201818</v>
      </c>
      <c r="F39" s="959">
        <v>-2941.83595005791</v>
      </c>
      <c r="G39" s="1007"/>
      <c r="H39" s="961">
        <v>-23.860223482750182</v>
      </c>
      <c r="I39" s="957">
        <v>12807.507629772477</v>
      </c>
      <c r="J39" s="958"/>
      <c r="K39" s="962">
        <v>133.83104988527268</v>
      </c>
    </row>
    <row r="40" spans="1:11" ht="16.5" customHeight="1">
      <c r="A40" s="955" t="s">
        <v>1241</v>
      </c>
      <c r="B40" s="956">
        <v>968439.0776656836</v>
      </c>
      <c r="C40" s="956">
        <v>1111896.9053536437</v>
      </c>
      <c r="D40" s="956">
        <v>1146699.2038779212</v>
      </c>
      <c r="E40" s="961">
        <v>1322861.6323518152</v>
      </c>
      <c r="F40" s="959">
        <v>143457.82768796012</v>
      </c>
      <c r="G40" s="1007"/>
      <c r="H40" s="961">
        <v>14.813304315822274</v>
      </c>
      <c r="I40" s="957">
        <v>176162.42847389402</v>
      </c>
      <c r="J40" s="958"/>
      <c r="K40" s="962">
        <v>15.362566563066041</v>
      </c>
    </row>
    <row r="41" spans="1:11" ht="16.5" customHeight="1">
      <c r="A41" s="963" t="s">
        <v>1242</v>
      </c>
      <c r="B41" s="956">
        <v>941182.1099787491</v>
      </c>
      <c r="C41" s="956">
        <v>1075527.3767091706</v>
      </c>
      <c r="D41" s="956">
        <v>1117321.0223590338</v>
      </c>
      <c r="E41" s="961">
        <v>1285226.119538505</v>
      </c>
      <c r="F41" s="959">
        <v>134345.26673042157</v>
      </c>
      <c r="G41" s="1007"/>
      <c r="H41" s="961">
        <v>14.274099061812272</v>
      </c>
      <c r="I41" s="957">
        <v>167905.09717947128</v>
      </c>
      <c r="J41" s="958"/>
      <c r="K41" s="962">
        <v>15.027471408796028</v>
      </c>
    </row>
    <row r="42" spans="1:11" ht="16.5" customHeight="1">
      <c r="A42" s="963" t="s">
        <v>1243</v>
      </c>
      <c r="B42" s="956">
        <v>27256.96768693456</v>
      </c>
      <c r="C42" s="956">
        <v>36369.52864447296</v>
      </c>
      <c r="D42" s="956">
        <v>29378.181518887475</v>
      </c>
      <c r="E42" s="961">
        <v>37635.5128133102</v>
      </c>
      <c r="F42" s="959">
        <v>9112.560957538397</v>
      </c>
      <c r="G42" s="1007"/>
      <c r="H42" s="961">
        <v>33.432042266045755</v>
      </c>
      <c r="I42" s="957">
        <v>8257.331294422722</v>
      </c>
      <c r="J42" s="958"/>
      <c r="K42" s="962">
        <v>28.107019793291204</v>
      </c>
    </row>
    <row r="43" spans="1:11" ht="16.5" customHeight="1">
      <c r="A43" s="973" t="s">
        <v>1244</v>
      </c>
      <c r="B43" s="1043">
        <v>2388.19527858</v>
      </c>
      <c r="C43" s="1043">
        <v>2222.0053014762</v>
      </c>
      <c r="D43" s="1043">
        <v>3523.58016732</v>
      </c>
      <c r="E43" s="977">
        <v>5064.537154501999</v>
      </c>
      <c r="F43" s="976">
        <v>-166.18997710379972</v>
      </c>
      <c r="G43" s="1044"/>
      <c r="H43" s="977">
        <v>-6.958810219347508</v>
      </c>
      <c r="I43" s="974">
        <v>1540.956987181999</v>
      </c>
      <c r="J43" s="975"/>
      <c r="K43" s="978">
        <v>43.732706906283774</v>
      </c>
    </row>
    <row r="44" spans="1:11" s="601" customFormat="1" ht="16.5" customHeight="1" thickBot="1">
      <c r="A44" s="1045" t="s">
        <v>1188</v>
      </c>
      <c r="B44" s="980">
        <v>108431.08036682903</v>
      </c>
      <c r="C44" s="981">
        <v>144167.88185693888</v>
      </c>
      <c r="D44" s="980">
        <v>157128.9695125641</v>
      </c>
      <c r="E44" s="984">
        <v>188810.0831799956</v>
      </c>
      <c r="F44" s="983">
        <v>35736.80149010985</v>
      </c>
      <c r="G44" s="1018"/>
      <c r="H44" s="984">
        <v>32.9580793340895</v>
      </c>
      <c r="I44" s="981">
        <v>31681.11366743149</v>
      </c>
      <c r="J44" s="982"/>
      <c r="K44" s="985">
        <v>20.162490574278383</v>
      </c>
    </row>
    <row r="45" spans="1:11" ht="16.5" customHeight="1" thickTop="1">
      <c r="A45" s="994" t="s">
        <v>1163</v>
      </c>
      <c r="B45" s="1046"/>
      <c r="C45" s="430"/>
      <c r="D45" s="1020"/>
      <c r="E45" s="1020"/>
      <c r="F45" s="956"/>
      <c r="G45" s="957"/>
      <c r="H45" s="956"/>
      <c r="I45" s="957"/>
      <c r="J45" s="957"/>
      <c r="K45" s="957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144" customWidth="1"/>
    <col min="2" max="2" width="6.140625" style="144" customWidth="1"/>
    <col min="3" max="3" width="41.140625" style="144" bestFit="1" customWidth="1"/>
    <col min="4" max="4" width="15.140625" style="144" customWidth="1"/>
    <col min="5" max="7" width="11.7109375" style="144" customWidth="1"/>
    <col min="8" max="8" width="11.00390625" style="144" customWidth="1"/>
    <col min="9" max="16384" width="9.140625" style="144" customWidth="1"/>
  </cols>
  <sheetData>
    <row r="1" spans="2:8" ht="12.75">
      <c r="B1" s="1695" t="s">
        <v>911</v>
      </c>
      <c r="C1" s="1695"/>
      <c r="D1" s="1695"/>
      <c r="E1" s="1695"/>
      <c r="F1" s="1695"/>
      <c r="G1" s="1695"/>
      <c r="H1" s="1695"/>
    </row>
    <row r="2" spans="2:8" ht="15" customHeight="1">
      <c r="B2" s="1877" t="s">
        <v>912</v>
      </c>
      <c r="C2" s="1877"/>
      <c r="D2" s="1877"/>
      <c r="E2" s="1877"/>
      <c r="F2" s="1877"/>
      <c r="G2" s="1877"/>
      <c r="H2" s="1877"/>
    </row>
    <row r="3" spans="2:8" ht="15" customHeight="1" thickBot="1">
      <c r="B3" s="1878" t="s">
        <v>68</v>
      </c>
      <c r="C3" s="1878"/>
      <c r="D3" s="1878"/>
      <c r="E3" s="1878"/>
      <c r="F3" s="1878"/>
      <c r="G3" s="1878"/>
      <c r="H3" s="1878"/>
    </row>
    <row r="4" spans="2:8" ht="15" customHeight="1" thickTop="1">
      <c r="B4" s="633"/>
      <c r="C4" s="634"/>
      <c r="D4" s="1879" t="str">
        <f>'X-India'!D4:F4</f>
        <v>Ten Months</v>
      </c>
      <c r="E4" s="1879"/>
      <c r="F4" s="1879"/>
      <c r="G4" s="1880" t="s">
        <v>108</v>
      </c>
      <c r="H4" s="1881"/>
    </row>
    <row r="5" spans="2:8" ht="15" customHeight="1">
      <c r="B5" s="635"/>
      <c r="C5" s="636"/>
      <c r="D5" s="637" t="s">
        <v>6</v>
      </c>
      <c r="E5" s="637" t="s">
        <v>425</v>
      </c>
      <c r="F5" s="637" t="s">
        <v>782</v>
      </c>
      <c r="G5" s="609" t="s">
        <v>7</v>
      </c>
      <c r="H5" s="611" t="s">
        <v>9</v>
      </c>
    </row>
    <row r="6" spans="2:8" ht="15" customHeight="1">
      <c r="B6" s="613"/>
      <c r="C6" s="614" t="s">
        <v>842</v>
      </c>
      <c r="D6" s="615">
        <v>38729.66499</v>
      </c>
      <c r="E6" s="615">
        <v>43878.179534</v>
      </c>
      <c r="F6" s="615">
        <v>58165.280005</v>
      </c>
      <c r="G6" s="638">
        <v>13.293465216725608</v>
      </c>
      <c r="H6" s="617">
        <v>32.56083233792623</v>
      </c>
    </row>
    <row r="7" spans="2:8" ht="15" customHeight="1">
      <c r="B7" s="619">
        <v>1</v>
      </c>
      <c r="C7" s="620" t="s">
        <v>913</v>
      </c>
      <c r="D7" s="621">
        <v>488.147127</v>
      </c>
      <c r="E7" s="621">
        <v>836.1027460000001</v>
      </c>
      <c r="F7" s="621">
        <v>1151.3103400000002</v>
      </c>
      <c r="G7" s="639">
        <v>71.2808904844789</v>
      </c>
      <c r="H7" s="623">
        <v>37.699624299523606</v>
      </c>
    </row>
    <row r="8" spans="2:8" ht="15" customHeight="1">
      <c r="B8" s="619">
        <v>2</v>
      </c>
      <c r="C8" s="620" t="s">
        <v>914</v>
      </c>
      <c r="D8" s="621">
        <v>361.076917</v>
      </c>
      <c r="E8" s="621">
        <v>391.41351499999996</v>
      </c>
      <c r="F8" s="621">
        <v>460.5257450000001</v>
      </c>
      <c r="G8" s="639">
        <v>8.401699630109547</v>
      </c>
      <c r="H8" s="623">
        <v>17.65708830978923</v>
      </c>
    </row>
    <row r="9" spans="2:8" ht="15" customHeight="1">
      <c r="B9" s="619">
        <v>3</v>
      </c>
      <c r="C9" s="620" t="s">
        <v>915</v>
      </c>
      <c r="D9" s="621">
        <v>295.437453</v>
      </c>
      <c r="E9" s="621">
        <v>213.82543099999998</v>
      </c>
      <c r="F9" s="621">
        <v>437.24685299999993</v>
      </c>
      <c r="G9" s="639">
        <v>-27.624128617166235</v>
      </c>
      <c r="H9" s="623">
        <v>104.48776880987555</v>
      </c>
    </row>
    <row r="10" spans="2:8" ht="15" customHeight="1">
      <c r="B10" s="619">
        <v>4</v>
      </c>
      <c r="C10" s="620" t="s">
        <v>916</v>
      </c>
      <c r="D10" s="621">
        <v>790.078646</v>
      </c>
      <c r="E10" s="621">
        <v>804.1119770000001</v>
      </c>
      <c r="F10" s="621">
        <v>958.341538</v>
      </c>
      <c r="G10" s="639">
        <v>1.7761941891541824</v>
      </c>
      <c r="H10" s="623">
        <v>19.180109911483115</v>
      </c>
    </row>
    <row r="11" spans="2:8" ht="15" customHeight="1">
      <c r="B11" s="619">
        <v>5</v>
      </c>
      <c r="C11" s="620" t="s">
        <v>881</v>
      </c>
      <c r="D11" s="621">
        <v>2344.3500190000004</v>
      </c>
      <c r="E11" s="621">
        <v>4005.3010369999993</v>
      </c>
      <c r="F11" s="621">
        <v>5826.822801</v>
      </c>
      <c r="G11" s="639">
        <v>70.84910548931126</v>
      </c>
      <c r="H11" s="623" t="s">
        <v>15</v>
      </c>
    </row>
    <row r="12" spans="2:8" ht="15" customHeight="1">
      <c r="B12" s="619">
        <v>6</v>
      </c>
      <c r="C12" s="620" t="s">
        <v>917</v>
      </c>
      <c r="D12" s="621">
        <v>188.374408</v>
      </c>
      <c r="E12" s="621">
        <v>223.87543200000002</v>
      </c>
      <c r="F12" s="621">
        <v>236.953685</v>
      </c>
      <c r="G12" s="639">
        <v>18.845991011687758</v>
      </c>
      <c r="H12" s="623">
        <v>5.841754444945082</v>
      </c>
    </row>
    <row r="13" spans="2:8" ht="15" customHeight="1">
      <c r="B13" s="619">
        <v>7</v>
      </c>
      <c r="C13" s="620" t="s">
        <v>886</v>
      </c>
      <c r="D13" s="621">
        <v>123.75549800000002</v>
      </c>
      <c r="E13" s="621">
        <v>122.91668900000002</v>
      </c>
      <c r="F13" s="621">
        <v>174.43403299999997</v>
      </c>
      <c r="G13" s="639">
        <v>-0.677795341262339</v>
      </c>
      <c r="H13" s="623">
        <v>41.91240784235569</v>
      </c>
    </row>
    <row r="14" spans="2:8" ht="15" customHeight="1">
      <c r="B14" s="619">
        <v>8</v>
      </c>
      <c r="C14" s="620" t="s">
        <v>918</v>
      </c>
      <c r="D14" s="621">
        <v>4553.105839999999</v>
      </c>
      <c r="E14" s="621">
        <v>5136.516283</v>
      </c>
      <c r="F14" s="621">
        <v>7504.440659999999</v>
      </c>
      <c r="G14" s="639">
        <v>12.813461041792976</v>
      </c>
      <c r="H14" s="623">
        <v>46.09981252930061</v>
      </c>
    </row>
    <row r="15" spans="2:8" ht="15" customHeight="1">
      <c r="B15" s="619">
        <v>9</v>
      </c>
      <c r="C15" s="620" t="s">
        <v>919</v>
      </c>
      <c r="D15" s="621">
        <v>108.780901</v>
      </c>
      <c r="E15" s="621">
        <v>166.483397</v>
      </c>
      <c r="F15" s="621">
        <v>179.92908300000002</v>
      </c>
      <c r="G15" s="639">
        <v>53.044693939426</v>
      </c>
      <c r="H15" s="623">
        <v>8.076292436536491</v>
      </c>
    </row>
    <row r="16" spans="2:8" ht="15" customHeight="1">
      <c r="B16" s="619">
        <v>10</v>
      </c>
      <c r="C16" s="620" t="s">
        <v>920</v>
      </c>
      <c r="D16" s="621">
        <v>81.85796500000001</v>
      </c>
      <c r="E16" s="621">
        <v>343.613965</v>
      </c>
      <c r="F16" s="621">
        <v>419.31783200000007</v>
      </c>
      <c r="G16" s="639">
        <v>319.768516112024</v>
      </c>
      <c r="H16" s="623">
        <v>22.031661897094338</v>
      </c>
    </row>
    <row r="17" spans="2:8" ht="15" customHeight="1">
      <c r="B17" s="619">
        <v>11</v>
      </c>
      <c r="C17" s="620" t="s">
        <v>798</v>
      </c>
      <c r="D17" s="621">
        <v>326.00913399999996</v>
      </c>
      <c r="E17" s="621">
        <v>0</v>
      </c>
      <c r="F17" s="621">
        <v>0</v>
      </c>
      <c r="G17" s="639">
        <v>-100</v>
      </c>
      <c r="H17" s="623" t="s">
        <v>15</v>
      </c>
    </row>
    <row r="18" spans="2:8" ht="15" customHeight="1">
      <c r="B18" s="619">
        <v>12</v>
      </c>
      <c r="C18" s="620" t="s">
        <v>921</v>
      </c>
      <c r="D18" s="621">
        <v>400.38501500000007</v>
      </c>
      <c r="E18" s="621">
        <v>419.477797</v>
      </c>
      <c r="F18" s="621">
        <v>751.515554</v>
      </c>
      <c r="G18" s="639">
        <v>4.76860553834662</v>
      </c>
      <c r="H18" s="623">
        <v>79.15502545656784</v>
      </c>
    </row>
    <row r="19" spans="2:8" ht="15" customHeight="1">
      <c r="B19" s="619">
        <v>13</v>
      </c>
      <c r="C19" s="620" t="s">
        <v>922</v>
      </c>
      <c r="D19" s="621">
        <v>465.437981</v>
      </c>
      <c r="E19" s="621">
        <v>536.4600909999999</v>
      </c>
      <c r="F19" s="621">
        <v>1421.3592539999997</v>
      </c>
      <c r="G19" s="639">
        <v>15.25919948505448</v>
      </c>
      <c r="H19" s="623">
        <v>164.95153653470936</v>
      </c>
    </row>
    <row r="20" spans="2:8" ht="15" customHeight="1">
      <c r="B20" s="619">
        <v>14</v>
      </c>
      <c r="C20" s="620" t="s">
        <v>892</v>
      </c>
      <c r="D20" s="621">
        <v>411.17103900000006</v>
      </c>
      <c r="E20" s="621">
        <v>307.365819</v>
      </c>
      <c r="F20" s="621">
        <v>339.41472300000004</v>
      </c>
      <c r="G20" s="639">
        <v>-25.246238220586363</v>
      </c>
      <c r="H20" s="623">
        <v>10.426957722322427</v>
      </c>
    </row>
    <row r="21" spans="2:8" ht="15" customHeight="1">
      <c r="B21" s="619">
        <v>15</v>
      </c>
      <c r="C21" s="620" t="s">
        <v>923</v>
      </c>
      <c r="D21" s="621">
        <v>402.38573999999994</v>
      </c>
      <c r="E21" s="621">
        <v>525.390034</v>
      </c>
      <c r="F21" s="621">
        <v>529.952609</v>
      </c>
      <c r="G21" s="639">
        <v>30.568750771336994</v>
      </c>
      <c r="H21" s="623">
        <v>0.8684167389440915</v>
      </c>
    </row>
    <row r="22" spans="2:8" ht="15" customHeight="1">
      <c r="B22" s="619">
        <v>16</v>
      </c>
      <c r="C22" s="620" t="s">
        <v>924</v>
      </c>
      <c r="D22" s="621">
        <v>442.97563999999994</v>
      </c>
      <c r="E22" s="621">
        <v>501.407247</v>
      </c>
      <c r="F22" s="621">
        <v>640.055446</v>
      </c>
      <c r="G22" s="639">
        <v>13.190704346631804</v>
      </c>
      <c r="H22" s="623">
        <v>27.65181393558916</v>
      </c>
    </row>
    <row r="23" spans="2:8" ht="15" customHeight="1">
      <c r="B23" s="619">
        <v>17</v>
      </c>
      <c r="C23" s="620" t="s">
        <v>925</v>
      </c>
      <c r="D23" s="621">
        <v>3921.9816589999996</v>
      </c>
      <c r="E23" s="621">
        <v>3834.8580660000002</v>
      </c>
      <c r="F23" s="621">
        <v>7472.214313999999</v>
      </c>
      <c r="G23" s="639">
        <v>-2.2214176550283327</v>
      </c>
      <c r="H23" s="623">
        <v>94.84982717480315</v>
      </c>
    </row>
    <row r="24" spans="2:8" ht="15" customHeight="1">
      <c r="B24" s="619">
        <v>18</v>
      </c>
      <c r="C24" s="620" t="s">
        <v>926</v>
      </c>
      <c r="D24" s="621">
        <v>191.94997000000004</v>
      </c>
      <c r="E24" s="621">
        <v>238.212944</v>
      </c>
      <c r="F24" s="621">
        <v>413.16167200000007</v>
      </c>
      <c r="G24" s="639">
        <v>24.101579177115752</v>
      </c>
      <c r="H24" s="623">
        <v>73.44215854198086</v>
      </c>
    </row>
    <row r="25" spans="2:8" ht="15" customHeight="1">
      <c r="B25" s="619">
        <v>19</v>
      </c>
      <c r="C25" s="620" t="s">
        <v>927</v>
      </c>
      <c r="D25" s="621">
        <v>271.224914</v>
      </c>
      <c r="E25" s="621">
        <v>169.735138</v>
      </c>
      <c r="F25" s="621">
        <v>236.86907</v>
      </c>
      <c r="G25" s="639">
        <v>-37.419046245876956</v>
      </c>
      <c r="H25" s="623">
        <v>39.55217098300528</v>
      </c>
    </row>
    <row r="26" spans="2:8" ht="15" customHeight="1">
      <c r="B26" s="619">
        <v>20</v>
      </c>
      <c r="C26" s="620" t="s">
        <v>897</v>
      </c>
      <c r="D26" s="621">
        <v>2667.8169589999993</v>
      </c>
      <c r="E26" s="621">
        <v>105.546936</v>
      </c>
      <c r="F26" s="621">
        <v>428.263168</v>
      </c>
      <c r="G26" s="639">
        <v>-96.04369648959863</v>
      </c>
      <c r="H26" s="623">
        <v>305.7561348820206</v>
      </c>
    </row>
    <row r="27" spans="2:8" ht="15" customHeight="1">
      <c r="B27" s="619">
        <v>21</v>
      </c>
      <c r="C27" s="620" t="s">
        <v>928</v>
      </c>
      <c r="D27" s="621">
        <v>160.274915</v>
      </c>
      <c r="E27" s="621">
        <v>184.225297</v>
      </c>
      <c r="F27" s="621">
        <v>318.56554400000005</v>
      </c>
      <c r="G27" s="639">
        <v>14.94331286964028</v>
      </c>
      <c r="H27" s="623">
        <v>72.92171552314014</v>
      </c>
    </row>
    <row r="28" spans="2:8" ht="15" customHeight="1">
      <c r="B28" s="619">
        <v>22</v>
      </c>
      <c r="C28" s="620" t="s">
        <v>929</v>
      </c>
      <c r="D28" s="621">
        <v>8.840403</v>
      </c>
      <c r="E28" s="621">
        <v>116.046857</v>
      </c>
      <c r="F28" s="621">
        <v>45.59024900000001</v>
      </c>
      <c r="G28" s="639" t="s">
        <v>15</v>
      </c>
      <c r="H28" s="623">
        <v>-60.7139304083005</v>
      </c>
    </row>
    <row r="29" spans="2:8" ht="15" customHeight="1">
      <c r="B29" s="619">
        <v>23</v>
      </c>
      <c r="C29" s="620" t="s">
        <v>930</v>
      </c>
      <c r="D29" s="621">
        <v>338.818564</v>
      </c>
      <c r="E29" s="621">
        <v>1219.646537</v>
      </c>
      <c r="F29" s="621">
        <v>1398.568608</v>
      </c>
      <c r="G29" s="639">
        <v>259.97039908356385</v>
      </c>
      <c r="H29" s="623">
        <v>14.66999377049845</v>
      </c>
    </row>
    <row r="30" spans="2:8" ht="15" customHeight="1">
      <c r="B30" s="619">
        <v>24</v>
      </c>
      <c r="C30" s="620" t="s">
        <v>931</v>
      </c>
      <c r="D30" s="621">
        <v>361.701273</v>
      </c>
      <c r="E30" s="621">
        <v>446.54962600000005</v>
      </c>
      <c r="F30" s="621">
        <v>479.139515</v>
      </c>
      <c r="G30" s="639">
        <v>23.458129493506092</v>
      </c>
      <c r="H30" s="623">
        <v>7.298156151630053</v>
      </c>
    </row>
    <row r="31" spans="2:8" ht="15" customHeight="1">
      <c r="B31" s="619">
        <v>25</v>
      </c>
      <c r="C31" s="620" t="s">
        <v>850</v>
      </c>
      <c r="D31" s="621">
        <v>4205.475373</v>
      </c>
      <c r="E31" s="621">
        <v>5418.472047999999</v>
      </c>
      <c r="F31" s="621">
        <v>3726.900719999999</v>
      </c>
      <c r="G31" s="639">
        <v>28.843271388240225</v>
      </c>
      <c r="H31" s="623">
        <v>-31.21860393511436</v>
      </c>
    </row>
    <row r="32" spans="2:8" ht="15" customHeight="1">
      <c r="B32" s="619">
        <v>26</v>
      </c>
      <c r="C32" s="620" t="s">
        <v>932</v>
      </c>
      <c r="D32" s="621">
        <v>29.570012000000002</v>
      </c>
      <c r="E32" s="621">
        <v>45.639362999999996</v>
      </c>
      <c r="F32" s="621">
        <v>36.963559</v>
      </c>
      <c r="G32" s="639">
        <v>54.34340371589971</v>
      </c>
      <c r="H32" s="623">
        <v>-19.009476534543225</v>
      </c>
    </row>
    <row r="33" spans="2:8" ht="15" customHeight="1">
      <c r="B33" s="619">
        <v>27</v>
      </c>
      <c r="C33" s="620" t="s">
        <v>824</v>
      </c>
      <c r="D33" s="621">
        <v>1677.0218670000002</v>
      </c>
      <c r="E33" s="621">
        <v>1834.5918629999999</v>
      </c>
      <c r="F33" s="621">
        <v>1526.3749420000001</v>
      </c>
      <c r="G33" s="639">
        <v>9.395822386137056</v>
      </c>
      <c r="H33" s="623">
        <v>-16.80029914097574</v>
      </c>
    </row>
    <row r="34" spans="2:8" ht="15" customHeight="1">
      <c r="B34" s="619">
        <v>28</v>
      </c>
      <c r="C34" s="620" t="s">
        <v>933</v>
      </c>
      <c r="D34" s="621">
        <v>150.471884</v>
      </c>
      <c r="E34" s="621">
        <v>231.03208999999998</v>
      </c>
      <c r="F34" s="621">
        <v>209.53852100000003</v>
      </c>
      <c r="G34" s="639">
        <v>53.5383779736552</v>
      </c>
      <c r="H34" s="623">
        <v>-9.303282933552623</v>
      </c>
    </row>
    <row r="35" spans="2:8" ht="15" customHeight="1">
      <c r="B35" s="619">
        <v>29</v>
      </c>
      <c r="C35" s="620" t="s">
        <v>934</v>
      </c>
      <c r="D35" s="621">
        <v>274.84412299999997</v>
      </c>
      <c r="E35" s="621">
        <v>683.7131380000001</v>
      </c>
      <c r="F35" s="621">
        <v>531.7205610000001</v>
      </c>
      <c r="G35" s="639">
        <v>148.76396502027447</v>
      </c>
      <c r="H35" s="623">
        <v>-22.2304601963053</v>
      </c>
    </row>
    <row r="36" spans="2:8" ht="15" customHeight="1">
      <c r="B36" s="619">
        <v>30</v>
      </c>
      <c r="C36" s="620" t="s">
        <v>935</v>
      </c>
      <c r="D36" s="621">
        <v>27.803684</v>
      </c>
      <c r="E36" s="621">
        <v>22.963358000000003</v>
      </c>
      <c r="F36" s="621">
        <v>538.5673360000001</v>
      </c>
      <c r="G36" s="639">
        <v>-17.408937606973225</v>
      </c>
      <c r="H36" s="623">
        <v>2245.3335352782465</v>
      </c>
    </row>
    <row r="37" spans="2:8" ht="15" customHeight="1">
      <c r="B37" s="619">
        <v>31</v>
      </c>
      <c r="C37" s="620" t="s">
        <v>936</v>
      </c>
      <c r="D37" s="621">
        <v>463.32708599999995</v>
      </c>
      <c r="E37" s="621">
        <v>391.773619</v>
      </c>
      <c r="F37" s="621">
        <v>573.966891</v>
      </c>
      <c r="G37" s="639">
        <v>-15.44340254694282</v>
      </c>
      <c r="H37" s="623">
        <v>46.504732111633075</v>
      </c>
    </row>
    <row r="38" spans="2:8" ht="15" customHeight="1">
      <c r="B38" s="619">
        <v>32</v>
      </c>
      <c r="C38" s="620" t="s">
        <v>937</v>
      </c>
      <c r="D38" s="621">
        <v>8263.676875000001</v>
      </c>
      <c r="E38" s="621">
        <v>9093.207473999999</v>
      </c>
      <c r="F38" s="621">
        <v>12779.438512</v>
      </c>
      <c r="G38" s="639">
        <v>10.038274869018252</v>
      </c>
      <c r="H38" s="623">
        <v>40.538292440153356</v>
      </c>
    </row>
    <row r="39" spans="2:8" ht="15" customHeight="1">
      <c r="B39" s="619">
        <v>33</v>
      </c>
      <c r="C39" s="620" t="s">
        <v>938</v>
      </c>
      <c r="D39" s="621">
        <v>81.66133099999999</v>
      </c>
      <c r="E39" s="621">
        <v>197.51551300000003</v>
      </c>
      <c r="F39" s="621">
        <v>316.16923299999996</v>
      </c>
      <c r="G39" s="639">
        <v>141.8715328066353</v>
      </c>
      <c r="H39" s="623">
        <v>60.07311435836431</v>
      </c>
    </row>
    <row r="40" spans="2:8" ht="15" customHeight="1">
      <c r="B40" s="619">
        <v>34</v>
      </c>
      <c r="C40" s="620" t="s">
        <v>939</v>
      </c>
      <c r="D40" s="621">
        <v>323.26715999999993</v>
      </c>
      <c r="E40" s="621">
        <v>371.685567</v>
      </c>
      <c r="F40" s="621">
        <v>432.390465</v>
      </c>
      <c r="G40" s="639">
        <v>14.977830411230158</v>
      </c>
      <c r="H40" s="623">
        <v>16.332325866180327</v>
      </c>
    </row>
    <row r="41" spans="2:8" ht="15" customHeight="1">
      <c r="B41" s="619">
        <v>35</v>
      </c>
      <c r="C41" s="620" t="s">
        <v>940</v>
      </c>
      <c r="D41" s="621">
        <v>594.5269289999999</v>
      </c>
      <c r="E41" s="621">
        <v>993.6396570000002</v>
      </c>
      <c r="F41" s="621">
        <v>1060.0916349999998</v>
      </c>
      <c r="G41" s="639">
        <v>67.13114386110513</v>
      </c>
      <c r="H41" s="623">
        <v>6.687734082658466</v>
      </c>
    </row>
    <row r="42" spans="2:8" ht="15" customHeight="1">
      <c r="B42" s="619">
        <v>36</v>
      </c>
      <c r="C42" s="620" t="s">
        <v>941</v>
      </c>
      <c r="D42" s="621">
        <v>235.08530199999998</v>
      </c>
      <c r="E42" s="621">
        <v>136.859802</v>
      </c>
      <c r="F42" s="621">
        <v>178.965842</v>
      </c>
      <c r="G42" s="639">
        <v>-41.78291844038807</v>
      </c>
      <c r="H42" s="623">
        <v>30.765819754729733</v>
      </c>
    </row>
    <row r="43" spans="2:8" ht="15" customHeight="1">
      <c r="B43" s="619">
        <v>37</v>
      </c>
      <c r="C43" s="620" t="s">
        <v>942</v>
      </c>
      <c r="D43" s="621">
        <v>2092.929231</v>
      </c>
      <c r="E43" s="621">
        <v>2664.448834</v>
      </c>
      <c r="F43" s="621">
        <v>3562.1733329999997</v>
      </c>
      <c r="G43" s="639">
        <v>27.307163306564746</v>
      </c>
      <c r="H43" s="623">
        <v>33.69269049360173</v>
      </c>
    </row>
    <row r="44" spans="2:8" ht="15" customHeight="1">
      <c r="B44" s="619">
        <v>38</v>
      </c>
      <c r="C44" s="620" t="s">
        <v>943</v>
      </c>
      <c r="D44" s="621">
        <v>204.66620799999995</v>
      </c>
      <c r="E44" s="621">
        <v>387.375457</v>
      </c>
      <c r="F44" s="621">
        <v>188.99062199999997</v>
      </c>
      <c r="G44" s="639">
        <v>89.27182009450237</v>
      </c>
      <c r="H44" s="623">
        <v>-51.212546230051956</v>
      </c>
    </row>
    <row r="45" spans="2:8" ht="15" customHeight="1">
      <c r="B45" s="619">
        <v>39</v>
      </c>
      <c r="C45" s="620" t="s">
        <v>944</v>
      </c>
      <c r="D45" s="621">
        <v>87.93568599999999</v>
      </c>
      <c r="E45" s="621">
        <v>137.155525</v>
      </c>
      <c r="F45" s="621">
        <v>120.10009000000001</v>
      </c>
      <c r="G45" s="639">
        <v>55.97254225093556</v>
      </c>
      <c r="H45" s="623">
        <v>-12.435106059343951</v>
      </c>
    </row>
    <row r="46" spans="2:8" ht="15" customHeight="1">
      <c r="B46" s="619">
        <v>40</v>
      </c>
      <c r="C46" s="620" t="s">
        <v>945</v>
      </c>
      <c r="D46" s="621">
        <v>311.46425899999997</v>
      </c>
      <c r="E46" s="621">
        <v>419.023365</v>
      </c>
      <c r="F46" s="621">
        <v>558.9354470000001</v>
      </c>
      <c r="G46" s="639">
        <v>34.53337032805425</v>
      </c>
      <c r="H46" s="623">
        <v>33.390043058816076</v>
      </c>
    </row>
    <row r="47" spans="2:8" ht="15" customHeight="1">
      <c r="B47" s="619"/>
      <c r="C47" s="626" t="s">
        <v>946</v>
      </c>
      <c r="D47" s="627">
        <v>12510.913687</v>
      </c>
      <c r="E47" s="627">
        <v>14988.114413999996</v>
      </c>
      <c r="F47" s="627">
        <v>26324.46003199998</v>
      </c>
      <c r="G47" s="640">
        <v>19.800318257922584</v>
      </c>
      <c r="H47" s="641">
        <v>75.63556899065975</v>
      </c>
    </row>
    <row r="48" spans="2:8" ht="15" customHeight="1" thickBot="1">
      <c r="B48" s="642"/>
      <c r="C48" s="643" t="s">
        <v>947</v>
      </c>
      <c r="D48" s="644">
        <v>51240.578677</v>
      </c>
      <c r="E48" s="644">
        <v>58866.293948</v>
      </c>
      <c r="F48" s="644">
        <v>84489.7540037</v>
      </c>
      <c r="G48" s="645">
        <v>14.882180232720316</v>
      </c>
      <c r="H48" s="646">
        <v>43.52821346564582</v>
      </c>
    </row>
    <row r="49" spans="2:8" ht="15" customHeight="1" thickTop="1">
      <c r="B49" s="574" t="s">
        <v>839</v>
      </c>
      <c r="C49" s="574"/>
      <c r="D49" s="574"/>
      <c r="E49" s="647"/>
      <c r="F49" s="647"/>
      <c r="G49" s="647"/>
      <c r="H49" s="648"/>
    </row>
    <row r="50" spans="2:8" ht="15" customHeight="1">
      <c r="B50" s="649"/>
      <c r="C50" s="650"/>
      <c r="D50" s="650"/>
      <c r="E50" s="651"/>
      <c r="F50" s="651"/>
      <c r="G50" s="651"/>
      <c r="H50" s="624"/>
    </row>
    <row r="51" spans="2:8" ht="15" customHeight="1">
      <c r="B51" s="649"/>
      <c r="C51" s="650"/>
      <c r="D51" s="650"/>
      <c r="E51" s="651"/>
      <c r="F51" s="651"/>
      <c r="G51" s="651"/>
      <c r="H51" s="624"/>
    </row>
    <row r="52" spans="2:8" ht="15" customHeight="1">
      <c r="B52" s="649"/>
      <c r="C52" s="650"/>
      <c r="D52" s="650"/>
      <c r="E52" s="651"/>
      <c r="F52" s="651"/>
      <c r="G52" s="651"/>
      <c r="H52" s="624"/>
    </row>
    <row r="53" spans="2:8" ht="15" customHeight="1">
      <c r="B53" s="649"/>
      <c r="C53" s="650"/>
      <c r="D53" s="650"/>
      <c r="E53" s="651"/>
      <c r="F53" s="651"/>
      <c r="G53" s="651"/>
      <c r="H53" s="624"/>
    </row>
    <row r="54" spans="2:8" ht="15" customHeight="1">
      <c r="B54" s="649"/>
      <c r="C54" s="650"/>
      <c r="D54" s="650"/>
      <c r="E54" s="651"/>
      <c r="F54" s="651"/>
      <c r="G54" s="651"/>
      <c r="H54" s="624"/>
    </row>
    <row r="55" spans="2:8" ht="15" customHeight="1">
      <c r="B55" s="649"/>
      <c r="C55" s="650"/>
      <c r="D55" s="650"/>
      <c r="E55" s="651"/>
      <c r="F55" s="651"/>
      <c r="G55" s="651"/>
      <c r="H55" s="624"/>
    </row>
    <row r="56" spans="2:8" ht="15" customHeight="1">
      <c r="B56" s="650"/>
      <c r="C56" s="652"/>
      <c r="D56" s="652"/>
      <c r="E56" s="653"/>
      <c r="F56" s="653"/>
      <c r="G56" s="653"/>
      <c r="H56" s="618"/>
    </row>
    <row r="57" spans="2:8" ht="15" customHeight="1">
      <c r="B57" s="650"/>
      <c r="C57" s="652"/>
      <c r="D57" s="652"/>
      <c r="E57" s="653"/>
      <c r="F57" s="653"/>
      <c r="G57" s="653"/>
      <c r="H57" s="618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331" customWidth="1"/>
    <col min="2" max="2" width="4.7109375" style="331" customWidth="1"/>
    <col min="3" max="3" width="30.00390625" style="331" bestFit="1" customWidth="1"/>
    <col min="4" max="7" width="11.7109375" style="331" customWidth="1"/>
    <col min="8" max="8" width="13.7109375" style="331" bestFit="1" customWidth="1"/>
    <col min="9" max="16384" width="9.140625" style="331" customWidth="1"/>
  </cols>
  <sheetData>
    <row r="1" spans="2:8" ht="12.75">
      <c r="B1" s="1695" t="s">
        <v>948</v>
      </c>
      <c r="C1" s="1695"/>
      <c r="D1" s="1695"/>
      <c r="E1" s="1695"/>
      <c r="F1" s="1695"/>
      <c r="G1" s="1695"/>
      <c r="H1" s="1695"/>
    </row>
    <row r="2" spans="2:8" ht="15" customHeight="1">
      <c r="B2" s="1882" t="s">
        <v>949</v>
      </c>
      <c r="C2" s="1882"/>
      <c r="D2" s="1882"/>
      <c r="E2" s="1882"/>
      <c r="F2" s="1882"/>
      <c r="G2" s="1882"/>
      <c r="H2" s="1882"/>
    </row>
    <row r="3" spans="2:8" ht="15" customHeight="1" thickBot="1">
      <c r="B3" s="1883" t="s">
        <v>68</v>
      </c>
      <c r="C3" s="1883"/>
      <c r="D3" s="1883"/>
      <c r="E3" s="1883"/>
      <c r="F3" s="1883"/>
      <c r="G3" s="1883"/>
      <c r="H3" s="1883"/>
    </row>
    <row r="4" spans="2:8" ht="15" customHeight="1" thickTop="1">
      <c r="B4" s="654"/>
      <c r="C4" s="655"/>
      <c r="D4" s="1884" t="str">
        <f>'X-India'!D4:F4</f>
        <v>Ten Months</v>
      </c>
      <c r="E4" s="1884"/>
      <c r="F4" s="1884"/>
      <c r="G4" s="1885" t="s">
        <v>108</v>
      </c>
      <c r="H4" s="1886"/>
    </row>
    <row r="5" spans="2:8" ht="15" customHeight="1">
      <c r="B5" s="656"/>
      <c r="C5" s="657"/>
      <c r="D5" s="658" t="s">
        <v>6</v>
      </c>
      <c r="E5" s="658" t="s">
        <v>863</v>
      </c>
      <c r="F5" s="658" t="s">
        <v>8</v>
      </c>
      <c r="G5" s="658" t="s">
        <v>7</v>
      </c>
      <c r="H5" s="659" t="s">
        <v>9</v>
      </c>
    </row>
    <row r="6" spans="2:8" ht="15" customHeight="1">
      <c r="B6" s="660"/>
      <c r="C6" s="661" t="s">
        <v>783</v>
      </c>
      <c r="D6" s="662">
        <v>82107.27848999998</v>
      </c>
      <c r="E6" s="662">
        <v>104257.41594999997</v>
      </c>
      <c r="F6" s="662">
        <v>106334.202608</v>
      </c>
      <c r="G6" s="663">
        <v>26.97706935043243</v>
      </c>
      <c r="H6" s="664">
        <v>1.9919797925895608</v>
      </c>
    </row>
    <row r="7" spans="2:8" ht="15" customHeight="1">
      <c r="B7" s="665">
        <v>1</v>
      </c>
      <c r="C7" s="666" t="s">
        <v>950</v>
      </c>
      <c r="D7" s="667">
        <v>1605.7768050000002</v>
      </c>
      <c r="E7" s="667">
        <v>1551.584296</v>
      </c>
      <c r="F7" s="667">
        <v>12865.194269</v>
      </c>
      <c r="G7" s="668">
        <v>-3.3748469171592177</v>
      </c>
      <c r="H7" s="669">
        <v>729.1650219821507</v>
      </c>
    </row>
    <row r="8" spans="2:8" ht="15" customHeight="1">
      <c r="B8" s="665">
        <v>2</v>
      </c>
      <c r="C8" s="666" t="s">
        <v>914</v>
      </c>
      <c r="D8" s="667">
        <v>22.330135</v>
      </c>
      <c r="E8" s="667">
        <v>17.726082</v>
      </c>
      <c r="F8" s="667">
        <v>27.886132</v>
      </c>
      <c r="G8" s="668">
        <v>-20.61811538533017</v>
      </c>
      <c r="H8" s="669">
        <v>57.31695249971199</v>
      </c>
    </row>
    <row r="9" spans="2:8" ht="15" customHeight="1">
      <c r="B9" s="665">
        <v>3</v>
      </c>
      <c r="C9" s="666" t="s">
        <v>951</v>
      </c>
      <c r="D9" s="667">
        <v>3976.4596479999996</v>
      </c>
      <c r="E9" s="667">
        <v>6332.279200999999</v>
      </c>
      <c r="F9" s="667">
        <v>3432.011157</v>
      </c>
      <c r="G9" s="668">
        <v>59.24414583673402</v>
      </c>
      <c r="H9" s="669">
        <v>-45.80132922032223</v>
      </c>
    </row>
    <row r="10" spans="2:8" ht="15" customHeight="1">
      <c r="B10" s="665">
        <v>4</v>
      </c>
      <c r="C10" s="666" t="s">
        <v>952</v>
      </c>
      <c r="D10" s="667">
        <v>2.8622839999999994</v>
      </c>
      <c r="E10" s="667">
        <v>3.4104329999999994</v>
      </c>
      <c r="F10" s="667">
        <v>2.1891670000000003</v>
      </c>
      <c r="G10" s="668">
        <v>19.150755131216897</v>
      </c>
      <c r="H10" s="669">
        <v>-35.80970510196211</v>
      </c>
    </row>
    <row r="11" spans="2:8" ht="15" customHeight="1">
      <c r="B11" s="665">
        <v>5</v>
      </c>
      <c r="C11" s="666" t="s">
        <v>915</v>
      </c>
      <c r="D11" s="667">
        <v>247.437907</v>
      </c>
      <c r="E11" s="667">
        <v>755.5342560000001</v>
      </c>
      <c r="F11" s="667">
        <v>443.23116899999997</v>
      </c>
      <c r="G11" s="668">
        <v>205.34297075185015</v>
      </c>
      <c r="H11" s="669">
        <v>-41.33539737210805</v>
      </c>
    </row>
    <row r="12" spans="2:8" ht="15" customHeight="1">
      <c r="B12" s="665">
        <v>6</v>
      </c>
      <c r="C12" s="666" t="s">
        <v>881</v>
      </c>
      <c r="D12" s="667">
        <v>1146.2766350000002</v>
      </c>
      <c r="E12" s="667">
        <v>1382.7026850000002</v>
      </c>
      <c r="F12" s="667">
        <v>948.6291570000001</v>
      </c>
      <c r="G12" s="668">
        <v>20.625566532637208</v>
      </c>
      <c r="H12" s="669">
        <v>-31.393121074325535</v>
      </c>
    </row>
    <row r="13" spans="2:8" ht="15" customHeight="1">
      <c r="B13" s="665">
        <v>7</v>
      </c>
      <c r="C13" s="666" t="s">
        <v>953</v>
      </c>
      <c r="D13" s="667">
        <v>18.446918999999998</v>
      </c>
      <c r="E13" s="667">
        <v>26.979606</v>
      </c>
      <c r="F13" s="667">
        <v>26.450511999999996</v>
      </c>
      <c r="G13" s="668">
        <v>46.255350283697794</v>
      </c>
      <c r="H13" s="669">
        <v>-1.9610886830593586</v>
      </c>
    </row>
    <row r="14" spans="2:8" ht="15" customHeight="1">
      <c r="B14" s="665">
        <v>8</v>
      </c>
      <c r="C14" s="666" t="s">
        <v>954</v>
      </c>
      <c r="D14" s="667">
        <v>302.928944</v>
      </c>
      <c r="E14" s="667">
        <v>48.084244</v>
      </c>
      <c r="F14" s="667">
        <v>64.536709</v>
      </c>
      <c r="G14" s="668">
        <v>-84.12689016603181</v>
      </c>
      <c r="H14" s="669">
        <v>34.21591696440106</v>
      </c>
    </row>
    <row r="15" spans="2:8" ht="15" customHeight="1">
      <c r="B15" s="665">
        <v>9</v>
      </c>
      <c r="C15" s="666" t="s">
        <v>955</v>
      </c>
      <c r="D15" s="667">
        <v>1042.155359</v>
      </c>
      <c r="E15" s="667">
        <v>6.893680000000001</v>
      </c>
      <c r="F15" s="667">
        <v>27.197522</v>
      </c>
      <c r="G15" s="668">
        <v>-99.33851705117989</v>
      </c>
      <c r="H15" s="669">
        <v>294.5283506051919</v>
      </c>
    </row>
    <row r="16" spans="2:8" ht="15" customHeight="1">
      <c r="B16" s="665">
        <v>10</v>
      </c>
      <c r="C16" s="666" t="s">
        <v>956</v>
      </c>
      <c r="D16" s="667">
        <v>940.927758</v>
      </c>
      <c r="E16" s="667">
        <v>1135.235851</v>
      </c>
      <c r="F16" s="667">
        <v>1087.6265110000002</v>
      </c>
      <c r="G16" s="668">
        <v>20.650691973740237</v>
      </c>
      <c r="H16" s="669">
        <v>-4.193784045673141</v>
      </c>
    </row>
    <row r="17" spans="2:8" ht="15" customHeight="1">
      <c r="B17" s="665">
        <v>11</v>
      </c>
      <c r="C17" s="666" t="s">
        <v>957</v>
      </c>
      <c r="D17" s="667">
        <v>901.0778109999999</v>
      </c>
      <c r="E17" s="667">
        <v>2566.54823</v>
      </c>
      <c r="F17" s="667">
        <v>2264.176197</v>
      </c>
      <c r="G17" s="668">
        <v>184.8309212221851</v>
      </c>
      <c r="H17" s="669">
        <v>-11.781272195301781</v>
      </c>
    </row>
    <row r="18" spans="2:8" ht="15" customHeight="1">
      <c r="B18" s="665">
        <v>12</v>
      </c>
      <c r="C18" s="666" t="s">
        <v>917</v>
      </c>
      <c r="D18" s="667">
        <v>778.2660150000002</v>
      </c>
      <c r="E18" s="667">
        <v>716.868999</v>
      </c>
      <c r="F18" s="667">
        <v>877.9277830000001</v>
      </c>
      <c r="G18" s="668">
        <v>-7.888949898448288</v>
      </c>
      <c r="H18" s="669">
        <v>22.46697572703937</v>
      </c>
    </row>
    <row r="19" spans="2:8" ht="15" customHeight="1">
      <c r="B19" s="665">
        <v>13</v>
      </c>
      <c r="C19" s="666" t="s">
        <v>958</v>
      </c>
      <c r="D19" s="667">
        <v>89.475795</v>
      </c>
      <c r="E19" s="667">
        <v>8.205255000000001</v>
      </c>
      <c r="F19" s="667">
        <v>11.857099</v>
      </c>
      <c r="G19" s="668">
        <v>-90.82963722199953</v>
      </c>
      <c r="H19" s="669">
        <v>44.50616099073093</v>
      </c>
    </row>
    <row r="20" spans="2:8" ht="15" customHeight="1">
      <c r="B20" s="665">
        <v>14</v>
      </c>
      <c r="C20" s="666" t="s">
        <v>959</v>
      </c>
      <c r="D20" s="667">
        <v>2314.447862</v>
      </c>
      <c r="E20" s="667">
        <v>3459.5602549999994</v>
      </c>
      <c r="F20" s="667">
        <v>4232.61494</v>
      </c>
      <c r="G20" s="668">
        <v>49.47669860277023</v>
      </c>
      <c r="H20" s="669">
        <v>22.345460926218237</v>
      </c>
    </row>
    <row r="21" spans="2:8" ht="15" customHeight="1">
      <c r="B21" s="665">
        <v>15</v>
      </c>
      <c r="C21" s="666" t="s">
        <v>960</v>
      </c>
      <c r="D21" s="667">
        <v>8132.885851</v>
      </c>
      <c r="E21" s="667">
        <v>12479.562442</v>
      </c>
      <c r="F21" s="667">
        <v>10443.238995</v>
      </c>
      <c r="G21" s="668">
        <v>53.44568546311939</v>
      </c>
      <c r="H21" s="669">
        <v>-16.317266382247098</v>
      </c>
    </row>
    <row r="22" spans="2:8" ht="15" customHeight="1">
      <c r="B22" s="665">
        <v>16</v>
      </c>
      <c r="C22" s="666" t="s">
        <v>961</v>
      </c>
      <c r="D22" s="667">
        <v>0.006877</v>
      </c>
      <c r="E22" s="667">
        <v>0.39461</v>
      </c>
      <c r="F22" s="667">
        <v>0</v>
      </c>
      <c r="G22" s="668" t="s">
        <v>15</v>
      </c>
      <c r="H22" s="669">
        <v>-100</v>
      </c>
    </row>
    <row r="23" spans="2:8" ht="15" customHeight="1">
      <c r="B23" s="665">
        <v>17</v>
      </c>
      <c r="C23" s="666" t="s">
        <v>962</v>
      </c>
      <c r="D23" s="667">
        <v>18.896563</v>
      </c>
      <c r="E23" s="667">
        <v>2.847512</v>
      </c>
      <c r="F23" s="667">
        <v>2.523271</v>
      </c>
      <c r="G23" s="668">
        <v>-84.9310586269048</v>
      </c>
      <c r="H23" s="669">
        <v>-11.38681768505279</v>
      </c>
    </row>
    <row r="24" spans="2:8" ht="15" customHeight="1">
      <c r="B24" s="665">
        <v>18</v>
      </c>
      <c r="C24" s="666" t="s">
        <v>963</v>
      </c>
      <c r="D24" s="667">
        <v>2252.080265</v>
      </c>
      <c r="E24" s="667">
        <v>17.060251</v>
      </c>
      <c r="F24" s="667">
        <v>17.739527000000002</v>
      </c>
      <c r="G24" s="668">
        <v>-99.24246700860814</v>
      </c>
      <c r="H24" s="669">
        <v>3.9816295786035028</v>
      </c>
    </row>
    <row r="25" spans="2:8" ht="15" customHeight="1">
      <c r="B25" s="665">
        <v>19</v>
      </c>
      <c r="C25" s="666" t="s">
        <v>964</v>
      </c>
      <c r="D25" s="667">
        <v>2128.27005</v>
      </c>
      <c r="E25" s="667">
        <v>1782.166629</v>
      </c>
      <c r="F25" s="667">
        <v>2917.056692</v>
      </c>
      <c r="G25" s="668">
        <v>-16.262194781155713</v>
      </c>
      <c r="H25" s="669">
        <v>63.68035651283651</v>
      </c>
    </row>
    <row r="26" spans="2:8" ht="15" customHeight="1">
      <c r="B26" s="665">
        <v>20</v>
      </c>
      <c r="C26" s="666" t="s">
        <v>918</v>
      </c>
      <c r="D26" s="667">
        <v>934.1723310000001</v>
      </c>
      <c r="E26" s="667">
        <v>1161.37354</v>
      </c>
      <c r="F26" s="667">
        <v>1508.4826959999998</v>
      </c>
      <c r="G26" s="668">
        <v>24.321123786313464</v>
      </c>
      <c r="H26" s="669">
        <v>29.887813355899226</v>
      </c>
    </row>
    <row r="27" spans="2:8" ht="15" customHeight="1">
      <c r="B27" s="665">
        <v>21</v>
      </c>
      <c r="C27" s="666" t="s">
        <v>919</v>
      </c>
      <c r="D27" s="667">
        <v>0.48803</v>
      </c>
      <c r="E27" s="667">
        <v>8.516223</v>
      </c>
      <c r="F27" s="667">
        <v>12.909607000000001</v>
      </c>
      <c r="G27" s="668" t="s">
        <v>15</v>
      </c>
      <c r="H27" s="669">
        <v>51.5884095566779</v>
      </c>
    </row>
    <row r="28" spans="2:8" ht="15" customHeight="1">
      <c r="B28" s="665">
        <v>22</v>
      </c>
      <c r="C28" s="666" t="s">
        <v>965</v>
      </c>
      <c r="D28" s="667">
        <v>285.239093</v>
      </c>
      <c r="E28" s="667">
        <v>10.336224</v>
      </c>
      <c r="F28" s="667">
        <v>8.432697</v>
      </c>
      <c r="G28" s="668">
        <v>-96.37629474582575</v>
      </c>
      <c r="H28" s="669">
        <v>-18.416077283154863</v>
      </c>
    </row>
    <row r="29" spans="2:8" ht="15" customHeight="1">
      <c r="B29" s="665">
        <v>23</v>
      </c>
      <c r="C29" s="666" t="s">
        <v>966</v>
      </c>
      <c r="D29" s="667">
        <v>206.454208</v>
      </c>
      <c r="E29" s="667">
        <v>3.3156619999999997</v>
      </c>
      <c r="F29" s="667">
        <v>2.114775</v>
      </c>
      <c r="G29" s="668">
        <v>-98.39399640621518</v>
      </c>
      <c r="H29" s="669">
        <v>-36.21861938882793</v>
      </c>
    </row>
    <row r="30" spans="2:8" ht="15" customHeight="1">
      <c r="B30" s="665">
        <v>24</v>
      </c>
      <c r="C30" s="666" t="s">
        <v>921</v>
      </c>
      <c r="D30" s="667">
        <v>499.378659</v>
      </c>
      <c r="E30" s="667">
        <v>160.797888</v>
      </c>
      <c r="F30" s="667">
        <v>172.69275299999998</v>
      </c>
      <c r="G30" s="668">
        <v>-67.80040854729438</v>
      </c>
      <c r="H30" s="669">
        <v>7.397401264374807</v>
      </c>
    </row>
    <row r="31" spans="2:8" ht="15" customHeight="1">
      <c r="B31" s="665">
        <v>25</v>
      </c>
      <c r="C31" s="666" t="s">
        <v>967</v>
      </c>
      <c r="D31" s="667">
        <v>19083.708085000002</v>
      </c>
      <c r="E31" s="667">
        <v>21618.777913999995</v>
      </c>
      <c r="F31" s="667">
        <v>5969.987563000001</v>
      </c>
      <c r="G31" s="668">
        <v>13.283947845505907</v>
      </c>
      <c r="H31" s="669">
        <v>-72.38517557861618</v>
      </c>
    </row>
    <row r="32" spans="2:8" ht="15" customHeight="1">
      <c r="B32" s="665">
        <v>26</v>
      </c>
      <c r="C32" s="666" t="s">
        <v>891</v>
      </c>
      <c r="D32" s="667">
        <v>87.742626</v>
      </c>
      <c r="E32" s="667">
        <v>45.671578</v>
      </c>
      <c r="F32" s="667">
        <v>81.139368</v>
      </c>
      <c r="G32" s="668">
        <v>-47.94824353672752</v>
      </c>
      <c r="H32" s="669">
        <v>77.6583414744286</v>
      </c>
    </row>
    <row r="33" spans="2:8" ht="15" customHeight="1">
      <c r="B33" s="665">
        <v>27</v>
      </c>
      <c r="C33" s="666" t="s">
        <v>878</v>
      </c>
      <c r="D33" s="667">
        <v>245.443628</v>
      </c>
      <c r="E33" s="667">
        <v>0</v>
      </c>
      <c r="F33" s="667">
        <v>0</v>
      </c>
      <c r="G33" s="668">
        <v>-100</v>
      </c>
      <c r="H33" s="669" t="s">
        <v>15</v>
      </c>
    </row>
    <row r="34" spans="2:8" ht="15" customHeight="1">
      <c r="B34" s="665">
        <v>28</v>
      </c>
      <c r="C34" s="666" t="s">
        <v>968</v>
      </c>
      <c r="D34" s="667">
        <v>1.375753</v>
      </c>
      <c r="E34" s="667">
        <v>0.009951999999999999</v>
      </c>
      <c r="F34" s="667">
        <v>41.078621000000005</v>
      </c>
      <c r="G34" s="668">
        <v>-99.27661433411376</v>
      </c>
      <c r="H34" s="669" t="s">
        <v>15</v>
      </c>
    </row>
    <row r="35" spans="2:8" ht="15" customHeight="1">
      <c r="B35" s="665">
        <v>29</v>
      </c>
      <c r="C35" s="666" t="s">
        <v>922</v>
      </c>
      <c r="D35" s="667">
        <v>2307.585329</v>
      </c>
      <c r="E35" s="667">
        <v>3121.556296</v>
      </c>
      <c r="F35" s="667">
        <v>3566.118377</v>
      </c>
      <c r="G35" s="668">
        <v>35.2737104353466</v>
      </c>
      <c r="H35" s="669">
        <v>14.24168071450984</v>
      </c>
    </row>
    <row r="36" spans="2:8" ht="15" customHeight="1">
      <c r="B36" s="665">
        <v>30</v>
      </c>
      <c r="C36" s="666" t="s">
        <v>892</v>
      </c>
      <c r="D36" s="667">
        <v>1644.472511</v>
      </c>
      <c r="E36" s="667">
        <v>2094.1953240000003</v>
      </c>
      <c r="F36" s="667">
        <v>2166.9242630000003</v>
      </c>
      <c r="G36" s="668">
        <v>27.347542144473124</v>
      </c>
      <c r="H36" s="669">
        <v>3.4728823126719988</v>
      </c>
    </row>
    <row r="37" spans="2:8" ht="15" customHeight="1">
      <c r="B37" s="665">
        <v>31</v>
      </c>
      <c r="C37" s="666" t="s">
        <v>924</v>
      </c>
      <c r="D37" s="667">
        <v>276.470916</v>
      </c>
      <c r="E37" s="667">
        <v>305.96514399999995</v>
      </c>
      <c r="F37" s="667">
        <v>373.91479</v>
      </c>
      <c r="G37" s="668">
        <v>10.668112373888889</v>
      </c>
      <c r="H37" s="669">
        <v>22.208296380322338</v>
      </c>
    </row>
    <row r="38" spans="2:8" ht="15" customHeight="1">
      <c r="B38" s="665">
        <v>32</v>
      </c>
      <c r="C38" s="666" t="s">
        <v>969</v>
      </c>
      <c r="D38" s="667">
        <v>3009.4733260000003</v>
      </c>
      <c r="E38" s="667">
        <v>4539.429072999999</v>
      </c>
      <c r="F38" s="667">
        <v>4431.812969</v>
      </c>
      <c r="G38" s="668">
        <v>50.837989949341676</v>
      </c>
      <c r="H38" s="669">
        <v>-2.3706968931420818</v>
      </c>
    </row>
    <row r="39" spans="2:8" ht="15" customHeight="1">
      <c r="B39" s="665">
        <v>33</v>
      </c>
      <c r="C39" s="666" t="s">
        <v>926</v>
      </c>
      <c r="D39" s="667">
        <v>545.745662</v>
      </c>
      <c r="E39" s="667">
        <v>2322.025836</v>
      </c>
      <c r="F39" s="667">
        <v>688.165005</v>
      </c>
      <c r="G39" s="668">
        <v>325.4776533615396</v>
      </c>
      <c r="H39" s="669">
        <v>-70.36359396476585</v>
      </c>
    </row>
    <row r="40" spans="2:8" ht="15" customHeight="1">
      <c r="B40" s="665">
        <v>34</v>
      </c>
      <c r="C40" s="666" t="s">
        <v>970</v>
      </c>
      <c r="D40" s="667">
        <v>693.344104</v>
      </c>
      <c r="E40" s="667">
        <v>1362.0491660000002</v>
      </c>
      <c r="F40" s="667">
        <v>1963.5333829999997</v>
      </c>
      <c r="G40" s="668">
        <v>96.4463472238599</v>
      </c>
      <c r="H40" s="669">
        <v>44.16024267071131</v>
      </c>
    </row>
    <row r="41" spans="2:8" ht="15" customHeight="1">
      <c r="B41" s="665">
        <v>35</v>
      </c>
      <c r="C41" s="666" t="s">
        <v>971</v>
      </c>
      <c r="D41" s="667">
        <v>344.522278</v>
      </c>
      <c r="E41" s="667">
        <v>344.62047800000005</v>
      </c>
      <c r="F41" s="667">
        <v>396.74087</v>
      </c>
      <c r="G41" s="668">
        <v>0.02850323658898901</v>
      </c>
      <c r="H41" s="669">
        <v>15.123997361526477</v>
      </c>
    </row>
    <row r="42" spans="2:8" ht="15" customHeight="1">
      <c r="B42" s="665">
        <v>36</v>
      </c>
      <c r="C42" s="666" t="s">
        <v>927</v>
      </c>
      <c r="D42" s="667">
        <v>43.447673</v>
      </c>
      <c r="E42" s="667">
        <v>66.308142</v>
      </c>
      <c r="F42" s="667">
        <v>105.13546499999998</v>
      </c>
      <c r="G42" s="668">
        <v>52.616095227930856</v>
      </c>
      <c r="H42" s="669">
        <v>58.555890466663925</v>
      </c>
    </row>
    <row r="43" spans="2:8" ht="15" customHeight="1">
      <c r="B43" s="665">
        <v>37</v>
      </c>
      <c r="C43" s="666" t="s">
        <v>896</v>
      </c>
      <c r="D43" s="667">
        <v>1835.3981400000005</v>
      </c>
      <c r="E43" s="667">
        <v>1123.721084</v>
      </c>
      <c r="F43" s="667">
        <v>1655.928052</v>
      </c>
      <c r="G43" s="668">
        <v>-38.77507776051251</v>
      </c>
      <c r="H43" s="669">
        <v>47.36112684702459</v>
      </c>
    </row>
    <row r="44" spans="2:8" ht="15" customHeight="1">
      <c r="B44" s="665">
        <v>38</v>
      </c>
      <c r="C44" s="666" t="s">
        <v>972</v>
      </c>
      <c r="D44" s="667">
        <v>34.977041</v>
      </c>
      <c r="E44" s="667">
        <v>46.977067999999996</v>
      </c>
      <c r="F44" s="667">
        <v>188.30609</v>
      </c>
      <c r="G44" s="668">
        <v>34.30829669096366</v>
      </c>
      <c r="H44" s="669">
        <v>300.84683445974116</v>
      </c>
    </row>
    <row r="45" spans="2:8" ht="15" customHeight="1">
      <c r="B45" s="665">
        <v>39</v>
      </c>
      <c r="C45" s="666" t="s">
        <v>973</v>
      </c>
      <c r="D45" s="667">
        <v>3530.7370750000005</v>
      </c>
      <c r="E45" s="667">
        <v>6433.468140000001</v>
      </c>
      <c r="F45" s="667">
        <v>5411.684525</v>
      </c>
      <c r="G45" s="668">
        <v>82.21317541748701</v>
      </c>
      <c r="H45" s="669">
        <v>-15.88231406085741</v>
      </c>
    </row>
    <row r="46" spans="2:8" ht="15" customHeight="1">
      <c r="B46" s="665">
        <v>40</v>
      </c>
      <c r="C46" s="666" t="s">
        <v>974</v>
      </c>
      <c r="D46" s="667">
        <v>212.73379300000002</v>
      </c>
      <c r="E46" s="667">
        <v>94.25155200000002</v>
      </c>
      <c r="F46" s="667">
        <v>481.750697</v>
      </c>
      <c r="G46" s="668">
        <v>-55.6950728556793</v>
      </c>
      <c r="H46" s="669">
        <v>411.1329063313461</v>
      </c>
    </row>
    <row r="47" spans="2:8" ht="15" customHeight="1">
      <c r="B47" s="665">
        <v>41</v>
      </c>
      <c r="C47" s="666" t="s">
        <v>930</v>
      </c>
      <c r="D47" s="667">
        <v>46.373113000000004</v>
      </c>
      <c r="E47" s="667">
        <v>7.279711000000001</v>
      </c>
      <c r="F47" s="667">
        <v>17.120677999999998</v>
      </c>
      <c r="G47" s="668">
        <v>-84.30187121576246</v>
      </c>
      <c r="H47" s="669">
        <v>135.1834846191009</v>
      </c>
    </row>
    <row r="48" spans="2:8" ht="15" customHeight="1">
      <c r="B48" s="665">
        <v>42</v>
      </c>
      <c r="C48" s="666" t="s">
        <v>931</v>
      </c>
      <c r="D48" s="667">
        <v>430.82899899999995</v>
      </c>
      <c r="E48" s="667">
        <v>740.077268</v>
      </c>
      <c r="F48" s="667">
        <v>674.547722</v>
      </c>
      <c r="G48" s="668">
        <v>71.77981744910355</v>
      </c>
      <c r="H48" s="669">
        <v>-8.854419509072116</v>
      </c>
    </row>
    <row r="49" spans="2:8" ht="15" customHeight="1">
      <c r="B49" s="665">
        <v>43</v>
      </c>
      <c r="C49" s="666" t="s">
        <v>850</v>
      </c>
      <c r="D49" s="667">
        <v>697.9748569999999</v>
      </c>
      <c r="E49" s="667">
        <v>537.673447</v>
      </c>
      <c r="F49" s="667">
        <v>746.404296</v>
      </c>
      <c r="G49" s="668">
        <v>-22.96664534436087</v>
      </c>
      <c r="H49" s="669">
        <v>38.82111905741925</v>
      </c>
    </row>
    <row r="50" spans="2:8" ht="15" customHeight="1">
      <c r="B50" s="665">
        <v>44</v>
      </c>
      <c r="C50" s="666" t="s">
        <v>975</v>
      </c>
      <c r="D50" s="667">
        <v>309.875629</v>
      </c>
      <c r="E50" s="667">
        <v>99.67863500000001</v>
      </c>
      <c r="F50" s="667">
        <v>138.69384499999998</v>
      </c>
      <c r="G50" s="668">
        <v>-67.8326961943819</v>
      </c>
      <c r="H50" s="669">
        <v>39.14099546006017</v>
      </c>
    </row>
    <row r="51" spans="2:8" ht="15" customHeight="1">
      <c r="B51" s="665">
        <v>45</v>
      </c>
      <c r="C51" s="666" t="s">
        <v>976</v>
      </c>
      <c r="D51" s="667">
        <v>7839.773676000001</v>
      </c>
      <c r="E51" s="667">
        <v>9977.061724000001</v>
      </c>
      <c r="F51" s="667">
        <v>19244.00091</v>
      </c>
      <c r="G51" s="668">
        <v>27.262114141673592</v>
      </c>
      <c r="H51" s="669">
        <v>92.88244818319816</v>
      </c>
    </row>
    <row r="52" spans="2:8" ht="15" customHeight="1">
      <c r="B52" s="665">
        <v>46</v>
      </c>
      <c r="C52" s="666" t="s">
        <v>977</v>
      </c>
      <c r="D52" s="667">
        <v>683.854658</v>
      </c>
      <c r="E52" s="667">
        <v>650.01878</v>
      </c>
      <c r="F52" s="667">
        <v>371.34151099999997</v>
      </c>
      <c r="G52" s="668">
        <v>-4.947817142747311</v>
      </c>
      <c r="H52" s="669">
        <v>-42.872187323572405</v>
      </c>
    </row>
    <row r="53" spans="2:8" ht="15" customHeight="1">
      <c r="B53" s="665">
        <v>47</v>
      </c>
      <c r="C53" s="666" t="s">
        <v>935</v>
      </c>
      <c r="D53" s="667">
        <v>11.200916</v>
      </c>
      <c r="E53" s="667">
        <v>2.0170540000000003</v>
      </c>
      <c r="F53" s="667">
        <v>1.8922080000000001</v>
      </c>
      <c r="G53" s="668">
        <v>-81.99206207778006</v>
      </c>
      <c r="H53" s="669">
        <v>-6.189521946363371</v>
      </c>
    </row>
    <row r="54" spans="2:8" ht="15" customHeight="1">
      <c r="B54" s="665">
        <v>48</v>
      </c>
      <c r="C54" s="666" t="s">
        <v>936</v>
      </c>
      <c r="D54" s="667">
        <v>407.442549</v>
      </c>
      <c r="E54" s="667">
        <v>687.830023</v>
      </c>
      <c r="F54" s="667">
        <v>658.368495</v>
      </c>
      <c r="G54" s="668">
        <v>68.81644410682301</v>
      </c>
      <c r="H54" s="669">
        <v>-4.2832570569545965</v>
      </c>
    </row>
    <row r="55" spans="2:8" ht="15" customHeight="1">
      <c r="B55" s="665">
        <v>49</v>
      </c>
      <c r="C55" s="666" t="s">
        <v>978</v>
      </c>
      <c r="D55" s="667">
        <v>194.71814400000002</v>
      </c>
      <c r="E55" s="667">
        <v>136.861862</v>
      </c>
      <c r="F55" s="667">
        <v>136.62321799999998</v>
      </c>
      <c r="G55" s="668">
        <v>-29.712835594817506</v>
      </c>
      <c r="H55" s="669">
        <v>-0.17436851765178574</v>
      </c>
    </row>
    <row r="56" spans="2:8" ht="15" customHeight="1">
      <c r="B56" s="665">
        <v>50</v>
      </c>
      <c r="C56" s="666" t="s">
        <v>979</v>
      </c>
      <c r="D56" s="667">
        <v>275.90899299999995</v>
      </c>
      <c r="E56" s="667">
        <v>317.604751</v>
      </c>
      <c r="F56" s="667">
        <v>417.493287</v>
      </c>
      <c r="G56" s="668">
        <v>15.112141705362987</v>
      </c>
      <c r="H56" s="669">
        <v>31.450579906469983</v>
      </c>
    </row>
    <row r="57" spans="2:8" ht="15" customHeight="1">
      <c r="B57" s="665">
        <v>51</v>
      </c>
      <c r="C57" s="666" t="s">
        <v>980</v>
      </c>
      <c r="D57" s="667">
        <v>2112.8628819999994</v>
      </c>
      <c r="E57" s="667">
        <v>2988.7860259999998</v>
      </c>
      <c r="F57" s="667">
        <v>3486.847538</v>
      </c>
      <c r="G57" s="668">
        <v>41.456696099979126</v>
      </c>
      <c r="H57" s="669">
        <v>16.664341564343218</v>
      </c>
    </row>
    <row r="58" spans="2:8" ht="15" customHeight="1">
      <c r="B58" s="665">
        <v>52</v>
      </c>
      <c r="C58" s="666" t="s">
        <v>981</v>
      </c>
      <c r="D58" s="667">
        <v>314.90876999999995</v>
      </c>
      <c r="E58" s="667">
        <v>124.039872</v>
      </c>
      <c r="F58" s="667">
        <v>232.52471400000002</v>
      </c>
      <c r="G58" s="668">
        <v>-60.61085501048446</v>
      </c>
      <c r="H58" s="669">
        <v>87.45965329599827</v>
      </c>
    </row>
    <row r="59" spans="2:8" ht="15" customHeight="1">
      <c r="B59" s="665">
        <v>53</v>
      </c>
      <c r="C59" s="666" t="s">
        <v>982</v>
      </c>
      <c r="D59" s="667">
        <v>82.84221799999999</v>
      </c>
      <c r="E59" s="667">
        <v>133.220152</v>
      </c>
      <c r="F59" s="667">
        <v>97.87499300000002</v>
      </c>
      <c r="G59" s="668">
        <v>60.8119087299184</v>
      </c>
      <c r="H59" s="669">
        <v>-26.531390686297968</v>
      </c>
    </row>
    <row r="60" spans="2:8" ht="15" customHeight="1">
      <c r="B60" s="665">
        <v>54</v>
      </c>
      <c r="C60" s="666" t="s">
        <v>906</v>
      </c>
      <c r="D60" s="667">
        <v>563.74741</v>
      </c>
      <c r="E60" s="667">
        <v>768.908187</v>
      </c>
      <c r="F60" s="667">
        <v>753.027265</v>
      </c>
      <c r="G60" s="668">
        <v>36.39232276029438</v>
      </c>
      <c r="H60" s="669">
        <v>-2.065385993867679</v>
      </c>
    </row>
    <row r="61" spans="2:8" ht="15" customHeight="1">
      <c r="B61" s="665">
        <v>55</v>
      </c>
      <c r="C61" s="666" t="s">
        <v>983</v>
      </c>
      <c r="D61" s="667">
        <v>1107.60539</v>
      </c>
      <c r="E61" s="667">
        <v>1794.027743</v>
      </c>
      <c r="F61" s="667">
        <v>2093.082942</v>
      </c>
      <c r="G61" s="668">
        <v>61.97354754656803</v>
      </c>
      <c r="H61" s="669">
        <v>16.669485751648153</v>
      </c>
    </row>
    <row r="62" spans="2:8" ht="15" customHeight="1">
      <c r="B62" s="665">
        <v>56</v>
      </c>
      <c r="C62" s="666" t="s">
        <v>939</v>
      </c>
      <c r="D62" s="667">
        <v>84.236887</v>
      </c>
      <c r="E62" s="667">
        <v>67.320005</v>
      </c>
      <c r="F62" s="667">
        <v>88.85307900000001</v>
      </c>
      <c r="G62" s="668">
        <v>-20.08251088386018</v>
      </c>
      <c r="H62" s="669">
        <v>31.986144386055855</v>
      </c>
    </row>
    <row r="63" spans="2:8" ht="15" customHeight="1">
      <c r="B63" s="665">
        <v>57</v>
      </c>
      <c r="C63" s="666" t="s">
        <v>940</v>
      </c>
      <c r="D63" s="667">
        <v>2116.819174</v>
      </c>
      <c r="E63" s="667">
        <v>4201.491496000001</v>
      </c>
      <c r="F63" s="667">
        <v>3790.084814</v>
      </c>
      <c r="G63" s="668">
        <v>98.48136050566595</v>
      </c>
      <c r="H63" s="669">
        <v>-9.791919902531703</v>
      </c>
    </row>
    <row r="64" spans="2:8" ht="15" customHeight="1">
      <c r="B64" s="665">
        <v>58</v>
      </c>
      <c r="C64" s="666" t="s">
        <v>984</v>
      </c>
      <c r="D64" s="667">
        <v>232.06409099999993</v>
      </c>
      <c r="E64" s="667">
        <v>308.41719600000005</v>
      </c>
      <c r="F64" s="667">
        <v>377.444966</v>
      </c>
      <c r="G64" s="668">
        <v>32.90173187544133</v>
      </c>
      <c r="H64" s="669">
        <v>22.381297442312515</v>
      </c>
    </row>
    <row r="65" spans="2:8" ht="15" customHeight="1">
      <c r="B65" s="665">
        <v>59</v>
      </c>
      <c r="C65" s="666" t="s">
        <v>985</v>
      </c>
      <c r="D65" s="667">
        <v>17.376298999999996</v>
      </c>
      <c r="E65" s="667">
        <v>0.238226</v>
      </c>
      <c r="F65" s="667">
        <v>0.6744049999999999</v>
      </c>
      <c r="G65" s="668">
        <v>-98.62901760610818</v>
      </c>
      <c r="H65" s="669">
        <v>183.09462443226175</v>
      </c>
    </row>
    <row r="66" spans="2:8" ht="15" customHeight="1">
      <c r="B66" s="665">
        <v>60</v>
      </c>
      <c r="C66" s="666" t="s">
        <v>942</v>
      </c>
      <c r="D66" s="667">
        <v>1144.589577</v>
      </c>
      <c r="E66" s="667">
        <v>1375.2780280000002</v>
      </c>
      <c r="F66" s="667">
        <v>1602.7286560000002</v>
      </c>
      <c r="G66" s="668">
        <v>20.154687377517533</v>
      </c>
      <c r="H66" s="669">
        <v>16.538519729772048</v>
      </c>
    </row>
    <row r="67" spans="2:8" ht="15" customHeight="1">
      <c r="B67" s="665">
        <v>61</v>
      </c>
      <c r="C67" s="666" t="s">
        <v>986</v>
      </c>
      <c r="D67" s="667">
        <v>310.30766900000003</v>
      </c>
      <c r="E67" s="667">
        <v>309.29191299999997</v>
      </c>
      <c r="F67" s="667">
        <v>345.3347079999999</v>
      </c>
      <c r="G67" s="668">
        <v>-0.32733834883083546</v>
      </c>
      <c r="H67" s="669">
        <v>11.65332602795857</v>
      </c>
    </row>
    <row r="68" spans="2:8" ht="15" customHeight="1">
      <c r="B68" s="665">
        <v>62</v>
      </c>
      <c r="C68" s="666" t="s">
        <v>945</v>
      </c>
      <c r="D68" s="667">
        <v>972.4907559999999</v>
      </c>
      <c r="E68" s="667">
        <v>1501.6445159999996</v>
      </c>
      <c r="F68" s="667">
        <v>1628.196741</v>
      </c>
      <c r="G68" s="668">
        <v>54.412214896158844</v>
      </c>
      <c r="H68" s="669">
        <v>8.42757547818998</v>
      </c>
    </row>
    <row r="69" spans="2:8" ht="15" customHeight="1">
      <c r="B69" s="665">
        <v>63</v>
      </c>
      <c r="C69" s="666" t="s">
        <v>987</v>
      </c>
      <c r="D69" s="667">
        <v>319.35134800000003</v>
      </c>
      <c r="E69" s="667">
        <v>310.577071</v>
      </c>
      <c r="F69" s="667">
        <v>325.00298000000004</v>
      </c>
      <c r="G69" s="668">
        <v>-2.7475309106883827</v>
      </c>
      <c r="H69" s="669">
        <v>4.644872512175908</v>
      </c>
    </row>
    <row r="70" spans="2:8" ht="15" customHeight="1">
      <c r="B70" s="665">
        <v>64</v>
      </c>
      <c r="C70" s="666" t="s">
        <v>988</v>
      </c>
      <c r="D70" s="667">
        <v>86.204741</v>
      </c>
      <c r="E70" s="667">
        <v>61.061462999999996</v>
      </c>
      <c r="F70" s="667">
        <v>187.099262</v>
      </c>
      <c r="G70" s="668">
        <v>-29.166931781629046</v>
      </c>
      <c r="H70" s="669">
        <v>206.4113645622936</v>
      </c>
    </row>
    <row r="71" spans="2:8" ht="15" customHeight="1">
      <c r="B71" s="670"/>
      <c r="C71" s="671" t="s">
        <v>836</v>
      </c>
      <c r="D71" s="672">
        <v>22785.35004600002</v>
      </c>
      <c r="E71" s="672">
        <v>30011.20984300002</v>
      </c>
      <c r="F71" s="672">
        <v>40307.00953799997</v>
      </c>
      <c r="G71" s="673">
        <v>31.71274429583977</v>
      </c>
      <c r="H71" s="664">
        <v>34.306513295735726</v>
      </c>
    </row>
    <row r="72" spans="2:8" ht="15" customHeight="1" thickBot="1">
      <c r="B72" s="674"/>
      <c r="C72" s="675" t="s">
        <v>837</v>
      </c>
      <c r="D72" s="676">
        <v>104892.6528536</v>
      </c>
      <c r="E72" s="676">
        <v>134268.6525793</v>
      </c>
      <c r="F72" s="676">
        <v>146641.21214599998</v>
      </c>
      <c r="G72" s="677">
        <v>28.005778544216668</v>
      </c>
      <c r="H72" s="678">
        <v>9.214800762223206</v>
      </c>
    </row>
    <row r="73" ht="13.5" thickTop="1">
      <c r="B73" s="144" t="s">
        <v>839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5" sqref="B5:J17"/>
    </sheetView>
  </sheetViews>
  <sheetFormatPr defaultColWidth="9.140625" defaultRowHeight="21" customHeight="1"/>
  <cols>
    <col min="1" max="1" width="15.57421875" style="679" customWidth="1"/>
    <col min="2" max="2" width="16.00390625" style="679" customWidth="1"/>
    <col min="3" max="3" width="12.00390625" style="679" customWidth="1"/>
    <col min="4" max="5" width="12.28125" style="679" customWidth="1"/>
    <col min="6" max="6" width="13.8515625" style="679" customWidth="1"/>
    <col min="7" max="7" width="12.57421875" style="679" customWidth="1"/>
    <col min="8" max="8" width="13.8515625" style="679" customWidth="1"/>
    <col min="9" max="9" width="11.57421875" style="679" bestFit="1" customWidth="1"/>
    <col min="10" max="10" width="11.00390625" style="679" customWidth="1"/>
    <col min="11" max="16384" width="9.140625" style="679" customWidth="1"/>
  </cols>
  <sheetData>
    <row r="1" spans="1:9" ht="12.75">
      <c r="A1" s="1887" t="s">
        <v>989</v>
      </c>
      <c r="B1" s="1887"/>
      <c r="C1" s="1887"/>
      <c r="D1" s="1887"/>
      <c r="E1" s="1887"/>
      <c r="F1" s="1887"/>
      <c r="G1" s="1887"/>
      <c r="H1" s="1887"/>
      <c r="I1" s="1887"/>
    </row>
    <row r="2" spans="1:9" ht="15.75">
      <c r="A2" s="1888" t="s">
        <v>990</v>
      </c>
      <c r="B2" s="1888"/>
      <c r="C2" s="1888"/>
      <c r="D2" s="1888"/>
      <c r="E2" s="1888"/>
      <c r="F2" s="1888"/>
      <c r="G2" s="1888"/>
      <c r="H2" s="1888"/>
      <c r="I2" s="1888"/>
    </row>
    <row r="3" spans="1:10" ht="13.5" thickBot="1">
      <c r="A3" s="1889" t="s">
        <v>68</v>
      </c>
      <c r="B3" s="1889"/>
      <c r="C3" s="1889"/>
      <c r="D3" s="1889"/>
      <c r="E3" s="1889"/>
      <c r="F3" s="1889"/>
      <c r="G3" s="1889"/>
      <c r="H3" s="1889"/>
      <c r="I3" s="1889"/>
      <c r="J3" s="1889"/>
    </row>
    <row r="4" spans="1:10" ht="21" customHeight="1" thickTop="1">
      <c r="A4" s="680" t="s">
        <v>991</v>
      </c>
      <c r="B4" s="681" t="s">
        <v>992</v>
      </c>
      <c r="C4" s="681" t="s">
        <v>993</v>
      </c>
      <c r="D4" s="681" t="s">
        <v>994</v>
      </c>
      <c r="E4" s="681" t="s">
        <v>995</v>
      </c>
      <c r="F4" s="682" t="s">
        <v>996</v>
      </c>
      <c r="G4" s="682" t="s">
        <v>997</v>
      </c>
      <c r="H4" s="682" t="s">
        <v>6</v>
      </c>
      <c r="I4" s="683" t="s">
        <v>863</v>
      </c>
      <c r="J4" s="684" t="s">
        <v>998</v>
      </c>
    </row>
    <row r="5" spans="1:10" ht="21" customHeight="1">
      <c r="A5" s="685" t="s">
        <v>117</v>
      </c>
      <c r="B5" s="1573">
        <v>957.5</v>
      </c>
      <c r="C5" s="1573">
        <v>2133.8</v>
      </c>
      <c r="D5" s="1573">
        <v>3417.43</v>
      </c>
      <c r="E5" s="1573">
        <v>3939.5</v>
      </c>
      <c r="F5" s="1573">
        <v>2628.646</v>
      </c>
      <c r="G5" s="1573">
        <v>3023.9850000000006</v>
      </c>
      <c r="H5" s="1573">
        <v>3350.8</v>
      </c>
      <c r="I5" s="1574">
        <v>5513.375582999998</v>
      </c>
      <c r="J5" s="1575">
        <v>6551.1245</v>
      </c>
    </row>
    <row r="6" spans="1:10" ht="21" customHeight="1">
      <c r="A6" s="685" t="s">
        <v>118</v>
      </c>
      <c r="B6" s="1573">
        <v>1207.954</v>
      </c>
      <c r="C6" s="1573">
        <v>1655.209</v>
      </c>
      <c r="D6" s="1573">
        <v>2820.1</v>
      </c>
      <c r="E6" s="1573">
        <v>4235.2</v>
      </c>
      <c r="F6" s="1573">
        <v>4914.036</v>
      </c>
      <c r="G6" s="1573">
        <v>5135.26</v>
      </c>
      <c r="H6" s="1573">
        <v>3193.1</v>
      </c>
      <c r="I6" s="1574">
        <v>6800.915908000001</v>
      </c>
      <c r="J6" s="1575">
        <v>6873.778996</v>
      </c>
    </row>
    <row r="7" spans="1:10" ht="21" customHeight="1">
      <c r="A7" s="685" t="s">
        <v>119</v>
      </c>
      <c r="B7" s="1573">
        <v>865.719</v>
      </c>
      <c r="C7" s="1573">
        <v>2411.6</v>
      </c>
      <c r="D7" s="1573">
        <v>1543.517</v>
      </c>
      <c r="E7" s="1573">
        <v>4145.5</v>
      </c>
      <c r="F7" s="1573">
        <v>4589.347</v>
      </c>
      <c r="G7" s="1573">
        <v>3823.28</v>
      </c>
      <c r="H7" s="1573">
        <v>2878.583504</v>
      </c>
      <c r="I7" s="1574">
        <v>5499.626733</v>
      </c>
      <c r="J7" s="1575">
        <v>4687.56</v>
      </c>
    </row>
    <row r="8" spans="1:10" ht="21" customHeight="1">
      <c r="A8" s="685" t="s">
        <v>120</v>
      </c>
      <c r="B8" s="1573">
        <v>1188.259</v>
      </c>
      <c r="C8" s="1573">
        <v>2065.7</v>
      </c>
      <c r="D8" s="1573">
        <v>1571.367</v>
      </c>
      <c r="E8" s="1573">
        <v>3894.8</v>
      </c>
      <c r="F8" s="1573">
        <v>2064.913</v>
      </c>
      <c r="G8" s="1573">
        <v>3673.03</v>
      </c>
      <c r="H8" s="1573">
        <v>4227.3</v>
      </c>
      <c r="I8" s="1574">
        <v>4878.920368</v>
      </c>
      <c r="J8" s="1575">
        <v>6661.43</v>
      </c>
    </row>
    <row r="9" spans="1:10" ht="21" customHeight="1">
      <c r="A9" s="685" t="s">
        <v>121</v>
      </c>
      <c r="B9" s="1573">
        <v>1661.361</v>
      </c>
      <c r="C9" s="1573">
        <v>2859.9</v>
      </c>
      <c r="D9" s="1573">
        <v>2301.56</v>
      </c>
      <c r="E9" s="1573">
        <v>4767.4</v>
      </c>
      <c r="F9" s="1573">
        <v>3784.984</v>
      </c>
      <c r="G9" s="1573">
        <v>5468.766</v>
      </c>
      <c r="H9" s="1573">
        <v>3117</v>
      </c>
      <c r="I9" s="1574">
        <v>6215.803716</v>
      </c>
      <c r="J9" s="1575">
        <v>6053</v>
      </c>
    </row>
    <row r="10" spans="1:10" ht="21" customHeight="1">
      <c r="A10" s="685" t="s">
        <v>122</v>
      </c>
      <c r="B10" s="1573">
        <v>1643.985</v>
      </c>
      <c r="C10" s="1573">
        <v>3805.5</v>
      </c>
      <c r="D10" s="1573">
        <v>2016.824</v>
      </c>
      <c r="E10" s="1573">
        <v>4917.8</v>
      </c>
      <c r="F10" s="1573">
        <v>4026.84</v>
      </c>
      <c r="G10" s="1573">
        <v>5113.109</v>
      </c>
      <c r="H10" s="1573">
        <v>3147.629993000001</v>
      </c>
      <c r="I10" s="1574">
        <v>7250.6900829999995</v>
      </c>
      <c r="J10" s="1575">
        <v>6521.12</v>
      </c>
    </row>
    <row r="11" spans="1:10" ht="21" customHeight="1">
      <c r="A11" s="685" t="s">
        <v>123</v>
      </c>
      <c r="B11" s="1573">
        <v>716.981</v>
      </c>
      <c r="C11" s="1573">
        <v>2962.1</v>
      </c>
      <c r="D11" s="1573">
        <v>2007.5</v>
      </c>
      <c r="E11" s="1573">
        <v>5107.5</v>
      </c>
      <c r="F11" s="1573">
        <v>5404.078</v>
      </c>
      <c r="G11" s="1573">
        <v>5923.4</v>
      </c>
      <c r="H11" s="1573">
        <v>3693.200732</v>
      </c>
      <c r="I11" s="1576">
        <v>7103.718668</v>
      </c>
      <c r="J11" s="1575">
        <v>5399.75</v>
      </c>
    </row>
    <row r="12" spans="1:10" ht="21" customHeight="1">
      <c r="A12" s="685" t="s">
        <v>124</v>
      </c>
      <c r="B12" s="1573">
        <v>1428.479</v>
      </c>
      <c r="C12" s="1573">
        <v>1963.1</v>
      </c>
      <c r="D12" s="1573">
        <v>2480.095</v>
      </c>
      <c r="E12" s="1573">
        <v>3755.8</v>
      </c>
      <c r="F12" s="1573">
        <v>4548.177</v>
      </c>
      <c r="G12" s="1573">
        <v>5524.553</v>
      </c>
      <c r="H12" s="1573">
        <v>2894.6</v>
      </c>
      <c r="I12" s="1576">
        <v>6370.281666999998</v>
      </c>
      <c r="J12" s="1575">
        <v>7039.43</v>
      </c>
    </row>
    <row r="13" spans="1:10" ht="21" customHeight="1">
      <c r="A13" s="685" t="s">
        <v>125</v>
      </c>
      <c r="B13" s="1573">
        <v>2052.853</v>
      </c>
      <c r="C13" s="1573">
        <v>3442.1</v>
      </c>
      <c r="D13" s="1573">
        <v>3768.18</v>
      </c>
      <c r="E13" s="1573">
        <v>4382.1</v>
      </c>
      <c r="F13" s="1573">
        <v>4505.977</v>
      </c>
      <c r="G13" s="1573">
        <v>4638.701</v>
      </c>
      <c r="H13" s="1573">
        <v>3614.076429</v>
      </c>
      <c r="I13" s="1576">
        <v>7574.0239679999995</v>
      </c>
      <c r="J13" s="1575">
        <v>6503.97</v>
      </c>
    </row>
    <row r="14" spans="1:10" ht="21" customHeight="1">
      <c r="A14" s="685" t="s">
        <v>126</v>
      </c>
      <c r="B14" s="1573">
        <v>2714.843</v>
      </c>
      <c r="C14" s="1573">
        <v>3420.2</v>
      </c>
      <c r="D14" s="1573">
        <v>3495.035</v>
      </c>
      <c r="E14" s="1573">
        <v>3427.2</v>
      </c>
      <c r="F14" s="1573">
        <v>3263.921</v>
      </c>
      <c r="G14" s="1573">
        <v>5139.568</v>
      </c>
      <c r="H14" s="1573">
        <v>3358.239235000001</v>
      </c>
      <c r="I14" s="1576">
        <v>5302.327289999998</v>
      </c>
      <c r="J14" s="1575">
        <v>4403.9783418</v>
      </c>
    </row>
    <row r="15" spans="1:10" ht="21" customHeight="1">
      <c r="A15" s="685" t="s">
        <v>127</v>
      </c>
      <c r="B15" s="1573">
        <v>1711.2</v>
      </c>
      <c r="C15" s="1573">
        <v>2205.73</v>
      </c>
      <c r="D15" s="1573">
        <v>3452.1</v>
      </c>
      <c r="E15" s="1573">
        <v>3016.2</v>
      </c>
      <c r="F15" s="1573">
        <v>4066.715</v>
      </c>
      <c r="G15" s="1573">
        <v>5497.373</v>
      </c>
      <c r="H15" s="1573">
        <v>3799.3208210000007</v>
      </c>
      <c r="I15" s="1576">
        <v>5892.200164999999</v>
      </c>
      <c r="J15" s="1575"/>
    </row>
    <row r="16" spans="1:10" ht="21" customHeight="1">
      <c r="A16" s="685" t="s">
        <v>128</v>
      </c>
      <c r="B16" s="1573">
        <v>1571.796</v>
      </c>
      <c r="C16" s="1573">
        <v>3091.435</v>
      </c>
      <c r="D16" s="1573">
        <v>4253.095</v>
      </c>
      <c r="E16" s="1573">
        <v>2113.92</v>
      </c>
      <c r="F16" s="1577">
        <v>3970.419</v>
      </c>
      <c r="G16" s="1577">
        <v>7717.93</v>
      </c>
      <c r="H16" s="1573">
        <v>4485.520859</v>
      </c>
      <c r="I16" s="1576">
        <v>6628.0436819999995</v>
      </c>
      <c r="J16" s="1575"/>
    </row>
    <row r="17" spans="1:10" ht="21" customHeight="1" thickBot="1">
      <c r="A17" s="686" t="s">
        <v>293</v>
      </c>
      <c r="B17" s="1578">
        <v>17720.93</v>
      </c>
      <c r="C17" s="1578">
        <v>32016.374</v>
      </c>
      <c r="D17" s="1578">
        <v>33126.803</v>
      </c>
      <c r="E17" s="1578">
        <v>47702.92</v>
      </c>
      <c r="F17" s="1578">
        <v>47768.05300000001</v>
      </c>
      <c r="G17" s="1578">
        <v>60678.955</v>
      </c>
      <c r="H17" s="1578">
        <v>41759.371573</v>
      </c>
      <c r="I17" s="1579">
        <v>75029.92783100001</v>
      </c>
      <c r="J17" s="1580">
        <f>SUM(J5:J14)</f>
        <v>60695.1418378</v>
      </c>
    </row>
    <row r="18" spans="1:9" ht="21" customHeight="1" thickTop="1">
      <c r="A18" s="687" t="s">
        <v>999</v>
      </c>
      <c r="B18" s="687"/>
      <c r="C18" s="687"/>
      <c r="D18" s="688"/>
      <c r="E18" s="687"/>
      <c r="F18" s="687"/>
      <c r="G18" s="688"/>
      <c r="H18" s="689"/>
      <c r="I18" s="689"/>
    </row>
    <row r="19" spans="1:9" ht="21" customHeight="1">
      <c r="A19" s="687" t="s">
        <v>839</v>
      </c>
      <c r="B19" s="687"/>
      <c r="C19" s="687"/>
      <c r="D19" s="688"/>
      <c r="E19" s="687"/>
      <c r="F19" s="687"/>
      <c r="G19" s="690"/>
      <c r="H19" s="689"/>
      <c r="I19" s="69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692" customWidth="1"/>
    <col min="2" max="2" width="3.28125" style="692" customWidth="1"/>
    <col min="3" max="3" width="4.8515625" style="692" customWidth="1"/>
    <col min="4" max="4" width="6.140625" style="692" customWidth="1"/>
    <col min="5" max="5" width="5.28125" style="692" customWidth="1"/>
    <col min="6" max="6" width="26.140625" style="692" customWidth="1"/>
    <col min="7" max="7" width="10.28125" style="692" bestFit="1" customWidth="1"/>
    <col min="8" max="8" width="9.140625" style="692" customWidth="1"/>
    <col min="9" max="9" width="10.28125" style="692" bestFit="1" customWidth="1"/>
    <col min="10" max="10" width="9.140625" style="692" customWidth="1"/>
    <col min="11" max="11" width="10.28125" style="692" bestFit="1" customWidth="1"/>
    <col min="12" max="16384" width="9.140625" style="692" customWidth="1"/>
  </cols>
  <sheetData>
    <row r="1" spans="1:13" ht="12.75">
      <c r="A1" s="1890" t="s">
        <v>1000</v>
      </c>
      <c r="B1" s="1890"/>
      <c r="C1" s="1890"/>
      <c r="D1" s="1890"/>
      <c r="E1" s="1890"/>
      <c r="F1" s="1890"/>
      <c r="G1" s="1890"/>
      <c r="H1" s="1890"/>
      <c r="I1" s="1890"/>
      <c r="J1" s="1890"/>
      <c r="K1" s="1890"/>
      <c r="L1" s="1890"/>
      <c r="M1" s="1890"/>
    </row>
    <row r="2" spans="1:13" ht="15.75">
      <c r="A2" s="1891" t="s">
        <v>1001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</row>
    <row r="3" spans="1:13" ht="16.5" thickBot="1">
      <c r="A3" s="693"/>
      <c r="B3" s="1892" t="s">
        <v>1002</v>
      </c>
      <c r="C3" s="1892"/>
      <c r="D3" s="1892"/>
      <c r="E3" s="1892"/>
      <c r="F3" s="1892"/>
      <c r="G3" s="1892"/>
      <c r="H3" s="1892"/>
      <c r="I3" s="1892"/>
      <c r="J3" s="1892"/>
      <c r="K3" s="1892"/>
      <c r="L3" s="1892"/>
      <c r="M3" s="1892"/>
    </row>
    <row r="4" spans="1:13" ht="13.5" thickTop="1">
      <c r="A4" s="694"/>
      <c r="B4" s="1893" t="s">
        <v>205</v>
      </c>
      <c r="C4" s="1894"/>
      <c r="D4" s="1894"/>
      <c r="E4" s="1894"/>
      <c r="F4" s="1895"/>
      <c r="G4" s="1894" t="s">
        <v>6</v>
      </c>
      <c r="H4" s="1895"/>
      <c r="I4" s="1894" t="s">
        <v>7</v>
      </c>
      <c r="J4" s="1895"/>
      <c r="K4" s="1902" t="s">
        <v>1003</v>
      </c>
      <c r="L4" s="1904" t="s">
        <v>1004</v>
      </c>
      <c r="M4" s="1905"/>
    </row>
    <row r="5" spans="1:13" ht="12.75">
      <c r="A5" s="694"/>
      <c r="B5" s="1896"/>
      <c r="C5" s="1897"/>
      <c r="D5" s="1897"/>
      <c r="E5" s="1897"/>
      <c r="F5" s="1898"/>
      <c r="G5" s="1900"/>
      <c r="H5" s="1901"/>
      <c r="I5" s="1900"/>
      <c r="J5" s="1901"/>
      <c r="K5" s="1903"/>
      <c r="L5" s="1906" t="s">
        <v>1005</v>
      </c>
      <c r="M5" s="1907"/>
    </row>
    <row r="6" spans="1:13" ht="15.75">
      <c r="A6" s="694"/>
      <c r="B6" s="1899"/>
      <c r="C6" s="1900"/>
      <c r="D6" s="1900"/>
      <c r="E6" s="1900"/>
      <c r="F6" s="1901"/>
      <c r="G6" s="695" t="s">
        <v>1574</v>
      </c>
      <c r="H6" s="695" t="s">
        <v>1006</v>
      </c>
      <c r="I6" s="695" t="str">
        <f>G6</f>
        <v>Ten Months</v>
      </c>
      <c r="J6" s="695" t="s">
        <v>1006</v>
      </c>
      <c r="K6" s="695" t="str">
        <f>G6</f>
        <v>Ten Months</v>
      </c>
      <c r="L6" s="695" t="s">
        <v>1007</v>
      </c>
      <c r="M6" s="696" t="s">
        <v>1003</v>
      </c>
    </row>
    <row r="7" spans="1:13" ht="12.75">
      <c r="A7" s="694"/>
      <c r="B7" s="697" t="s">
        <v>1008</v>
      </c>
      <c r="C7" s="694"/>
      <c r="D7" s="694"/>
      <c r="E7" s="694"/>
      <c r="F7" s="694"/>
      <c r="G7" s="698">
        <v>28994.440000000148</v>
      </c>
      <c r="H7" s="698">
        <v>57060.74</v>
      </c>
      <c r="I7" s="698">
        <v>78032.20000000013</v>
      </c>
      <c r="J7" s="698">
        <v>89721.50000000012</v>
      </c>
      <c r="K7" s="699">
        <v>71385.29999999993</v>
      </c>
      <c r="L7" s="699">
        <v>169.12815008670538</v>
      </c>
      <c r="M7" s="700">
        <v>-8.518150199533252</v>
      </c>
    </row>
    <row r="8" spans="1:13" ht="12.75">
      <c r="A8" s="694"/>
      <c r="B8" s="697"/>
      <c r="C8" s="694" t="s">
        <v>1009</v>
      </c>
      <c r="D8" s="694"/>
      <c r="E8" s="694"/>
      <c r="F8" s="694"/>
      <c r="G8" s="698">
        <v>70637.79999999999</v>
      </c>
      <c r="H8" s="698">
        <v>85989.8</v>
      </c>
      <c r="I8" s="698">
        <v>83934.70000000001</v>
      </c>
      <c r="J8" s="698">
        <v>100960.6</v>
      </c>
      <c r="K8" s="699">
        <v>81149.69999999998</v>
      </c>
      <c r="L8" s="699">
        <v>18.824057374380317</v>
      </c>
      <c r="M8" s="701">
        <v>-3.3180555836859185</v>
      </c>
    </row>
    <row r="9" spans="1:13" ht="12.75">
      <c r="A9" s="694"/>
      <c r="B9" s="697"/>
      <c r="C9" s="694"/>
      <c r="D9" s="694" t="s">
        <v>1010</v>
      </c>
      <c r="E9" s="694"/>
      <c r="F9" s="694"/>
      <c r="G9" s="698">
        <v>0</v>
      </c>
      <c r="H9" s="698">
        <v>0</v>
      </c>
      <c r="I9" s="698">
        <v>0</v>
      </c>
      <c r="J9" s="698">
        <v>0</v>
      </c>
      <c r="K9" s="699">
        <v>0</v>
      </c>
      <c r="L9" s="699" t="s">
        <v>15</v>
      </c>
      <c r="M9" s="701" t="s">
        <v>15</v>
      </c>
    </row>
    <row r="10" spans="1:13" ht="12.75">
      <c r="A10" s="694"/>
      <c r="B10" s="697"/>
      <c r="C10" s="694"/>
      <c r="D10" s="694" t="s">
        <v>1011</v>
      </c>
      <c r="E10" s="694"/>
      <c r="F10" s="694"/>
      <c r="G10" s="698">
        <v>70637.79999999999</v>
      </c>
      <c r="H10" s="698">
        <v>85989.8</v>
      </c>
      <c r="I10" s="698">
        <v>83934.70000000001</v>
      </c>
      <c r="J10" s="698">
        <v>100960.6</v>
      </c>
      <c r="K10" s="699">
        <v>81149.69999999998</v>
      </c>
      <c r="L10" s="699">
        <v>18.824057374380317</v>
      </c>
      <c r="M10" s="701">
        <v>-3.3180555836859185</v>
      </c>
    </row>
    <row r="11" spans="1:13" ht="12.75">
      <c r="A11" s="694"/>
      <c r="B11" s="697"/>
      <c r="C11" s="694" t="s">
        <v>1012</v>
      </c>
      <c r="D11" s="694"/>
      <c r="E11" s="694"/>
      <c r="F11" s="694"/>
      <c r="G11" s="698">
        <v>-450774.39999999997</v>
      </c>
      <c r="H11" s="698">
        <v>-547294.3</v>
      </c>
      <c r="I11" s="698">
        <v>-570972.3999999999</v>
      </c>
      <c r="J11" s="698">
        <v>-696373.3</v>
      </c>
      <c r="K11" s="699">
        <v>-617813.5000000001</v>
      </c>
      <c r="L11" s="699">
        <v>26.66477954382502</v>
      </c>
      <c r="M11" s="701">
        <v>8.203741546876913</v>
      </c>
    </row>
    <row r="12" spans="1:13" ht="12.75">
      <c r="A12" s="694"/>
      <c r="B12" s="697"/>
      <c r="C12" s="694"/>
      <c r="D12" s="694" t="s">
        <v>1010</v>
      </c>
      <c r="E12" s="694"/>
      <c r="F12" s="694"/>
      <c r="G12" s="698">
        <v>-88547.6</v>
      </c>
      <c r="H12" s="698">
        <v>-107138.9</v>
      </c>
      <c r="I12" s="698">
        <v>-110359.29999999999</v>
      </c>
      <c r="J12" s="698">
        <v>-132976.4</v>
      </c>
      <c r="K12" s="699">
        <v>-92191.7</v>
      </c>
      <c r="L12" s="699">
        <v>24.632739904864692</v>
      </c>
      <c r="M12" s="701">
        <v>-16.462228375859567</v>
      </c>
    </row>
    <row r="13" spans="1:13" ht="12.75">
      <c r="A13" s="694"/>
      <c r="B13" s="697"/>
      <c r="C13" s="694"/>
      <c r="D13" s="694" t="s">
        <v>1011</v>
      </c>
      <c r="E13" s="694"/>
      <c r="F13" s="694"/>
      <c r="G13" s="698">
        <v>-362226.79999999993</v>
      </c>
      <c r="H13" s="698">
        <v>-440155.4</v>
      </c>
      <c r="I13" s="698">
        <v>-460613.1</v>
      </c>
      <c r="J13" s="698">
        <v>-563396.9</v>
      </c>
      <c r="K13" s="699">
        <v>-525621.8</v>
      </c>
      <c r="L13" s="699">
        <v>27.161518694917135</v>
      </c>
      <c r="M13" s="701">
        <v>14.113515225685092</v>
      </c>
    </row>
    <row r="14" spans="1:13" ht="12.75">
      <c r="A14" s="694"/>
      <c r="B14" s="697"/>
      <c r="C14" s="694" t="s">
        <v>1013</v>
      </c>
      <c r="D14" s="694"/>
      <c r="E14" s="694"/>
      <c r="F14" s="694"/>
      <c r="G14" s="698">
        <v>-380136.6</v>
      </c>
      <c r="H14" s="698">
        <v>-461304.5</v>
      </c>
      <c r="I14" s="698">
        <v>-487037.69999999995</v>
      </c>
      <c r="J14" s="698">
        <v>-595412.7</v>
      </c>
      <c r="K14" s="699">
        <v>-536663.8</v>
      </c>
      <c r="L14" s="699">
        <v>28.12175938859872</v>
      </c>
      <c r="M14" s="701">
        <v>10.18937548366381</v>
      </c>
    </row>
    <row r="15" spans="1:13" ht="12.75">
      <c r="A15" s="694"/>
      <c r="B15" s="697"/>
      <c r="C15" s="694" t="s">
        <v>1014</v>
      </c>
      <c r="D15" s="694"/>
      <c r="E15" s="694"/>
      <c r="F15" s="694"/>
      <c r="G15" s="698">
        <v>7075.700000000012</v>
      </c>
      <c r="H15" s="698">
        <v>7585.8000000000175</v>
      </c>
      <c r="I15" s="698">
        <v>17392.600000000002</v>
      </c>
      <c r="J15" s="698">
        <v>20882.2</v>
      </c>
      <c r="K15" s="699">
        <v>20572.800000000017</v>
      </c>
      <c r="L15" s="699">
        <v>145.80748194524884</v>
      </c>
      <c r="M15" s="701">
        <v>18.284787783310236</v>
      </c>
    </row>
    <row r="16" spans="1:13" ht="12.75">
      <c r="A16" s="694"/>
      <c r="B16" s="697"/>
      <c r="C16" s="694"/>
      <c r="D16" s="694" t="s">
        <v>1015</v>
      </c>
      <c r="E16" s="694"/>
      <c r="F16" s="694"/>
      <c r="G16" s="698">
        <v>78118.1</v>
      </c>
      <c r="H16" s="698">
        <v>95190.8</v>
      </c>
      <c r="I16" s="698">
        <v>103145.1</v>
      </c>
      <c r="J16" s="698">
        <v>125061.2</v>
      </c>
      <c r="K16" s="699">
        <v>120663.30000000002</v>
      </c>
      <c r="L16" s="699">
        <v>32.03738954224437</v>
      </c>
      <c r="M16" s="701">
        <v>16.984035111701886</v>
      </c>
    </row>
    <row r="17" spans="1:13" ht="12.75">
      <c r="A17" s="694"/>
      <c r="B17" s="697"/>
      <c r="C17" s="694"/>
      <c r="D17" s="694"/>
      <c r="E17" s="694" t="s">
        <v>1016</v>
      </c>
      <c r="F17" s="694"/>
      <c r="G17" s="698">
        <v>28726.600000000006</v>
      </c>
      <c r="H17" s="698">
        <v>34210.6</v>
      </c>
      <c r="I17" s="698">
        <v>39266.3</v>
      </c>
      <c r="J17" s="698">
        <v>46374.9</v>
      </c>
      <c r="K17" s="699">
        <v>45584.5</v>
      </c>
      <c r="L17" s="699">
        <v>36.68968830282731</v>
      </c>
      <c r="M17" s="701">
        <v>16.090642612112674</v>
      </c>
    </row>
    <row r="18" spans="1:13" ht="12.75">
      <c r="A18" s="694"/>
      <c r="B18" s="697"/>
      <c r="C18" s="694"/>
      <c r="D18" s="694"/>
      <c r="E18" s="694" t="s">
        <v>1017</v>
      </c>
      <c r="F18" s="694"/>
      <c r="G18" s="698">
        <v>15041.7</v>
      </c>
      <c r="H18" s="698">
        <v>18389.7</v>
      </c>
      <c r="I18" s="698">
        <v>18946.9</v>
      </c>
      <c r="J18" s="698">
        <v>24352.8</v>
      </c>
      <c r="K18" s="699">
        <v>23504.000000000004</v>
      </c>
      <c r="L18" s="699">
        <v>25.96249094184833</v>
      </c>
      <c r="M18" s="701">
        <v>24.051955728905526</v>
      </c>
    </row>
    <row r="19" spans="1:13" ht="12.75">
      <c r="A19" s="694"/>
      <c r="B19" s="697"/>
      <c r="C19" s="694"/>
      <c r="D19" s="694"/>
      <c r="E19" s="694" t="s">
        <v>1011</v>
      </c>
      <c r="F19" s="694"/>
      <c r="G19" s="698">
        <v>34349.799999999996</v>
      </c>
      <c r="H19" s="698">
        <v>42590.5</v>
      </c>
      <c r="I19" s="698">
        <v>44931.9</v>
      </c>
      <c r="J19" s="698">
        <v>54333.5</v>
      </c>
      <c r="K19" s="699">
        <v>51574.8</v>
      </c>
      <c r="L19" s="699">
        <v>30.806875149200323</v>
      </c>
      <c r="M19" s="701">
        <v>14.784373685510744</v>
      </c>
    </row>
    <row r="20" spans="1:13" ht="12.75">
      <c r="A20" s="694"/>
      <c r="B20" s="697"/>
      <c r="C20" s="694"/>
      <c r="D20" s="694" t="s">
        <v>1018</v>
      </c>
      <c r="E20" s="694"/>
      <c r="F20" s="694"/>
      <c r="G20" s="698">
        <v>-71042.4</v>
      </c>
      <c r="H20" s="698">
        <v>-87605</v>
      </c>
      <c r="I20" s="698">
        <v>-85752.5</v>
      </c>
      <c r="J20" s="698">
        <v>-104179</v>
      </c>
      <c r="K20" s="699">
        <v>-100090.5</v>
      </c>
      <c r="L20" s="699">
        <v>20.706085379998427</v>
      </c>
      <c r="M20" s="701">
        <v>16.720212238710246</v>
      </c>
    </row>
    <row r="21" spans="1:13" ht="12.75">
      <c r="A21" s="694"/>
      <c r="B21" s="697"/>
      <c r="C21" s="694"/>
      <c r="D21" s="694"/>
      <c r="E21" s="694" t="s">
        <v>1019</v>
      </c>
      <c r="F21" s="694"/>
      <c r="G21" s="698">
        <v>-27287.399999999998</v>
      </c>
      <c r="H21" s="698">
        <v>-33276.7</v>
      </c>
      <c r="I21" s="698">
        <v>-33407.200000000004</v>
      </c>
      <c r="J21" s="698">
        <v>-39822</v>
      </c>
      <c r="K21" s="699">
        <v>-37330.9</v>
      </c>
      <c r="L21" s="699">
        <v>22.42720083261875</v>
      </c>
      <c r="M21" s="701">
        <v>11.745072918412788</v>
      </c>
    </row>
    <row r="22" spans="1:13" ht="12.75">
      <c r="A22" s="694"/>
      <c r="B22" s="697"/>
      <c r="C22" s="694"/>
      <c r="D22" s="694"/>
      <c r="E22" s="694" t="s">
        <v>1016</v>
      </c>
      <c r="F22" s="694"/>
      <c r="G22" s="698">
        <v>-32283.799999999996</v>
      </c>
      <c r="H22" s="698">
        <v>-39611.9</v>
      </c>
      <c r="I22" s="698">
        <v>-33832.1</v>
      </c>
      <c r="J22" s="698">
        <v>-42175.6</v>
      </c>
      <c r="K22" s="699">
        <v>-43997.100000000006</v>
      </c>
      <c r="L22" s="699">
        <v>4.795903827926082</v>
      </c>
      <c r="M22" s="701">
        <v>30.045430227505847</v>
      </c>
    </row>
    <row r="23" spans="1:13" ht="12.75">
      <c r="A23" s="694"/>
      <c r="B23" s="697"/>
      <c r="C23" s="694"/>
      <c r="D23" s="694"/>
      <c r="E23" s="694"/>
      <c r="F23" s="702" t="s">
        <v>1020</v>
      </c>
      <c r="G23" s="698">
        <v>-7497.4000000000015</v>
      </c>
      <c r="H23" s="698">
        <v>-9508.5</v>
      </c>
      <c r="I23" s="698">
        <v>-12114.8</v>
      </c>
      <c r="J23" s="698">
        <v>-15121.3</v>
      </c>
      <c r="K23" s="699">
        <v>-14098.3</v>
      </c>
      <c r="L23" s="699">
        <v>61.58668338357293</v>
      </c>
      <c r="M23" s="701">
        <v>16.372536071581862</v>
      </c>
    </row>
    <row r="24" spans="1:13" ht="12.75">
      <c r="A24" s="694"/>
      <c r="B24" s="697"/>
      <c r="C24" s="694"/>
      <c r="D24" s="694"/>
      <c r="E24" s="694" t="s">
        <v>1021</v>
      </c>
      <c r="F24" s="694"/>
      <c r="G24" s="698">
        <v>-765.2</v>
      </c>
      <c r="H24" s="698">
        <v>-1177.9</v>
      </c>
      <c r="I24" s="698">
        <v>-1119.8</v>
      </c>
      <c r="J24" s="698">
        <v>-1625.7</v>
      </c>
      <c r="K24" s="699">
        <v>-1937.9</v>
      </c>
      <c r="L24" s="699">
        <v>46.340825927862</v>
      </c>
      <c r="M24" s="701">
        <v>73.05768887301303</v>
      </c>
    </row>
    <row r="25" spans="1:13" ht="12.75">
      <c r="A25" s="694"/>
      <c r="B25" s="697"/>
      <c r="C25" s="694"/>
      <c r="D25" s="694"/>
      <c r="E25" s="694" t="s">
        <v>1011</v>
      </c>
      <c r="F25" s="694"/>
      <c r="G25" s="698">
        <v>-10706</v>
      </c>
      <c r="H25" s="698">
        <v>-13538.5</v>
      </c>
      <c r="I25" s="698">
        <v>-17393.4</v>
      </c>
      <c r="J25" s="698">
        <v>-20555.7</v>
      </c>
      <c r="K25" s="699">
        <v>-16824.6</v>
      </c>
      <c r="L25" s="699">
        <v>62.46403885671586</v>
      </c>
      <c r="M25" s="701">
        <v>-3.2702059401842263</v>
      </c>
    </row>
    <row r="26" spans="1:13" ht="12.75">
      <c r="A26" s="703"/>
      <c r="B26" s="697"/>
      <c r="C26" s="694" t="s">
        <v>1022</v>
      </c>
      <c r="D26" s="694"/>
      <c r="E26" s="694"/>
      <c r="F26" s="694"/>
      <c r="G26" s="698">
        <v>-373060.8999999999</v>
      </c>
      <c r="H26" s="698">
        <v>-453718.7</v>
      </c>
      <c r="I26" s="698">
        <v>-469645.1</v>
      </c>
      <c r="J26" s="698">
        <v>-574530.5</v>
      </c>
      <c r="K26" s="699">
        <v>-516091.0000000001</v>
      </c>
      <c r="L26" s="699">
        <v>25.8896603744858</v>
      </c>
      <c r="M26" s="701">
        <v>9.889574063479017</v>
      </c>
    </row>
    <row r="27" spans="1:13" ht="12.75">
      <c r="A27" s="694"/>
      <c r="B27" s="697"/>
      <c r="C27" s="694" t="s">
        <v>1023</v>
      </c>
      <c r="D27" s="694"/>
      <c r="E27" s="694"/>
      <c r="F27" s="694"/>
      <c r="G27" s="698">
        <v>8463.439999999999</v>
      </c>
      <c r="H27" s="698">
        <v>13078.84</v>
      </c>
      <c r="I27" s="698">
        <v>27320.6</v>
      </c>
      <c r="J27" s="698">
        <v>32751.7</v>
      </c>
      <c r="K27" s="699">
        <v>25704.5</v>
      </c>
      <c r="L27" s="699">
        <v>222.80727458338458</v>
      </c>
      <c r="M27" s="701">
        <v>-5.915316647511389</v>
      </c>
    </row>
    <row r="28" spans="1:13" ht="12.75">
      <c r="A28" s="694"/>
      <c r="B28" s="697"/>
      <c r="C28" s="694"/>
      <c r="D28" s="694" t="s">
        <v>1024</v>
      </c>
      <c r="E28" s="694"/>
      <c r="F28" s="694"/>
      <c r="G28" s="698">
        <v>17821.84</v>
      </c>
      <c r="H28" s="698">
        <v>23320.14</v>
      </c>
      <c r="I28" s="698">
        <v>33115</v>
      </c>
      <c r="J28" s="698">
        <v>39539.8</v>
      </c>
      <c r="K28" s="699">
        <v>33026</v>
      </c>
      <c r="L28" s="699">
        <v>85.8113415898695</v>
      </c>
      <c r="M28" s="701">
        <v>-0.2687603804922105</v>
      </c>
    </row>
    <row r="29" spans="1:13" ht="12.75">
      <c r="A29" s="694"/>
      <c r="B29" s="697"/>
      <c r="C29" s="694"/>
      <c r="D29" s="694" t="s">
        <v>1025</v>
      </c>
      <c r="E29" s="694"/>
      <c r="F29" s="694"/>
      <c r="G29" s="698">
        <v>-9358.400000000001</v>
      </c>
      <c r="H29" s="698">
        <v>-10241.3</v>
      </c>
      <c r="I29" s="698">
        <v>-5794.400000000001</v>
      </c>
      <c r="J29" s="698">
        <v>-6788.1</v>
      </c>
      <c r="K29" s="699">
        <v>-7321.5</v>
      </c>
      <c r="L29" s="699">
        <v>-38.08343306548129</v>
      </c>
      <c r="M29" s="701">
        <v>26.354756316443456</v>
      </c>
    </row>
    <row r="30" spans="1:13" ht="12.75">
      <c r="A30" s="694"/>
      <c r="B30" s="697"/>
      <c r="C30" s="694" t="s">
        <v>1026</v>
      </c>
      <c r="D30" s="694"/>
      <c r="E30" s="694"/>
      <c r="F30" s="694"/>
      <c r="G30" s="698">
        <v>-364597.45999999985</v>
      </c>
      <c r="H30" s="698">
        <v>-440639.86</v>
      </c>
      <c r="I30" s="698">
        <v>-442324.4999999999</v>
      </c>
      <c r="J30" s="698">
        <v>-541778.8</v>
      </c>
      <c r="K30" s="699">
        <v>-490386.5000000001</v>
      </c>
      <c r="L30" s="699">
        <v>21.31859064514603</v>
      </c>
      <c r="M30" s="701">
        <v>10.865778404768491</v>
      </c>
    </row>
    <row r="31" spans="1:13" ht="12.75">
      <c r="A31" s="694"/>
      <c r="B31" s="697"/>
      <c r="C31" s="694" t="s">
        <v>1027</v>
      </c>
      <c r="D31" s="694"/>
      <c r="E31" s="694"/>
      <c r="F31" s="694"/>
      <c r="G31" s="698">
        <v>393591.9000000001</v>
      </c>
      <c r="H31" s="698">
        <v>497700.6</v>
      </c>
      <c r="I31" s="698">
        <v>520356.70000000007</v>
      </c>
      <c r="J31" s="698">
        <v>631500.3</v>
      </c>
      <c r="K31" s="699">
        <v>561771.8</v>
      </c>
      <c r="L31" s="699">
        <v>32.207166864968514</v>
      </c>
      <c r="M31" s="701">
        <v>7.958982751639397</v>
      </c>
    </row>
    <row r="32" spans="1:13" ht="12.75">
      <c r="A32" s="694"/>
      <c r="B32" s="697"/>
      <c r="C32" s="694"/>
      <c r="D32" s="694" t="s">
        <v>1028</v>
      </c>
      <c r="E32" s="694"/>
      <c r="F32" s="694"/>
      <c r="G32" s="698">
        <v>400316.9</v>
      </c>
      <c r="H32" s="698">
        <v>505068.2</v>
      </c>
      <c r="I32" s="698">
        <v>522561.4</v>
      </c>
      <c r="J32" s="698">
        <v>634854.8</v>
      </c>
      <c r="K32" s="699">
        <v>563737.9</v>
      </c>
      <c r="L32" s="699">
        <v>30.53693211553147</v>
      </c>
      <c r="M32" s="701">
        <v>7.879743892296673</v>
      </c>
    </row>
    <row r="33" spans="1:13" ht="12.75">
      <c r="A33" s="694"/>
      <c r="B33" s="697"/>
      <c r="C33" s="694"/>
      <c r="D33" s="694"/>
      <c r="E33" s="694" t="s">
        <v>1029</v>
      </c>
      <c r="F33" s="694"/>
      <c r="G33" s="698">
        <v>27680.5</v>
      </c>
      <c r="H33" s="698">
        <v>34180.5</v>
      </c>
      <c r="I33" s="698">
        <v>41750.8</v>
      </c>
      <c r="J33" s="698">
        <v>48519.8</v>
      </c>
      <c r="K33" s="699">
        <v>37374</v>
      </c>
      <c r="L33" s="699">
        <v>50.831090478856964</v>
      </c>
      <c r="M33" s="701">
        <v>-10.483152418636294</v>
      </c>
    </row>
    <row r="34" spans="1:13" ht="12.75">
      <c r="A34" s="694"/>
      <c r="B34" s="697"/>
      <c r="C34" s="694"/>
      <c r="D34" s="694"/>
      <c r="E34" s="694" t="s">
        <v>1030</v>
      </c>
      <c r="F34" s="694"/>
      <c r="G34" s="698">
        <v>342647.1</v>
      </c>
      <c r="H34" s="698">
        <v>434581.7</v>
      </c>
      <c r="I34" s="698">
        <v>444477.10000000003</v>
      </c>
      <c r="J34" s="698">
        <v>543294.1</v>
      </c>
      <c r="K34" s="704">
        <v>489068.9000000001</v>
      </c>
      <c r="L34" s="699">
        <v>29.71862303810542</v>
      </c>
      <c r="M34" s="701">
        <v>10.032417868097141</v>
      </c>
    </row>
    <row r="35" spans="1:13" ht="12.75">
      <c r="A35" s="694"/>
      <c r="B35" s="697"/>
      <c r="C35" s="694"/>
      <c r="D35" s="694"/>
      <c r="E35" s="694" t="s">
        <v>1031</v>
      </c>
      <c r="F35" s="694"/>
      <c r="G35" s="698">
        <v>29009.999999999996</v>
      </c>
      <c r="H35" s="698">
        <v>35326.7</v>
      </c>
      <c r="I35" s="698">
        <v>34665.7</v>
      </c>
      <c r="J35" s="698">
        <v>41373.1</v>
      </c>
      <c r="K35" s="699">
        <v>37295</v>
      </c>
      <c r="L35" s="699">
        <v>19.49569114098587</v>
      </c>
      <c r="M35" s="701">
        <v>7.584730728068379</v>
      </c>
    </row>
    <row r="36" spans="1:13" ht="12.75">
      <c r="A36" s="694"/>
      <c r="B36" s="697"/>
      <c r="C36" s="694"/>
      <c r="D36" s="694"/>
      <c r="E36" s="694" t="s">
        <v>1032</v>
      </c>
      <c r="F36" s="694"/>
      <c r="G36" s="698">
        <v>979.3</v>
      </c>
      <c r="H36" s="698">
        <v>979.3</v>
      </c>
      <c r="I36" s="698">
        <v>1667.8</v>
      </c>
      <c r="J36" s="698">
        <v>1667.8</v>
      </c>
      <c r="K36" s="699">
        <v>0</v>
      </c>
      <c r="L36" s="699" t="s">
        <v>15</v>
      </c>
      <c r="M36" s="701" t="s">
        <v>15</v>
      </c>
    </row>
    <row r="37" spans="1:13" ht="12.75">
      <c r="A37" s="694"/>
      <c r="B37" s="697"/>
      <c r="C37" s="694"/>
      <c r="D37" s="694" t="s">
        <v>1033</v>
      </c>
      <c r="E37" s="694"/>
      <c r="F37" s="694"/>
      <c r="G37" s="698">
        <v>-6724.999999999999</v>
      </c>
      <c r="H37" s="698">
        <v>-7367.6</v>
      </c>
      <c r="I37" s="698">
        <v>-2204.7</v>
      </c>
      <c r="J37" s="698">
        <v>-3354.5</v>
      </c>
      <c r="K37" s="699">
        <v>-1966.1</v>
      </c>
      <c r="L37" s="699">
        <v>-67.21635687732342</v>
      </c>
      <c r="M37" s="701">
        <v>-10.822334104413287</v>
      </c>
    </row>
    <row r="38" spans="1:13" ht="12.75">
      <c r="A38" s="694"/>
      <c r="B38" s="705" t="s">
        <v>1034</v>
      </c>
      <c r="C38" s="706" t="s">
        <v>1035</v>
      </c>
      <c r="D38" s="706"/>
      <c r="E38" s="706"/>
      <c r="F38" s="706"/>
      <c r="G38" s="707">
        <v>7946.1</v>
      </c>
      <c r="H38" s="707">
        <v>10348.3</v>
      </c>
      <c r="I38" s="707">
        <v>15077.999999999998</v>
      </c>
      <c r="J38" s="707">
        <v>17063.5</v>
      </c>
      <c r="K38" s="708">
        <v>11560</v>
      </c>
      <c r="L38" s="708">
        <v>89.75346396345375</v>
      </c>
      <c r="M38" s="709">
        <v>-23.3320068974665</v>
      </c>
    </row>
    <row r="39" spans="1:13" ht="12.75">
      <c r="A39" s="694"/>
      <c r="B39" s="710" t="s">
        <v>1036</v>
      </c>
      <c r="C39" s="710"/>
      <c r="D39" s="711"/>
      <c r="E39" s="711"/>
      <c r="F39" s="711"/>
      <c r="G39" s="712">
        <v>36940.540000000125</v>
      </c>
      <c r="H39" s="712">
        <v>67409.04</v>
      </c>
      <c r="I39" s="712">
        <v>93110.20000000013</v>
      </c>
      <c r="J39" s="712">
        <v>106785</v>
      </c>
      <c r="K39" s="713">
        <v>82945.29999999993</v>
      </c>
      <c r="L39" s="713">
        <v>152.05424717667856</v>
      </c>
      <c r="M39" s="714">
        <v>-10.917063866257593</v>
      </c>
    </row>
    <row r="40" spans="1:13" ht="12.75">
      <c r="A40" s="694"/>
      <c r="B40" s="697" t="s">
        <v>1037</v>
      </c>
      <c r="C40" s="694" t="s">
        <v>1038</v>
      </c>
      <c r="D40" s="694"/>
      <c r="E40" s="694"/>
      <c r="F40" s="694"/>
      <c r="G40" s="698">
        <v>10026.699999999999</v>
      </c>
      <c r="H40" s="698">
        <v>12496.32</v>
      </c>
      <c r="I40" s="698">
        <v>10650.609999999995</v>
      </c>
      <c r="J40" s="698">
        <v>11147.97</v>
      </c>
      <c r="K40" s="699">
        <v>10756.890000000007</v>
      </c>
      <c r="L40" s="699">
        <v>6.222485962480135</v>
      </c>
      <c r="M40" s="701">
        <v>0.9978771168976408</v>
      </c>
    </row>
    <row r="41" spans="1:13" ht="12.75">
      <c r="A41" s="694"/>
      <c r="B41" s="697"/>
      <c r="C41" s="694" t="s">
        <v>1039</v>
      </c>
      <c r="D41" s="694"/>
      <c r="E41" s="694"/>
      <c r="F41" s="694"/>
      <c r="G41" s="698">
        <v>6150.799999999999</v>
      </c>
      <c r="H41" s="698">
        <v>9081.9</v>
      </c>
      <c r="I41" s="698">
        <v>1923.1000000000001</v>
      </c>
      <c r="J41" s="698">
        <v>3194.6</v>
      </c>
      <c r="K41" s="699">
        <v>3145.3</v>
      </c>
      <c r="L41" s="699" t="s">
        <v>15</v>
      </c>
      <c r="M41" s="701">
        <v>63.553637356351715</v>
      </c>
    </row>
    <row r="42" spans="1:13" ht="12.75">
      <c r="A42" s="694"/>
      <c r="B42" s="697"/>
      <c r="C42" s="694" t="s">
        <v>1040</v>
      </c>
      <c r="D42" s="694"/>
      <c r="E42" s="694"/>
      <c r="F42" s="694"/>
      <c r="G42" s="698">
        <v>0</v>
      </c>
      <c r="H42" s="698">
        <v>0</v>
      </c>
      <c r="I42" s="698">
        <v>0</v>
      </c>
      <c r="J42" s="698">
        <v>0</v>
      </c>
      <c r="K42" s="699">
        <v>0</v>
      </c>
      <c r="L42" s="699" t="s">
        <v>15</v>
      </c>
      <c r="M42" s="701" t="s">
        <v>15</v>
      </c>
    </row>
    <row r="43" spans="1:13" ht="12.75">
      <c r="A43" s="694"/>
      <c r="B43" s="697"/>
      <c r="C43" s="694" t="s">
        <v>1041</v>
      </c>
      <c r="D43" s="694"/>
      <c r="E43" s="694"/>
      <c r="F43" s="694"/>
      <c r="G43" s="698">
        <v>-18218.4</v>
      </c>
      <c r="H43" s="698">
        <v>-22846.4</v>
      </c>
      <c r="I43" s="698">
        <v>-17625</v>
      </c>
      <c r="J43" s="698">
        <v>-21331.6</v>
      </c>
      <c r="K43" s="699">
        <v>-27674.899999999998</v>
      </c>
      <c r="L43" s="699">
        <v>-3.2571466209985687</v>
      </c>
      <c r="M43" s="701">
        <v>57.020709219858134</v>
      </c>
    </row>
    <row r="44" spans="1:13" ht="12.75">
      <c r="A44" s="694"/>
      <c r="B44" s="697"/>
      <c r="C44" s="694"/>
      <c r="D44" s="694" t="s">
        <v>1042</v>
      </c>
      <c r="E44" s="694"/>
      <c r="F44" s="694"/>
      <c r="G44" s="698">
        <v>-4264.1</v>
      </c>
      <c r="H44" s="698">
        <v>-5147.4</v>
      </c>
      <c r="I44" s="698">
        <v>-2303.7</v>
      </c>
      <c r="J44" s="698">
        <v>-1620</v>
      </c>
      <c r="K44" s="699">
        <v>-1567.5</v>
      </c>
      <c r="L44" s="699">
        <v>-45.974531554138046</v>
      </c>
      <c r="M44" s="701">
        <v>-31.957286104961582</v>
      </c>
    </row>
    <row r="45" spans="1:13" ht="12.75">
      <c r="A45" s="694"/>
      <c r="B45" s="697"/>
      <c r="C45" s="694"/>
      <c r="D45" s="694" t="s">
        <v>1011</v>
      </c>
      <c r="E45" s="694"/>
      <c r="F45" s="694"/>
      <c r="G45" s="698">
        <v>-13954.300000000001</v>
      </c>
      <c r="H45" s="698">
        <v>-17699</v>
      </c>
      <c r="I45" s="698">
        <v>-15321.3</v>
      </c>
      <c r="J45" s="698">
        <v>-19711.6</v>
      </c>
      <c r="K45" s="699">
        <v>-26107.399999999998</v>
      </c>
      <c r="L45" s="699">
        <v>9.79626351733873</v>
      </c>
      <c r="M45" s="701">
        <v>70.39937864280446</v>
      </c>
    </row>
    <row r="46" spans="1:13" ht="12.75">
      <c r="A46" s="694"/>
      <c r="B46" s="697"/>
      <c r="C46" s="694" t="s">
        <v>1043</v>
      </c>
      <c r="D46" s="694"/>
      <c r="E46" s="694"/>
      <c r="F46" s="694"/>
      <c r="G46" s="698">
        <v>22094.300000000003</v>
      </c>
      <c r="H46" s="698">
        <v>26260.82</v>
      </c>
      <c r="I46" s="698">
        <v>26352.509999999995</v>
      </c>
      <c r="J46" s="698">
        <v>29284.97</v>
      </c>
      <c r="K46" s="699">
        <v>35286.490000000005</v>
      </c>
      <c r="L46" s="699">
        <v>19.2728893877606</v>
      </c>
      <c r="M46" s="701">
        <v>33.90181808108605</v>
      </c>
    </row>
    <row r="47" spans="1:13" ht="12.75">
      <c r="A47" s="694"/>
      <c r="B47" s="697"/>
      <c r="C47" s="694"/>
      <c r="D47" s="694" t="s">
        <v>1042</v>
      </c>
      <c r="E47" s="694"/>
      <c r="F47" s="694"/>
      <c r="G47" s="698">
        <v>12229.400000000001</v>
      </c>
      <c r="H47" s="698">
        <v>14434.6</v>
      </c>
      <c r="I47" s="698">
        <v>21345.8</v>
      </c>
      <c r="J47" s="698">
        <v>23686.1</v>
      </c>
      <c r="K47" s="699">
        <v>21050.4</v>
      </c>
      <c r="L47" s="699">
        <v>74.54494905719002</v>
      </c>
      <c r="M47" s="701">
        <v>-1.3838787958286787</v>
      </c>
    </row>
    <row r="48" spans="1:13" ht="12.75">
      <c r="A48" s="694"/>
      <c r="B48" s="697"/>
      <c r="C48" s="694"/>
      <c r="D48" s="694" t="s">
        <v>1044</v>
      </c>
      <c r="E48" s="694"/>
      <c r="F48" s="694"/>
      <c r="G48" s="698">
        <v>-595.0000000000003</v>
      </c>
      <c r="H48" s="698">
        <v>-1281.8</v>
      </c>
      <c r="I48" s="698">
        <v>4379.799999999999</v>
      </c>
      <c r="J48" s="698">
        <v>4192.4</v>
      </c>
      <c r="K48" s="699">
        <v>3771.4</v>
      </c>
      <c r="L48" s="699">
        <v>-836.1008403361338</v>
      </c>
      <c r="M48" s="701">
        <v>-13.891045253207892</v>
      </c>
    </row>
    <row r="49" spans="1:13" ht="12.75">
      <c r="A49" s="694"/>
      <c r="B49" s="697"/>
      <c r="C49" s="694"/>
      <c r="D49" s="694"/>
      <c r="E49" s="694" t="s">
        <v>1045</v>
      </c>
      <c r="F49" s="694"/>
      <c r="G49" s="698">
        <v>-539.4000000000003</v>
      </c>
      <c r="H49" s="698">
        <v>-1218.9</v>
      </c>
      <c r="I49" s="698">
        <v>4574.0999999999985</v>
      </c>
      <c r="J49" s="698">
        <v>4407.8</v>
      </c>
      <c r="K49" s="699">
        <v>3808</v>
      </c>
      <c r="L49" s="699">
        <v>-947.9977753058947</v>
      </c>
      <c r="M49" s="701">
        <v>-16.748650007651747</v>
      </c>
    </row>
    <row r="50" spans="1:13" ht="12.75">
      <c r="A50" s="694"/>
      <c r="B50" s="697"/>
      <c r="C50" s="694"/>
      <c r="D50" s="694"/>
      <c r="E50" s="694"/>
      <c r="F50" s="694" t="s">
        <v>1046</v>
      </c>
      <c r="G50" s="698">
        <v>11661</v>
      </c>
      <c r="H50" s="698">
        <v>13701</v>
      </c>
      <c r="I50" s="698">
        <v>16663</v>
      </c>
      <c r="J50" s="698">
        <v>21132.4</v>
      </c>
      <c r="K50" s="699">
        <v>16986</v>
      </c>
      <c r="L50" s="699">
        <v>42.89512048709372</v>
      </c>
      <c r="M50" s="701">
        <v>1.9384264538198437</v>
      </c>
    </row>
    <row r="51" spans="1:13" ht="12.75">
      <c r="A51" s="694"/>
      <c r="B51" s="697"/>
      <c r="C51" s="694"/>
      <c r="D51" s="694"/>
      <c r="E51" s="694"/>
      <c r="F51" s="694" t="s">
        <v>1047</v>
      </c>
      <c r="G51" s="698">
        <v>-12200.4</v>
      </c>
      <c r="H51" s="698">
        <v>-14919.9</v>
      </c>
      <c r="I51" s="698">
        <v>-12088.9</v>
      </c>
      <c r="J51" s="698">
        <v>-16724.6</v>
      </c>
      <c r="K51" s="699">
        <v>-13178</v>
      </c>
      <c r="L51" s="699">
        <v>-0.9139044621487784</v>
      </c>
      <c r="M51" s="701">
        <v>9.009090984291376</v>
      </c>
    </row>
    <row r="52" spans="1:13" ht="12.75">
      <c r="A52" s="694"/>
      <c r="B52" s="697"/>
      <c r="C52" s="694"/>
      <c r="D52" s="694"/>
      <c r="E52" s="694" t="s">
        <v>1048</v>
      </c>
      <c r="F52" s="694"/>
      <c r="G52" s="698">
        <v>-55.599999999999994</v>
      </c>
      <c r="H52" s="698">
        <v>-62.9</v>
      </c>
      <c r="I52" s="698">
        <v>-194.3</v>
      </c>
      <c r="J52" s="698">
        <v>-215.4</v>
      </c>
      <c r="K52" s="699">
        <v>-36.60000000000001</v>
      </c>
      <c r="L52" s="699">
        <v>249.4604316546763</v>
      </c>
      <c r="M52" s="701">
        <v>-81.16314976839938</v>
      </c>
    </row>
    <row r="53" spans="1:13" ht="12.75">
      <c r="A53" s="694"/>
      <c r="B53" s="697"/>
      <c r="C53" s="694"/>
      <c r="D53" s="694" t="s">
        <v>1049</v>
      </c>
      <c r="E53" s="694"/>
      <c r="F53" s="694"/>
      <c r="G53" s="698">
        <v>10985.6</v>
      </c>
      <c r="H53" s="698">
        <v>14301.1</v>
      </c>
      <c r="I53" s="698">
        <v>1341.1</v>
      </c>
      <c r="J53" s="698">
        <v>2733.4</v>
      </c>
      <c r="K53" s="699">
        <v>11100.9</v>
      </c>
      <c r="L53" s="699">
        <v>-87.79220069909701</v>
      </c>
      <c r="M53" s="701">
        <v>727.7458802475579</v>
      </c>
    </row>
    <row r="54" spans="1:13" ht="12.75">
      <c r="A54" s="694"/>
      <c r="B54" s="697"/>
      <c r="C54" s="694"/>
      <c r="D54" s="694"/>
      <c r="E54" s="694" t="s">
        <v>1050</v>
      </c>
      <c r="F54" s="694"/>
      <c r="G54" s="698">
        <v>-32.9</v>
      </c>
      <c r="H54" s="698">
        <v>-11.7</v>
      </c>
      <c r="I54" s="698">
        <v>-28.4</v>
      </c>
      <c r="J54" s="698">
        <v>-36.7</v>
      </c>
      <c r="K54" s="699">
        <v>62.8</v>
      </c>
      <c r="L54" s="699" t="s">
        <v>15</v>
      </c>
      <c r="M54" s="701">
        <v>-321.1267605633803</v>
      </c>
    </row>
    <row r="55" spans="1:13" ht="12.75">
      <c r="A55" s="694"/>
      <c r="B55" s="697"/>
      <c r="C55" s="694"/>
      <c r="D55" s="694"/>
      <c r="E55" s="694" t="s">
        <v>1051</v>
      </c>
      <c r="F55" s="694"/>
      <c r="G55" s="698">
        <v>11018.5</v>
      </c>
      <c r="H55" s="698">
        <v>14312.8</v>
      </c>
      <c r="I55" s="698">
        <v>1369.5</v>
      </c>
      <c r="J55" s="698">
        <v>2770.1</v>
      </c>
      <c r="K55" s="699">
        <v>11038.1</v>
      </c>
      <c r="L55" s="699">
        <v>-87.57090348051005</v>
      </c>
      <c r="M55" s="701">
        <v>705.9948886454911</v>
      </c>
    </row>
    <row r="56" spans="1:13" ht="12.75">
      <c r="A56" s="694"/>
      <c r="B56" s="697"/>
      <c r="C56" s="694"/>
      <c r="D56" s="694" t="s">
        <v>1052</v>
      </c>
      <c r="E56" s="694"/>
      <c r="F56" s="694"/>
      <c r="G56" s="698">
        <v>-525.7</v>
      </c>
      <c r="H56" s="698">
        <v>-1193.08</v>
      </c>
      <c r="I56" s="698">
        <v>-714.19</v>
      </c>
      <c r="J56" s="698">
        <v>-1326.93</v>
      </c>
      <c r="K56" s="699">
        <v>-636.21</v>
      </c>
      <c r="L56" s="699">
        <v>35.855050408978514</v>
      </c>
      <c r="M56" s="701">
        <v>-10.918663100855511</v>
      </c>
    </row>
    <row r="57" spans="1:13" ht="12.75">
      <c r="A57" s="694"/>
      <c r="B57" s="697" t="s">
        <v>1053</v>
      </c>
      <c r="C57" s="694"/>
      <c r="D57" s="694"/>
      <c r="E57" s="694"/>
      <c r="F57" s="694"/>
      <c r="G57" s="698">
        <v>46967.240000000136</v>
      </c>
      <c r="H57" s="698">
        <v>79905.35999999993</v>
      </c>
      <c r="I57" s="698">
        <v>103760.81000000011</v>
      </c>
      <c r="J57" s="698">
        <v>117932.97</v>
      </c>
      <c r="K57" s="699">
        <v>93702.18999999994</v>
      </c>
      <c r="L57" s="699">
        <v>120.92166795408846</v>
      </c>
      <c r="M57" s="701">
        <v>-9.694045372236545</v>
      </c>
    </row>
    <row r="58" spans="1:13" ht="12.75">
      <c r="A58" s="694"/>
      <c r="B58" s="705" t="s">
        <v>1054</v>
      </c>
      <c r="C58" s="706" t="s">
        <v>1055</v>
      </c>
      <c r="D58" s="706"/>
      <c r="E58" s="706"/>
      <c r="F58" s="706"/>
      <c r="G58" s="707">
        <v>2613.4599999998463</v>
      </c>
      <c r="H58" s="707">
        <v>3335.3600000001024</v>
      </c>
      <c r="I58" s="707">
        <v>12844.789999999863</v>
      </c>
      <c r="J58" s="707">
        <v>11927.559999999881</v>
      </c>
      <c r="K58" s="708">
        <v>18546.16000000006</v>
      </c>
      <c r="L58" s="708">
        <v>391.4859994031138</v>
      </c>
      <c r="M58" s="709">
        <v>44.3866345810267</v>
      </c>
    </row>
    <row r="59" spans="1:13" ht="12.75">
      <c r="A59" s="694"/>
      <c r="B59" s="710" t="s">
        <v>1056</v>
      </c>
      <c r="C59" s="711"/>
      <c r="D59" s="711"/>
      <c r="E59" s="711"/>
      <c r="F59" s="711"/>
      <c r="G59" s="712">
        <v>49580.69999999998</v>
      </c>
      <c r="H59" s="712">
        <v>83240.72</v>
      </c>
      <c r="I59" s="712">
        <v>116605.59999999998</v>
      </c>
      <c r="J59" s="712">
        <v>129860.53</v>
      </c>
      <c r="K59" s="713">
        <v>112248.35</v>
      </c>
      <c r="L59" s="713">
        <v>135.1834483982679</v>
      </c>
      <c r="M59" s="715">
        <v>-3.7367416316197364</v>
      </c>
    </row>
    <row r="60" spans="1:13" ht="12.75">
      <c r="A60" s="694"/>
      <c r="B60" s="697" t="s">
        <v>1057</v>
      </c>
      <c r="C60" s="694"/>
      <c r="D60" s="694"/>
      <c r="E60" s="694"/>
      <c r="F60" s="694"/>
      <c r="G60" s="698">
        <v>-49580.700000000004</v>
      </c>
      <c r="H60" s="698">
        <v>-83240.72</v>
      </c>
      <c r="I60" s="698">
        <v>-116605.59999999999</v>
      </c>
      <c r="J60" s="698">
        <v>-129860.53</v>
      </c>
      <c r="K60" s="699">
        <v>-112248.35</v>
      </c>
      <c r="L60" s="699">
        <v>135.18344839826784</v>
      </c>
      <c r="M60" s="701">
        <v>-3.7367416316197364</v>
      </c>
    </row>
    <row r="61" spans="1:13" ht="12.75">
      <c r="A61" s="694"/>
      <c r="B61" s="697"/>
      <c r="C61" s="694" t="s">
        <v>1058</v>
      </c>
      <c r="D61" s="694"/>
      <c r="E61" s="694"/>
      <c r="F61" s="694"/>
      <c r="G61" s="698">
        <v>-49056.4</v>
      </c>
      <c r="H61" s="698">
        <v>-82049.02</v>
      </c>
      <c r="I61" s="698">
        <v>-115892.8</v>
      </c>
      <c r="J61" s="698">
        <v>-128536.33</v>
      </c>
      <c r="K61" s="699">
        <v>-111613.65</v>
      </c>
      <c r="L61" s="699">
        <v>136.24399670583247</v>
      </c>
      <c r="M61" s="701">
        <v>-3.69233464028828</v>
      </c>
    </row>
    <row r="62" spans="1:13" ht="12.75">
      <c r="A62" s="694"/>
      <c r="B62" s="697"/>
      <c r="C62" s="694"/>
      <c r="D62" s="694" t="s">
        <v>1050</v>
      </c>
      <c r="E62" s="694"/>
      <c r="F62" s="694"/>
      <c r="G62" s="698">
        <v>-31454.199999999997</v>
      </c>
      <c r="H62" s="698">
        <v>-65763.42</v>
      </c>
      <c r="I62" s="698">
        <v>-104962</v>
      </c>
      <c r="J62" s="698">
        <v>-115992.23</v>
      </c>
      <c r="K62" s="699">
        <v>-82665.45</v>
      </c>
      <c r="L62" s="699">
        <v>233.69788454324066</v>
      </c>
      <c r="M62" s="701">
        <v>-21.242497284731613</v>
      </c>
    </row>
    <row r="63" spans="1:13" ht="12.75">
      <c r="A63" s="694"/>
      <c r="B63" s="697"/>
      <c r="C63" s="694"/>
      <c r="D63" s="694" t="s">
        <v>1051</v>
      </c>
      <c r="E63" s="694"/>
      <c r="F63" s="694"/>
      <c r="G63" s="698">
        <v>-17602.200000000004</v>
      </c>
      <c r="H63" s="698">
        <v>-16285.6</v>
      </c>
      <c r="I63" s="698">
        <v>-10930.799999999996</v>
      </c>
      <c r="J63" s="698">
        <v>-12544.1</v>
      </c>
      <c r="K63" s="699">
        <v>-28948.199999999997</v>
      </c>
      <c r="L63" s="699">
        <v>-37.90094420015684</v>
      </c>
      <c r="M63" s="701">
        <v>164.83148534416523</v>
      </c>
    </row>
    <row r="64" spans="1:13" ht="12.75">
      <c r="A64" s="694"/>
      <c r="B64" s="697"/>
      <c r="C64" s="694" t="s">
        <v>1059</v>
      </c>
      <c r="D64" s="694"/>
      <c r="E64" s="694"/>
      <c r="F64" s="694"/>
      <c r="G64" s="698">
        <v>-524.3</v>
      </c>
      <c r="H64" s="698">
        <v>-1191.7</v>
      </c>
      <c r="I64" s="698">
        <v>-712.8</v>
      </c>
      <c r="J64" s="698">
        <v>-1324.2</v>
      </c>
      <c r="K64" s="699">
        <v>-634.7</v>
      </c>
      <c r="L64" s="699">
        <v>35.95269883654396</v>
      </c>
      <c r="M64" s="701">
        <v>-10.95679012345677</v>
      </c>
    </row>
    <row r="65" spans="1:13" ht="13.5" thickBot="1">
      <c r="A65" s="716"/>
      <c r="B65" s="717" t="s">
        <v>1060</v>
      </c>
      <c r="C65" s="718"/>
      <c r="D65" s="718"/>
      <c r="E65" s="718"/>
      <c r="F65" s="718"/>
      <c r="G65" s="719">
        <v>-38595.1</v>
      </c>
      <c r="H65" s="719">
        <v>-68939.62</v>
      </c>
      <c r="I65" s="719">
        <v>-115264.49999999999</v>
      </c>
      <c r="J65" s="719">
        <v>-127127.13</v>
      </c>
      <c r="K65" s="720">
        <v>-101147.45000000001</v>
      </c>
      <c r="L65" s="720">
        <v>198.65060590593106</v>
      </c>
      <c r="M65" s="721">
        <v>-12.247526341588227</v>
      </c>
    </row>
    <row r="66" ht="13.5" thickTop="1">
      <c r="B66" s="692" t="s">
        <v>1061</v>
      </c>
    </row>
    <row r="67" ht="12.75">
      <c r="B67" s="722" t="s">
        <v>1062</v>
      </c>
    </row>
    <row r="68" ht="12.75">
      <c r="B68" s="722" t="s">
        <v>1063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11.7109375" style="331" customWidth="1"/>
    <col min="3" max="3" width="23.140625" style="331" bestFit="1" customWidth="1"/>
    <col min="4" max="9" width="11.7109375" style="331" customWidth="1"/>
    <col min="10" max="16384" width="9.140625" style="331" customWidth="1"/>
  </cols>
  <sheetData>
    <row r="1" spans="2:9" ht="15" customHeight="1">
      <c r="B1" s="1695" t="s">
        <v>1064</v>
      </c>
      <c r="C1" s="1695"/>
      <c r="D1" s="1695"/>
      <c r="E1" s="1695"/>
      <c r="F1" s="1695"/>
      <c r="G1" s="1695"/>
      <c r="H1" s="1695"/>
      <c r="I1" s="1695"/>
    </row>
    <row r="2" spans="2:9" ht="15" customHeight="1">
      <c r="B2" s="723" t="s">
        <v>1065</v>
      </c>
      <c r="C2" s="724"/>
      <c r="D2" s="724"/>
      <c r="E2" s="724"/>
      <c r="F2" s="724"/>
      <c r="G2" s="724"/>
      <c r="H2" s="724"/>
      <c r="I2" s="725"/>
    </row>
    <row r="3" spans="2:9" ht="15" customHeight="1" thickBot="1">
      <c r="B3" s="1908" t="s">
        <v>68</v>
      </c>
      <c r="C3" s="1908"/>
      <c r="D3" s="1908"/>
      <c r="E3" s="1908"/>
      <c r="F3" s="1908"/>
      <c r="G3" s="1908"/>
      <c r="H3" s="1908"/>
      <c r="I3" s="1908"/>
    </row>
    <row r="4" spans="2:9" ht="15" customHeight="1" thickTop="1">
      <c r="B4" s="726"/>
      <c r="C4" s="727"/>
      <c r="D4" s="728"/>
      <c r="E4" s="728"/>
      <c r="F4" s="728"/>
      <c r="G4" s="728"/>
      <c r="H4" s="729" t="s">
        <v>108</v>
      </c>
      <c r="I4" s="730"/>
    </row>
    <row r="5" spans="2:9" ht="15" customHeight="1">
      <c r="B5" s="731"/>
      <c r="C5" s="732"/>
      <c r="D5" s="344" t="s">
        <v>72</v>
      </c>
      <c r="E5" s="344" t="s">
        <v>100</v>
      </c>
      <c r="F5" s="344" t="s">
        <v>72</v>
      </c>
      <c r="G5" s="344" t="str">
        <f>E5</f>
        <v>Mid-May</v>
      </c>
      <c r="H5" s="733" t="s">
        <v>101</v>
      </c>
      <c r="I5" s="734"/>
    </row>
    <row r="6" spans="2:9" ht="15" customHeight="1">
      <c r="B6" s="735"/>
      <c r="C6" s="736"/>
      <c r="D6" s="737">
        <v>2013</v>
      </c>
      <c r="E6" s="737">
        <v>2014</v>
      </c>
      <c r="F6" s="737">
        <v>2014</v>
      </c>
      <c r="G6" s="737">
        <v>2015</v>
      </c>
      <c r="H6" s="738" t="s">
        <v>7</v>
      </c>
      <c r="I6" s="739" t="s">
        <v>9</v>
      </c>
    </row>
    <row r="7" spans="2:9" ht="15" customHeight="1">
      <c r="B7" s="740"/>
      <c r="C7" s="741"/>
      <c r="D7" s="742"/>
      <c r="E7" s="742"/>
      <c r="F7" s="741"/>
      <c r="G7" s="742"/>
      <c r="H7" s="743"/>
      <c r="I7" s="744"/>
    </row>
    <row r="8" spans="2:9" ht="15" customHeight="1">
      <c r="B8" s="745" t="s">
        <v>1050</v>
      </c>
      <c r="C8" s="746"/>
      <c r="D8" s="747">
        <v>452994.5</v>
      </c>
      <c r="E8" s="747">
        <v>561703.2</v>
      </c>
      <c r="F8" s="747">
        <v>572400.9</v>
      </c>
      <c r="G8" s="748">
        <v>659290.7</v>
      </c>
      <c r="H8" s="749">
        <v>23.9977968827436</v>
      </c>
      <c r="I8" s="750">
        <v>15.179885286693278</v>
      </c>
    </row>
    <row r="9" spans="2:9" ht="15" customHeight="1">
      <c r="B9" s="751"/>
      <c r="C9" s="752" t="s">
        <v>1066</v>
      </c>
      <c r="D9" s="753">
        <v>339940.04144639</v>
      </c>
      <c r="E9" s="754">
        <v>419368.03166175995</v>
      </c>
      <c r="F9" s="755">
        <v>426132.87371916004</v>
      </c>
      <c r="G9" s="754">
        <v>486943.03323321</v>
      </c>
      <c r="H9" s="756">
        <v>23.3652940316818</v>
      </c>
      <c r="I9" s="757">
        <v>14.270234301173986</v>
      </c>
    </row>
    <row r="10" spans="2:9" ht="15" customHeight="1">
      <c r="B10" s="751"/>
      <c r="C10" s="758" t="s">
        <v>1067</v>
      </c>
      <c r="D10" s="753">
        <v>113054.45855360999</v>
      </c>
      <c r="E10" s="754">
        <v>142335.16833824</v>
      </c>
      <c r="F10" s="755">
        <v>146268.02628084</v>
      </c>
      <c r="G10" s="754">
        <v>172347.66676679</v>
      </c>
      <c r="H10" s="756">
        <v>25.89965062788322</v>
      </c>
      <c r="I10" s="757">
        <v>17.830035141019934</v>
      </c>
    </row>
    <row r="11" spans="2:9" ht="15" customHeight="1">
      <c r="B11" s="759"/>
      <c r="C11" s="760"/>
      <c r="D11" s="761"/>
      <c r="E11" s="762"/>
      <c r="F11" s="763"/>
      <c r="G11" s="762"/>
      <c r="H11" s="764"/>
      <c r="I11" s="765"/>
    </row>
    <row r="12" spans="2:9" ht="15" customHeight="1">
      <c r="B12" s="740"/>
      <c r="C12" s="741"/>
      <c r="D12" s="753"/>
      <c r="E12" s="766"/>
      <c r="F12" s="767"/>
      <c r="G12" s="755"/>
      <c r="H12" s="768"/>
      <c r="I12" s="769"/>
    </row>
    <row r="13" spans="2:9" ht="15" customHeight="1">
      <c r="B13" s="745" t="s">
        <v>1068</v>
      </c>
      <c r="C13" s="752"/>
      <c r="D13" s="747">
        <v>80302.5</v>
      </c>
      <c r="E13" s="747">
        <v>91386.9</v>
      </c>
      <c r="F13" s="747">
        <v>93006.1</v>
      </c>
      <c r="G13" s="747">
        <v>122036.3</v>
      </c>
      <c r="H13" s="770">
        <v>13.803306248248788</v>
      </c>
      <c r="I13" s="771">
        <v>31.21322149837485</v>
      </c>
    </row>
    <row r="14" spans="2:9" ht="15" customHeight="1">
      <c r="B14" s="751"/>
      <c r="C14" s="752" t="s">
        <v>1066</v>
      </c>
      <c r="D14" s="753">
        <v>74079.9</v>
      </c>
      <c r="E14" s="754">
        <v>85751.4</v>
      </c>
      <c r="F14" s="755">
        <v>87372.34000000001</v>
      </c>
      <c r="G14" s="754">
        <v>115980.70296296297</v>
      </c>
      <c r="H14" s="772">
        <v>15.755285846768146</v>
      </c>
      <c r="I14" s="773">
        <v>32.743043122071526</v>
      </c>
    </row>
    <row r="15" spans="2:9" ht="15" customHeight="1">
      <c r="B15" s="751"/>
      <c r="C15" s="758" t="s">
        <v>1067</v>
      </c>
      <c r="D15" s="753">
        <v>6222.6</v>
      </c>
      <c r="E15" s="754">
        <v>5635.5</v>
      </c>
      <c r="F15" s="755">
        <v>5633.76</v>
      </c>
      <c r="G15" s="754">
        <v>6055.597037037037</v>
      </c>
      <c r="H15" s="772">
        <v>-9.43496287725388</v>
      </c>
      <c r="I15" s="773">
        <v>7.487664313656197</v>
      </c>
    </row>
    <row r="16" spans="2:9" ht="15" customHeight="1">
      <c r="B16" s="759"/>
      <c r="C16" s="760"/>
      <c r="D16" s="761"/>
      <c r="E16" s="774"/>
      <c r="F16" s="775"/>
      <c r="G16" s="762"/>
      <c r="H16" s="776"/>
      <c r="I16" s="777"/>
    </row>
    <row r="17" spans="2:9" ht="15" customHeight="1">
      <c r="B17" s="751"/>
      <c r="C17" s="752"/>
      <c r="D17" s="753"/>
      <c r="E17" s="754"/>
      <c r="F17" s="755"/>
      <c r="G17" s="755"/>
      <c r="H17" s="772"/>
      <c r="I17" s="757"/>
    </row>
    <row r="18" spans="2:9" ht="15" customHeight="1">
      <c r="B18" s="745" t="s">
        <v>1069</v>
      </c>
      <c r="C18" s="746"/>
      <c r="D18" s="747">
        <v>533297</v>
      </c>
      <c r="E18" s="747">
        <v>653090.1</v>
      </c>
      <c r="F18" s="747">
        <v>665407</v>
      </c>
      <c r="G18" s="747">
        <v>781327</v>
      </c>
      <c r="H18" s="770">
        <v>22.4627365239257</v>
      </c>
      <c r="I18" s="771">
        <v>17.420916822335798</v>
      </c>
    </row>
    <row r="19" spans="2:9" ht="15" customHeight="1">
      <c r="B19" s="751"/>
      <c r="C19" s="752"/>
      <c r="D19" s="753"/>
      <c r="E19" s="778"/>
      <c r="F19" s="779"/>
      <c r="G19" s="754"/>
      <c r="H19" s="780"/>
      <c r="I19" s="781"/>
    </row>
    <row r="20" spans="2:9" ht="15" customHeight="1">
      <c r="B20" s="751"/>
      <c r="C20" s="752" t="s">
        <v>1066</v>
      </c>
      <c r="D20" s="753">
        <v>414019.94144639</v>
      </c>
      <c r="E20" s="754">
        <v>505119.43166175997</v>
      </c>
      <c r="F20" s="755">
        <v>513505.21371916006</v>
      </c>
      <c r="G20" s="754">
        <v>602923.7361961729</v>
      </c>
      <c r="H20" s="772">
        <v>22.0036479153906</v>
      </c>
      <c r="I20" s="773">
        <v>17.41336214084022</v>
      </c>
    </row>
    <row r="21" spans="2:9" ht="15" customHeight="1">
      <c r="B21" s="751"/>
      <c r="C21" s="782" t="s">
        <v>1070</v>
      </c>
      <c r="D21" s="753">
        <v>77.63402783934468</v>
      </c>
      <c r="E21" s="754">
        <v>77.3429932044231</v>
      </c>
      <c r="F21" s="755">
        <v>77.1715977919018</v>
      </c>
      <c r="G21" s="754">
        <v>77.16663268979222</v>
      </c>
      <c r="H21" s="772" t="s">
        <v>15</v>
      </c>
      <c r="I21" s="773" t="s">
        <v>15</v>
      </c>
    </row>
    <row r="22" spans="2:9" ht="15" customHeight="1">
      <c r="B22" s="751"/>
      <c r="C22" s="758" t="s">
        <v>1067</v>
      </c>
      <c r="D22" s="753">
        <v>119277.05855361</v>
      </c>
      <c r="E22" s="754">
        <v>147970.66833824</v>
      </c>
      <c r="F22" s="755">
        <v>151901.78628084</v>
      </c>
      <c r="G22" s="754">
        <v>178403.26380382705</v>
      </c>
      <c r="H22" s="772">
        <v>24.056268768342775</v>
      </c>
      <c r="I22" s="773">
        <v>17.446455484065496</v>
      </c>
    </row>
    <row r="23" spans="2:9" ht="15" customHeight="1">
      <c r="B23" s="759"/>
      <c r="C23" s="783" t="s">
        <v>1070</v>
      </c>
      <c r="D23" s="761">
        <v>22.36597216065532</v>
      </c>
      <c r="E23" s="754">
        <v>22.657006795576905</v>
      </c>
      <c r="F23" s="755">
        <v>22.8284022080982</v>
      </c>
      <c r="G23" s="762">
        <v>22.83336731020777</v>
      </c>
      <c r="H23" s="772" t="s">
        <v>15</v>
      </c>
      <c r="I23" s="773" t="s">
        <v>15</v>
      </c>
    </row>
    <row r="24" spans="2:9" ht="15" customHeight="1">
      <c r="B24" s="784" t="s">
        <v>1071</v>
      </c>
      <c r="C24" s="785"/>
      <c r="D24" s="786"/>
      <c r="E24" s="787"/>
      <c r="F24" s="787"/>
      <c r="G24" s="755"/>
      <c r="H24" s="788"/>
      <c r="I24" s="789"/>
    </row>
    <row r="25" spans="2:9" ht="15" customHeight="1">
      <c r="B25" s="790"/>
      <c r="C25" s="782" t="s">
        <v>1072</v>
      </c>
      <c r="D25" s="753">
        <v>11.693094556256112</v>
      </c>
      <c r="E25" s="754">
        <v>11.438207871343693</v>
      </c>
      <c r="F25" s="754">
        <v>11.466384480852438</v>
      </c>
      <c r="G25" s="791">
        <v>12.646648219891603</v>
      </c>
      <c r="H25" s="772" t="s">
        <v>15</v>
      </c>
      <c r="I25" s="773" t="s">
        <v>15</v>
      </c>
    </row>
    <row r="26" spans="2:9" ht="15" customHeight="1">
      <c r="B26" s="792"/>
      <c r="C26" s="793" t="s">
        <v>1073</v>
      </c>
      <c r="D26" s="761">
        <v>10.07965200150638</v>
      </c>
      <c r="E26" s="754">
        <v>9.944652623952585</v>
      </c>
      <c r="F26" s="762">
        <v>9.974219048524375</v>
      </c>
      <c r="G26" s="791">
        <v>10.883446811829995</v>
      </c>
      <c r="H26" s="794" t="s">
        <v>15</v>
      </c>
      <c r="I26" s="777" t="s">
        <v>15</v>
      </c>
    </row>
    <row r="27" spans="2:9" ht="15" customHeight="1">
      <c r="B27" s="795" t="s">
        <v>1074</v>
      </c>
      <c r="C27" s="741"/>
      <c r="D27" s="753">
        <v>533297</v>
      </c>
      <c r="E27" s="766">
        <v>653090.1</v>
      </c>
      <c r="F27" s="754">
        <v>665407</v>
      </c>
      <c r="G27" s="766">
        <v>781327</v>
      </c>
      <c r="H27" s="772">
        <v>22.4627365239257</v>
      </c>
      <c r="I27" s="773">
        <v>17.420916822335798</v>
      </c>
    </row>
    <row r="28" spans="2:9" ht="15" customHeight="1">
      <c r="B28" s="796" t="s">
        <v>1075</v>
      </c>
      <c r="C28" s="752"/>
      <c r="D28" s="753">
        <v>20796.6</v>
      </c>
      <c r="E28" s="754">
        <v>20560.9</v>
      </c>
      <c r="F28" s="754">
        <v>21352.1</v>
      </c>
      <c r="G28" s="754">
        <v>23830.399999999998</v>
      </c>
      <c r="H28" s="772">
        <v>-1.1333583374205318</v>
      </c>
      <c r="I28" s="773">
        <v>11.606820874761723</v>
      </c>
    </row>
    <row r="29" spans="2:9" ht="15" customHeight="1">
      <c r="B29" s="796" t="s">
        <v>1076</v>
      </c>
      <c r="C29" s="752"/>
      <c r="D29" s="753">
        <v>554093.6</v>
      </c>
      <c r="E29" s="754">
        <v>673651</v>
      </c>
      <c r="F29" s="754">
        <v>686759.1</v>
      </c>
      <c r="G29" s="754">
        <v>805157.4</v>
      </c>
      <c r="H29" s="772">
        <v>21.57711260335799</v>
      </c>
      <c r="I29" s="773">
        <v>17.24015014872029</v>
      </c>
    </row>
    <row r="30" spans="2:9" ht="15" customHeight="1">
      <c r="B30" s="796" t="s">
        <v>1077</v>
      </c>
      <c r="C30" s="752"/>
      <c r="D30" s="753">
        <v>85855.4</v>
      </c>
      <c r="E30" s="754">
        <v>86791.5</v>
      </c>
      <c r="F30" s="754">
        <v>87539.20000000001</v>
      </c>
      <c r="G30" s="754">
        <v>97878.59999999999</v>
      </c>
      <c r="H30" s="772">
        <v>1.0903216338168562</v>
      </c>
      <c r="I30" s="773">
        <v>11.811165740605318</v>
      </c>
    </row>
    <row r="31" spans="2:9" ht="15" customHeight="1">
      <c r="B31" s="796" t="s">
        <v>1078</v>
      </c>
      <c r="C31" s="752"/>
      <c r="D31" s="753">
        <v>468238.19999999995</v>
      </c>
      <c r="E31" s="754">
        <v>586859.5</v>
      </c>
      <c r="F31" s="754">
        <v>599219.8999999999</v>
      </c>
      <c r="G31" s="754">
        <v>707278.8</v>
      </c>
      <c r="H31" s="772">
        <v>25.333537502920535</v>
      </c>
      <c r="I31" s="773">
        <v>18.033262913998712</v>
      </c>
    </row>
    <row r="32" spans="2:9" ht="15" customHeight="1">
      <c r="B32" s="796" t="s">
        <v>1079</v>
      </c>
      <c r="C32" s="752"/>
      <c r="D32" s="753">
        <v>-84465.91774548998</v>
      </c>
      <c r="E32" s="754">
        <v>-118621.30000000005</v>
      </c>
      <c r="F32" s="754">
        <v>-130981.69999999995</v>
      </c>
      <c r="G32" s="754">
        <v>-108058.90000000014</v>
      </c>
      <c r="H32" s="772" t="s">
        <v>15</v>
      </c>
      <c r="I32" s="757" t="s">
        <v>15</v>
      </c>
    </row>
    <row r="33" spans="2:9" ht="15" customHeight="1">
      <c r="B33" s="796" t="s">
        <v>1080</v>
      </c>
      <c r="C33" s="752"/>
      <c r="D33" s="753">
        <v>15526.3</v>
      </c>
      <c r="E33" s="754">
        <v>3357.4</v>
      </c>
      <c r="F33" s="754">
        <v>3854.6</v>
      </c>
      <c r="G33" s="754">
        <v>6911.4</v>
      </c>
      <c r="H33" s="772" t="s">
        <v>15</v>
      </c>
      <c r="I33" s="757" t="s">
        <v>15</v>
      </c>
    </row>
    <row r="34" spans="2:9" ht="15" customHeight="1" thickBot="1">
      <c r="B34" s="797" t="s">
        <v>1081</v>
      </c>
      <c r="C34" s="798"/>
      <c r="D34" s="799">
        <v>-68939.61774548997</v>
      </c>
      <c r="E34" s="799">
        <v>-115263.90000000005</v>
      </c>
      <c r="F34" s="800">
        <v>-127127.09999999995</v>
      </c>
      <c r="G34" s="800">
        <v>-101147.50000000015</v>
      </c>
      <c r="H34" s="801" t="s">
        <v>15</v>
      </c>
      <c r="I34" s="802" t="s">
        <v>15</v>
      </c>
    </row>
    <row r="35" spans="2:9" ht="15" customHeight="1" thickTop="1">
      <c r="B35" s="803" t="s">
        <v>1082</v>
      </c>
      <c r="C35" s="144"/>
      <c r="D35" s="144"/>
      <c r="E35" s="144"/>
      <c r="F35" s="144"/>
      <c r="G35" s="144"/>
      <c r="H35" s="144"/>
      <c r="I35" s="144"/>
    </row>
    <row r="36" spans="2:9" ht="15" customHeight="1">
      <c r="B36" s="804" t="s">
        <v>1083</v>
      </c>
      <c r="C36" s="144"/>
      <c r="D36" s="144"/>
      <c r="E36" s="144"/>
      <c r="F36" s="144"/>
      <c r="G36" s="144"/>
      <c r="H36" s="144"/>
      <c r="I36" s="144"/>
    </row>
    <row r="37" spans="2:9" ht="15" customHeight="1">
      <c r="B37" s="805" t="s">
        <v>1084</v>
      </c>
      <c r="C37" s="804"/>
      <c r="D37" s="144"/>
      <c r="E37" s="144"/>
      <c r="F37" s="144"/>
      <c r="G37" s="144"/>
      <c r="H37" s="144"/>
      <c r="I37" s="144"/>
    </row>
    <row r="38" spans="2:9" ht="15" customHeight="1">
      <c r="B38" s="806" t="s">
        <v>1085</v>
      </c>
      <c r="C38" s="804"/>
      <c r="D38" s="144"/>
      <c r="E38" s="144"/>
      <c r="F38" s="144"/>
      <c r="G38" s="144"/>
      <c r="H38" s="144"/>
      <c r="I38" s="144"/>
    </row>
    <row r="39" spans="2:9" ht="15" customHeight="1">
      <c r="B39" s="804" t="s">
        <v>1086</v>
      </c>
      <c r="C39" s="144"/>
      <c r="D39" s="807">
        <v>95</v>
      </c>
      <c r="E39" s="808">
        <v>95.2</v>
      </c>
      <c r="F39" s="808">
        <v>95.9</v>
      </c>
      <c r="G39" s="808">
        <v>102.16</v>
      </c>
      <c r="H39" s="144"/>
      <c r="I39" s="14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331" customWidth="1"/>
    <col min="2" max="2" width="11.7109375" style="331" customWidth="1"/>
    <col min="3" max="3" width="23.140625" style="331" bestFit="1" customWidth="1"/>
    <col min="4" max="9" width="11.7109375" style="331" customWidth="1"/>
    <col min="10" max="16384" width="9.140625" style="331" customWidth="1"/>
  </cols>
  <sheetData>
    <row r="1" spans="2:9" ht="12.75">
      <c r="B1" s="1695" t="s">
        <v>1087</v>
      </c>
      <c r="C1" s="1695"/>
      <c r="D1" s="1695"/>
      <c r="E1" s="1695"/>
      <c r="F1" s="1695"/>
      <c r="G1" s="1695"/>
      <c r="H1" s="1695"/>
      <c r="I1" s="1695"/>
    </row>
    <row r="2" spans="2:9" ht="15.75">
      <c r="B2" s="723" t="s">
        <v>1065</v>
      </c>
      <c r="C2" s="724"/>
      <c r="D2" s="724"/>
      <c r="E2" s="724"/>
      <c r="F2" s="724"/>
      <c r="G2" s="724"/>
      <c r="H2" s="724"/>
      <c r="I2" s="724"/>
    </row>
    <row r="3" spans="2:9" ht="13.5" customHeight="1" thickBot="1">
      <c r="B3" s="1909" t="s">
        <v>1088</v>
      </c>
      <c r="C3" s="1909"/>
      <c r="D3" s="1909"/>
      <c r="E3" s="1909"/>
      <c r="F3" s="1909"/>
      <c r="G3" s="1909"/>
      <c r="H3" s="1909"/>
      <c r="I3" s="1909"/>
    </row>
    <row r="4" spans="2:9" ht="15" customHeight="1" thickTop="1">
      <c r="B4" s="726"/>
      <c r="C4" s="809"/>
      <c r="D4" s="810"/>
      <c r="E4" s="811"/>
      <c r="F4" s="811"/>
      <c r="G4" s="811"/>
      <c r="H4" s="812" t="s">
        <v>108</v>
      </c>
      <c r="I4" s="730"/>
    </row>
    <row r="5" spans="2:9" ht="15" customHeight="1">
      <c r="B5" s="813"/>
      <c r="C5" s="814"/>
      <c r="D5" s="344" t="s">
        <v>72</v>
      </c>
      <c r="E5" s="344" t="str">
        <f>ReserveRs!E5</f>
        <v>Mid-May</v>
      </c>
      <c r="F5" s="344" t="s">
        <v>72</v>
      </c>
      <c r="G5" s="344" t="str">
        <f>E5</f>
        <v>Mid-May</v>
      </c>
      <c r="H5" s="733" t="str">
        <f>ReserveRs!H5</f>
        <v>Mid-Jul to Mid-May</v>
      </c>
      <c r="I5" s="734"/>
    </row>
    <row r="6" spans="2:9" ht="15" customHeight="1">
      <c r="B6" s="815"/>
      <c r="C6" s="816"/>
      <c r="D6" s="737">
        <v>2013</v>
      </c>
      <c r="E6" s="737">
        <v>2014</v>
      </c>
      <c r="F6" s="737">
        <v>2014</v>
      </c>
      <c r="G6" s="737">
        <v>2015</v>
      </c>
      <c r="H6" s="738" t="s">
        <v>7</v>
      </c>
      <c r="I6" s="739" t="s">
        <v>9</v>
      </c>
    </row>
    <row r="7" spans="2:9" ht="15" customHeight="1">
      <c r="B7" s="817"/>
      <c r="C7" s="818"/>
      <c r="D7" s="819"/>
      <c r="E7" s="820"/>
      <c r="F7" s="820"/>
      <c r="G7" s="820"/>
      <c r="H7" s="819"/>
      <c r="I7" s="821"/>
    </row>
    <row r="8" spans="2:9" ht="15" customHeight="1">
      <c r="B8" s="745" t="s">
        <v>1050</v>
      </c>
      <c r="C8" s="822"/>
      <c r="D8" s="823">
        <v>4768.363157894737</v>
      </c>
      <c r="E8" s="823">
        <v>5900.243697478991</v>
      </c>
      <c r="F8" s="823">
        <v>5968.726798748697</v>
      </c>
      <c r="G8" s="824">
        <v>6453.5111589663275</v>
      </c>
      <c r="H8" s="824">
        <v>23.7372973094605</v>
      </c>
      <c r="I8" s="825">
        <v>8.1220732086324</v>
      </c>
    </row>
    <row r="9" spans="2:9" ht="15" customHeight="1">
      <c r="B9" s="817"/>
      <c r="C9" s="818" t="s">
        <v>1066</v>
      </c>
      <c r="D9" s="826">
        <v>3578.3162257514737</v>
      </c>
      <c r="E9" s="826">
        <v>4405.12638300168</v>
      </c>
      <c r="F9" s="826">
        <v>4443.512760366632</v>
      </c>
      <c r="G9" s="827">
        <v>4766.474483488743</v>
      </c>
      <c r="H9" s="827">
        <v>23.106123245900932</v>
      </c>
      <c r="I9" s="828">
        <v>7.268162387261</v>
      </c>
    </row>
    <row r="10" spans="2:9" ht="15" customHeight="1">
      <c r="B10" s="817"/>
      <c r="C10" s="829" t="s">
        <v>1067</v>
      </c>
      <c r="D10" s="826">
        <v>1190.0469321432631</v>
      </c>
      <c r="E10" s="826">
        <v>1495.1173144773109</v>
      </c>
      <c r="F10" s="826">
        <v>1525.2140383820645</v>
      </c>
      <c r="G10" s="827">
        <v>1687.0366754775844</v>
      </c>
      <c r="H10" s="827">
        <v>25.635155563538902</v>
      </c>
      <c r="I10" s="828">
        <v>10.609831343224457</v>
      </c>
    </row>
    <row r="11" spans="2:9" ht="15" customHeight="1">
      <c r="B11" s="817"/>
      <c r="C11" s="818"/>
      <c r="D11" s="826"/>
      <c r="E11" s="826"/>
      <c r="F11" s="826"/>
      <c r="G11" s="827"/>
      <c r="H11" s="827"/>
      <c r="I11" s="828"/>
    </row>
    <row r="12" spans="2:9" ht="15" customHeight="1">
      <c r="B12" s="830"/>
      <c r="C12" s="831"/>
      <c r="D12" s="832"/>
      <c r="E12" s="832"/>
      <c r="F12" s="832"/>
      <c r="G12" s="833"/>
      <c r="H12" s="833"/>
      <c r="I12" s="834"/>
    </row>
    <row r="13" spans="2:9" ht="15" customHeight="1">
      <c r="B13" s="835" t="s">
        <v>1068</v>
      </c>
      <c r="C13" s="836"/>
      <c r="D13" s="823">
        <v>845.2894736842105</v>
      </c>
      <c r="E13" s="823">
        <v>959.9464285714284</v>
      </c>
      <c r="F13" s="823">
        <v>969.8237747653806</v>
      </c>
      <c r="G13" s="824">
        <v>1194.5604933437746</v>
      </c>
      <c r="H13" s="824">
        <v>13.564223672097015</v>
      </c>
      <c r="I13" s="825">
        <v>23.17294383020898</v>
      </c>
    </row>
    <row r="14" spans="2:9" ht="15" customHeight="1">
      <c r="B14" s="817"/>
      <c r="C14" s="818" t="s">
        <v>1066</v>
      </c>
      <c r="D14" s="826">
        <v>779.7884210526315</v>
      </c>
      <c r="E14" s="826">
        <v>900.7499999999999</v>
      </c>
      <c r="F14" s="826">
        <v>911.0775808133473</v>
      </c>
      <c r="G14" s="827">
        <v>1135.284876301517</v>
      </c>
      <c r="H14" s="827">
        <v>15.512102473140473</v>
      </c>
      <c r="I14" s="828">
        <v>24.609023447598503</v>
      </c>
    </row>
    <row r="15" spans="2:9" ht="15" customHeight="1">
      <c r="B15" s="817"/>
      <c r="C15" s="829" t="s">
        <v>1067</v>
      </c>
      <c r="D15" s="826">
        <v>65.50105263157896</v>
      </c>
      <c r="E15" s="826">
        <v>59.19642857142857</v>
      </c>
      <c r="F15" s="826">
        <v>58.746193952033366</v>
      </c>
      <c r="G15" s="827">
        <v>59.27561704225761</v>
      </c>
      <c r="H15" s="827">
        <v>-9.625225560284875</v>
      </c>
      <c r="I15" s="828">
        <v>0.9012040689078731</v>
      </c>
    </row>
    <row r="16" spans="2:9" ht="15" customHeight="1">
      <c r="B16" s="817"/>
      <c r="C16" s="818"/>
      <c r="D16" s="837"/>
      <c r="E16" s="837"/>
      <c r="F16" s="837"/>
      <c r="G16" s="838"/>
      <c r="H16" s="838"/>
      <c r="I16" s="839"/>
    </row>
    <row r="17" spans="2:9" ht="15" customHeight="1">
      <c r="B17" s="830"/>
      <c r="C17" s="831"/>
      <c r="D17" s="832"/>
      <c r="E17" s="832"/>
      <c r="F17" s="832"/>
      <c r="G17" s="833"/>
      <c r="H17" s="833"/>
      <c r="I17" s="834"/>
    </row>
    <row r="18" spans="2:9" ht="15" customHeight="1">
      <c r="B18" s="835" t="s">
        <v>1069</v>
      </c>
      <c r="C18" s="840"/>
      <c r="D18" s="823">
        <v>5613.652631578947</v>
      </c>
      <c r="E18" s="823">
        <v>6860.19012605042</v>
      </c>
      <c r="F18" s="823">
        <v>6938.550573514077</v>
      </c>
      <c r="G18" s="824">
        <v>7648.071652310102</v>
      </c>
      <c r="H18" s="824">
        <v>22.20546186736283</v>
      </c>
      <c r="I18" s="825">
        <v>10.225782334201284</v>
      </c>
    </row>
    <row r="19" spans="2:9" ht="15" customHeight="1">
      <c r="B19" s="817"/>
      <c r="C19" s="818"/>
      <c r="D19" s="841"/>
      <c r="E19" s="841"/>
      <c r="F19" s="841"/>
      <c r="G19" s="842"/>
      <c r="H19" s="842"/>
      <c r="I19" s="843"/>
    </row>
    <row r="20" spans="2:9" ht="15" customHeight="1">
      <c r="B20" s="817"/>
      <c r="C20" s="818" t="s">
        <v>1066</v>
      </c>
      <c r="D20" s="826">
        <v>4358.104646804105</v>
      </c>
      <c r="E20" s="826">
        <v>5305.876383001681</v>
      </c>
      <c r="F20" s="826">
        <v>5354.590341179979</v>
      </c>
      <c r="G20" s="827">
        <v>5901.75935979026</v>
      </c>
      <c r="H20" s="827">
        <v>21.74733773069441</v>
      </c>
      <c r="I20" s="828">
        <v>10.218690576610982</v>
      </c>
    </row>
    <row r="21" spans="2:9" ht="15" customHeight="1">
      <c r="B21" s="817"/>
      <c r="C21" s="844" t="s">
        <v>1070</v>
      </c>
      <c r="D21" s="826">
        <v>77.63402783934468</v>
      </c>
      <c r="E21" s="826">
        <v>77.3429932044231</v>
      </c>
      <c r="F21" s="826">
        <v>77.1715977919018</v>
      </c>
      <c r="G21" s="827">
        <v>77.16663268979222</v>
      </c>
      <c r="H21" s="827" t="s">
        <v>15</v>
      </c>
      <c r="I21" s="828" t="s">
        <v>15</v>
      </c>
    </row>
    <row r="22" spans="2:9" ht="15" customHeight="1">
      <c r="B22" s="817"/>
      <c r="C22" s="829" t="s">
        <v>1067</v>
      </c>
      <c r="D22" s="826">
        <v>1255.547984774842</v>
      </c>
      <c r="E22" s="826">
        <v>1554.3137430487395</v>
      </c>
      <c r="F22" s="826">
        <v>1583.9602323340978</v>
      </c>
      <c r="G22" s="827">
        <v>1746.312292519842</v>
      </c>
      <c r="H22" s="827">
        <v>23.79564635496392</v>
      </c>
      <c r="I22" s="828">
        <v>10.249756077935416</v>
      </c>
    </row>
    <row r="23" spans="2:9" ht="15" customHeight="1">
      <c r="B23" s="759"/>
      <c r="C23" s="845" t="s">
        <v>1070</v>
      </c>
      <c r="D23" s="832">
        <v>22.36597216065532</v>
      </c>
      <c r="E23" s="832">
        <v>22.657006795576905</v>
      </c>
      <c r="F23" s="832">
        <v>22.8284022080982</v>
      </c>
      <c r="G23" s="833">
        <v>22.83336731020777</v>
      </c>
      <c r="H23" s="833" t="s">
        <v>15</v>
      </c>
      <c r="I23" s="834" t="s">
        <v>15</v>
      </c>
    </row>
    <row r="24" spans="2:9" ht="15" customHeight="1">
      <c r="B24" s="784" t="s">
        <v>1071</v>
      </c>
      <c r="C24" s="846"/>
      <c r="D24" s="837"/>
      <c r="E24" s="837"/>
      <c r="F24" s="837"/>
      <c r="G24" s="838"/>
      <c r="H24" s="838"/>
      <c r="I24" s="839"/>
    </row>
    <row r="25" spans="2:9" ht="15" customHeight="1">
      <c r="B25" s="847"/>
      <c r="C25" s="844" t="s">
        <v>1072</v>
      </c>
      <c r="D25" s="826">
        <v>11.693094556256112</v>
      </c>
      <c r="E25" s="826">
        <v>11.438207871343693</v>
      </c>
      <c r="F25" s="826">
        <v>11.466384480852438</v>
      </c>
      <c r="G25" s="827">
        <v>12.646648219891603</v>
      </c>
      <c r="H25" s="827" t="s">
        <v>15</v>
      </c>
      <c r="I25" s="828" t="s">
        <v>15</v>
      </c>
    </row>
    <row r="26" spans="2:9" ht="15" customHeight="1">
      <c r="B26" s="848"/>
      <c r="C26" s="845" t="s">
        <v>1073</v>
      </c>
      <c r="D26" s="832">
        <v>10.07965200150638</v>
      </c>
      <c r="E26" s="832">
        <v>9.944652623952585</v>
      </c>
      <c r="F26" s="832">
        <v>9.974219048524375</v>
      </c>
      <c r="G26" s="833">
        <v>10.883446811829995</v>
      </c>
      <c r="H26" s="833" t="s">
        <v>15</v>
      </c>
      <c r="I26" s="834" t="s">
        <v>15</v>
      </c>
    </row>
    <row r="27" spans="2:9" ht="15" customHeight="1">
      <c r="B27" s="795" t="s">
        <v>1074</v>
      </c>
      <c r="C27" s="836"/>
      <c r="D27" s="849">
        <v>5613.652631578947</v>
      </c>
      <c r="E27" s="850">
        <v>6860.19012605042</v>
      </c>
      <c r="F27" s="850">
        <v>6938.550573514077</v>
      </c>
      <c r="G27" s="851">
        <v>7648.071652310102</v>
      </c>
      <c r="H27" s="852">
        <v>22.20546186736283</v>
      </c>
      <c r="I27" s="853">
        <v>10.225782334201284</v>
      </c>
    </row>
    <row r="28" spans="2:9" ht="15" customHeight="1">
      <c r="B28" s="796" t="s">
        <v>1075</v>
      </c>
      <c r="C28" s="818"/>
      <c r="D28" s="826">
        <v>218.9115789473684</v>
      </c>
      <c r="E28" s="854">
        <v>215.97584033613447</v>
      </c>
      <c r="F28" s="854">
        <v>222.64963503649633</v>
      </c>
      <c r="G28" s="855">
        <v>233.26546593578698</v>
      </c>
      <c r="H28" s="827">
        <v>-1.3410613661234265</v>
      </c>
      <c r="I28" s="856">
        <v>4.767953424918275</v>
      </c>
    </row>
    <row r="29" spans="2:9" ht="15" customHeight="1">
      <c r="B29" s="796" t="s">
        <v>1089</v>
      </c>
      <c r="C29" s="857"/>
      <c r="D29" s="826">
        <v>5832.564210526316</v>
      </c>
      <c r="E29" s="854">
        <v>7076.165966386555</v>
      </c>
      <c r="F29" s="854">
        <v>7161.200208550573</v>
      </c>
      <c r="G29" s="855">
        <v>7881.3371182458895</v>
      </c>
      <c r="H29" s="827">
        <v>21.321698501250097</v>
      </c>
      <c r="I29" s="856">
        <v>10.056092396850786</v>
      </c>
    </row>
    <row r="30" spans="2:9" ht="15" customHeight="1">
      <c r="B30" s="796" t="s">
        <v>1077</v>
      </c>
      <c r="C30" s="857"/>
      <c r="D30" s="826">
        <v>903.7410526315789</v>
      </c>
      <c r="E30" s="854">
        <v>911.6754201680671</v>
      </c>
      <c r="F30" s="854">
        <v>912.8175182481752</v>
      </c>
      <c r="G30" s="855">
        <v>958.0912294440094</v>
      </c>
      <c r="H30" s="827">
        <v>0.8779470085357133</v>
      </c>
      <c r="I30" s="828">
        <v>4.959776767071773</v>
      </c>
    </row>
    <row r="31" spans="2:9" ht="15" customHeight="1">
      <c r="B31" s="796" t="s">
        <v>1090</v>
      </c>
      <c r="C31" s="857"/>
      <c r="D31" s="826">
        <v>4928.823157894736</v>
      </c>
      <c r="E31" s="854">
        <v>6164.490546218487</v>
      </c>
      <c r="F31" s="854">
        <v>6248.382690302397</v>
      </c>
      <c r="G31" s="855">
        <v>6923.24588880188</v>
      </c>
      <c r="H31" s="827">
        <v>25.070231751863986</v>
      </c>
      <c r="I31" s="856">
        <v>10.80060604397491</v>
      </c>
    </row>
    <row r="32" spans="2:9" ht="15" customHeight="1">
      <c r="B32" s="796" t="s">
        <v>1079</v>
      </c>
      <c r="C32" s="857"/>
      <c r="D32" s="826">
        <v>-889.1149236367366</v>
      </c>
      <c r="E32" s="854">
        <v>-1246.02205882353</v>
      </c>
      <c r="F32" s="854">
        <v>-1365.8154327424395</v>
      </c>
      <c r="G32" s="827">
        <v>-1057.7417776037603</v>
      </c>
      <c r="H32" s="858" t="s">
        <v>15</v>
      </c>
      <c r="I32" s="828" t="s">
        <v>15</v>
      </c>
    </row>
    <row r="33" spans="2:9" ht="15" customHeight="1">
      <c r="B33" s="796" t="s">
        <v>1080</v>
      </c>
      <c r="C33" s="857"/>
      <c r="D33" s="826">
        <v>163.43473684210525</v>
      </c>
      <c r="E33" s="854">
        <v>35.266806722689076</v>
      </c>
      <c r="F33" s="854">
        <v>40.19395203336809</v>
      </c>
      <c r="G33" s="827">
        <v>67.65270164447925</v>
      </c>
      <c r="H33" s="858" t="s">
        <v>15</v>
      </c>
      <c r="I33" s="828" t="s">
        <v>15</v>
      </c>
    </row>
    <row r="34" spans="2:9" ht="15" customHeight="1" thickBot="1">
      <c r="B34" s="797" t="s">
        <v>1081</v>
      </c>
      <c r="C34" s="859"/>
      <c r="D34" s="860">
        <v>-725.6801867946313</v>
      </c>
      <c r="E34" s="861">
        <v>-1210.7552521008408</v>
      </c>
      <c r="F34" s="861">
        <v>-1325.6214807090714</v>
      </c>
      <c r="G34" s="862">
        <v>-990.089075959281</v>
      </c>
      <c r="H34" s="863" t="s">
        <v>15</v>
      </c>
      <c r="I34" s="864" t="s">
        <v>15</v>
      </c>
    </row>
    <row r="35" spans="2:9" ht="16.5" thickTop="1">
      <c r="B35" s="144" t="s">
        <v>1083</v>
      </c>
      <c r="C35" s="804"/>
      <c r="D35" s="144"/>
      <c r="E35" s="144"/>
      <c r="F35" s="144"/>
      <c r="G35" s="456"/>
      <c r="H35" s="456"/>
      <c r="I35" s="456"/>
    </row>
    <row r="36" spans="2:9" ht="15.75">
      <c r="B36" s="865" t="s">
        <v>1084</v>
      </c>
      <c r="C36" s="866"/>
      <c r="D36" s="867"/>
      <c r="E36" s="867"/>
      <c r="F36" s="867"/>
      <c r="G36" s="868"/>
      <c r="H36" s="868"/>
      <c r="I36" s="869"/>
    </row>
    <row r="37" spans="2:9" ht="15.75">
      <c r="B37" s="870" t="s">
        <v>1085</v>
      </c>
      <c r="C37" s="866"/>
      <c r="D37" s="871"/>
      <c r="E37" s="871"/>
      <c r="F37" s="871"/>
      <c r="G37" s="872"/>
      <c r="H37" s="868"/>
      <c r="I37" s="869"/>
    </row>
    <row r="38" spans="2:9" ht="15.75">
      <c r="B38" s="866" t="s">
        <v>1086</v>
      </c>
      <c r="C38" s="872"/>
      <c r="D38" s="873">
        <v>95</v>
      </c>
      <c r="E38" s="873">
        <v>95.2</v>
      </c>
      <c r="F38" s="873">
        <v>95.9</v>
      </c>
      <c r="G38" s="873">
        <v>102.16</v>
      </c>
      <c r="H38" s="872"/>
      <c r="I38" s="87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1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9.140625" style="144" customWidth="1"/>
    <col min="2" max="2" width="14.57421875" style="144" customWidth="1"/>
    <col min="3" max="3" width="13.7109375" style="144" bestFit="1" customWidth="1"/>
    <col min="4" max="16384" width="9.140625" style="144" customWidth="1"/>
  </cols>
  <sheetData>
    <row r="1" spans="2:9" ht="12.75">
      <c r="B1" s="1695" t="s">
        <v>1091</v>
      </c>
      <c r="C1" s="1695"/>
      <c r="D1" s="1695"/>
      <c r="E1" s="1695"/>
      <c r="F1" s="1695"/>
      <c r="G1" s="1695"/>
      <c r="H1" s="1695"/>
      <c r="I1" s="1695"/>
    </row>
    <row r="2" spans="2:9" ht="16.5" thickBot="1">
      <c r="B2" s="1910" t="s">
        <v>1092</v>
      </c>
      <c r="C2" s="1911"/>
      <c r="D2" s="1911"/>
      <c r="E2" s="1911"/>
      <c r="F2" s="1911"/>
      <c r="G2" s="1911"/>
      <c r="H2" s="1911"/>
      <c r="I2" s="1911"/>
    </row>
    <row r="3" spans="2:9" ht="13.5" thickTop="1">
      <c r="B3" s="1912" t="s">
        <v>1093</v>
      </c>
      <c r="C3" s="1914" t="s">
        <v>1094</v>
      </c>
      <c r="D3" s="1916" t="s">
        <v>1095</v>
      </c>
      <c r="E3" s="1916"/>
      <c r="F3" s="1916"/>
      <c r="G3" s="1917" t="s">
        <v>1096</v>
      </c>
      <c r="H3" s="1916"/>
      <c r="I3" s="1918"/>
    </row>
    <row r="4" spans="2:9" ht="13.5" thickBot="1">
      <c r="B4" s="1913"/>
      <c r="C4" s="1915"/>
      <c r="D4" s="875" t="s">
        <v>1097</v>
      </c>
      <c r="E4" s="875" t="s">
        <v>1098</v>
      </c>
      <c r="F4" s="875" t="s">
        <v>1099</v>
      </c>
      <c r="G4" s="876" t="s">
        <v>1097</v>
      </c>
      <c r="H4" s="875" t="s">
        <v>1098</v>
      </c>
      <c r="I4" s="877" t="s">
        <v>1099</v>
      </c>
    </row>
    <row r="5" spans="2:9" ht="12.75">
      <c r="B5" s="751" t="s">
        <v>997</v>
      </c>
      <c r="C5" s="878" t="s">
        <v>1100</v>
      </c>
      <c r="D5" s="879">
        <v>72.1</v>
      </c>
      <c r="E5" s="879">
        <v>72.7</v>
      </c>
      <c r="F5" s="879">
        <v>72.4</v>
      </c>
      <c r="G5" s="879">
        <v>71.1071875</v>
      </c>
      <c r="H5" s="879">
        <v>71.7071875</v>
      </c>
      <c r="I5" s="880">
        <v>71.4071875</v>
      </c>
    </row>
    <row r="6" spans="2:9" ht="12.75">
      <c r="B6" s="751"/>
      <c r="C6" s="878" t="s">
        <v>1101</v>
      </c>
      <c r="D6" s="879">
        <v>75.6</v>
      </c>
      <c r="E6" s="879">
        <v>76.2</v>
      </c>
      <c r="F6" s="879">
        <v>75.9</v>
      </c>
      <c r="G6" s="879">
        <v>73.61709677419353</v>
      </c>
      <c r="H6" s="879">
        <v>74.21709677419355</v>
      </c>
      <c r="I6" s="880">
        <v>73.91709677419354</v>
      </c>
    </row>
    <row r="7" spans="2:9" ht="12.75">
      <c r="B7" s="751"/>
      <c r="C7" s="878" t="s">
        <v>1102</v>
      </c>
      <c r="D7" s="879">
        <v>78.1</v>
      </c>
      <c r="E7" s="879">
        <v>78.7</v>
      </c>
      <c r="F7" s="879">
        <v>78.4</v>
      </c>
      <c r="G7" s="879">
        <v>77.85466666666666</v>
      </c>
      <c r="H7" s="879">
        <v>78.45466666666667</v>
      </c>
      <c r="I7" s="880">
        <v>78.15466666666666</v>
      </c>
    </row>
    <row r="8" spans="2:9" ht="12.75">
      <c r="B8" s="751"/>
      <c r="C8" s="878" t="s">
        <v>1103</v>
      </c>
      <c r="D8" s="879">
        <v>80.74</v>
      </c>
      <c r="E8" s="879">
        <v>81.34</v>
      </c>
      <c r="F8" s="879">
        <v>81.04</v>
      </c>
      <c r="G8" s="879">
        <v>78.98333333333333</v>
      </c>
      <c r="H8" s="879">
        <v>79.58333333333333</v>
      </c>
      <c r="I8" s="880">
        <v>79.28333333333333</v>
      </c>
    </row>
    <row r="9" spans="2:9" ht="12.75">
      <c r="B9" s="751"/>
      <c r="C9" s="878" t="s">
        <v>1104</v>
      </c>
      <c r="D9" s="879">
        <v>85.51</v>
      </c>
      <c r="E9" s="879">
        <v>86.11</v>
      </c>
      <c r="F9" s="879">
        <v>85.81</v>
      </c>
      <c r="G9" s="879">
        <v>82.69724137931034</v>
      </c>
      <c r="H9" s="879">
        <v>83.29724137931034</v>
      </c>
      <c r="I9" s="880">
        <v>82.99724137931034</v>
      </c>
    </row>
    <row r="10" spans="2:9" ht="12.75">
      <c r="B10" s="751"/>
      <c r="C10" s="878" t="s">
        <v>1105</v>
      </c>
      <c r="D10" s="879">
        <v>81.9</v>
      </c>
      <c r="E10" s="879">
        <v>82.5</v>
      </c>
      <c r="F10" s="879">
        <v>82.2</v>
      </c>
      <c r="G10" s="879">
        <v>84.16366666666666</v>
      </c>
      <c r="H10" s="879">
        <v>84.76366666666667</v>
      </c>
      <c r="I10" s="880">
        <v>84.46366666666665</v>
      </c>
    </row>
    <row r="11" spans="2:9" ht="12.75">
      <c r="B11" s="751"/>
      <c r="C11" s="878" t="s">
        <v>1106</v>
      </c>
      <c r="D11" s="879">
        <v>79.05</v>
      </c>
      <c r="E11" s="879">
        <v>79.65</v>
      </c>
      <c r="F11" s="879">
        <v>79.35</v>
      </c>
      <c r="G11" s="879">
        <v>79.45551724137931</v>
      </c>
      <c r="H11" s="879">
        <v>80.0555172413793</v>
      </c>
      <c r="I11" s="880">
        <v>79.75551724137931</v>
      </c>
    </row>
    <row r="12" spans="2:9" ht="12.75">
      <c r="B12" s="751"/>
      <c r="C12" s="878" t="s">
        <v>1107</v>
      </c>
      <c r="D12" s="879">
        <v>79.55</v>
      </c>
      <c r="E12" s="879">
        <v>80.15</v>
      </c>
      <c r="F12" s="879">
        <v>79.85</v>
      </c>
      <c r="G12" s="879">
        <v>78.76</v>
      </c>
      <c r="H12" s="879">
        <v>79.36</v>
      </c>
      <c r="I12" s="880">
        <v>79.06</v>
      </c>
    </row>
    <row r="13" spans="2:9" ht="12.75">
      <c r="B13" s="751"/>
      <c r="C13" s="878" t="s">
        <v>1108</v>
      </c>
      <c r="D13" s="879">
        <v>82.13</v>
      </c>
      <c r="E13" s="879">
        <v>82.73</v>
      </c>
      <c r="F13" s="879">
        <v>82.43</v>
      </c>
      <c r="G13" s="879">
        <v>80.99233333333332</v>
      </c>
      <c r="H13" s="879">
        <v>81.59233333333334</v>
      </c>
      <c r="I13" s="880">
        <v>81.29233333333333</v>
      </c>
    </row>
    <row r="14" spans="2:9" ht="12.75">
      <c r="B14" s="751"/>
      <c r="C14" s="878" t="s">
        <v>1109</v>
      </c>
      <c r="D14" s="879">
        <v>85.32</v>
      </c>
      <c r="E14" s="879">
        <v>85.92</v>
      </c>
      <c r="F14" s="879">
        <v>85.62</v>
      </c>
      <c r="G14" s="879">
        <v>83.74677419354839</v>
      </c>
      <c r="H14" s="879">
        <v>84.34677419354838</v>
      </c>
      <c r="I14" s="880">
        <v>84.04677419354839</v>
      </c>
    </row>
    <row r="15" spans="2:9" ht="12.75">
      <c r="B15" s="751"/>
      <c r="C15" s="878" t="s">
        <v>1110</v>
      </c>
      <c r="D15" s="881">
        <v>88.6</v>
      </c>
      <c r="E15" s="879">
        <v>89.2</v>
      </c>
      <c r="F15" s="881">
        <v>88.9</v>
      </c>
      <c r="G15" s="879">
        <v>88.0559375</v>
      </c>
      <c r="H15" s="881">
        <v>88.6559375</v>
      </c>
      <c r="I15" s="880">
        <v>88.3559375</v>
      </c>
    </row>
    <row r="16" spans="2:9" ht="12.75">
      <c r="B16" s="751"/>
      <c r="C16" s="882" t="s">
        <v>1111</v>
      </c>
      <c r="D16" s="883">
        <v>88.6</v>
      </c>
      <c r="E16" s="883">
        <v>89.2</v>
      </c>
      <c r="F16" s="883">
        <v>88.9</v>
      </c>
      <c r="G16" s="883">
        <v>89.20290322580645</v>
      </c>
      <c r="H16" s="883">
        <v>89.80290322580646</v>
      </c>
      <c r="I16" s="884">
        <v>89.50290322580645</v>
      </c>
    </row>
    <row r="17" spans="2:9" ht="12.75">
      <c r="B17" s="885"/>
      <c r="C17" s="886" t="s">
        <v>1112</v>
      </c>
      <c r="D17" s="887">
        <v>81.43333333333332</v>
      </c>
      <c r="E17" s="887">
        <v>82.03333333333335</v>
      </c>
      <c r="F17" s="887">
        <v>81.73333333333333</v>
      </c>
      <c r="G17" s="887">
        <v>80.71972148451984</v>
      </c>
      <c r="H17" s="887">
        <v>81.31972148451985</v>
      </c>
      <c r="I17" s="888">
        <v>81.0197214845198</v>
      </c>
    </row>
    <row r="18" spans="2:9" ht="12.75">
      <c r="B18" s="751" t="s">
        <v>6</v>
      </c>
      <c r="C18" s="878" t="s">
        <v>1100</v>
      </c>
      <c r="D18" s="889">
        <v>88.75</v>
      </c>
      <c r="E18" s="889">
        <v>89.35</v>
      </c>
      <c r="F18" s="889">
        <v>89.05</v>
      </c>
      <c r="G18" s="890">
        <v>88.4484375</v>
      </c>
      <c r="H18" s="889">
        <v>89.0484375</v>
      </c>
      <c r="I18" s="891">
        <v>88.7484375</v>
      </c>
    </row>
    <row r="19" spans="2:9" ht="12.75">
      <c r="B19" s="751"/>
      <c r="C19" s="878" t="s">
        <v>1101</v>
      </c>
      <c r="D19" s="889">
        <v>87.23</v>
      </c>
      <c r="E19" s="889">
        <v>87.83</v>
      </c>
      <c r="F19" s="889">
        <v>87.53</v>
      </c>
      <c r="G19" s="890">
        <v>88.50096774193551</v>
      </c>
      <c r="H19" s="889">
        <v>89.10096774193548</v>
      </c>
      <c r="I19" s="891">
        <v>88.8009677419355</v>
      </c>
    </row>
    <row r="20" spans="2:9" ht="12.75">
      <c r="B20" s="751"/>
      <c r="C20" s="878" t="s">
        <v>1102</v>
      </c>
      <c r="D20" s="889">
        <v>84.6</v>
      </c>
      <c r="E20" s="889">
        <v>85.2</v>
      </c>
      <c r="F20" s="889">
        <v>84.9</v>
      </c>
      <c r="G20" s="890">
        <v>84.46933333333332</v>
      </c>
      <c r="H20" s="889">
        <v>85.06933333333333</v>
      </c>
      <c r="I20" s="891">
        <v>84.76933333333332</v>
      </c>
    </row>
    <row r="21" spans="2:9" ht="12.75">
      <c r="B21" s="751"/>
      <c r="C21" s="878" t="s">
        <v>1103</v>
      </c>
      <c r="D21" s="889">
        <v>87.64</v>
      </c>
      <c r="E21" s="889">
        <v>88.24</v>
      </c>
      <c r="F21" s="889">
        <v>87.94</v>
      </c>
      <c r="G21" s="890">
        <v>85.92666666666668</v>
      </c>
      <c r="H21" s="889">
        <v>86.52666666666666</v>
      </c>
      <c r="I21" s="891">
        <v>86.22666666666666</v>
      </c>
    </row>
    <row r="22" spans="2:9" ht="12.75">
      <c r="B22" s="751"/>
      <c r="C22" s="878" t="s">
        <v>1104</v>
      </c>
      <c r="D22" s="889">
        <v>86.61</v>
      </c>
      <c r="E22" s="889">
        <v>87.21</v>
      </c>
      <c r="F22" s="889">
        <v>86.91</v>
      </c>
      <c r="G22" s="890">
        <v>87.38366666666667</v>
      </c>
      <c r="H22" s="889">
        <v>87.98366666666668</v>
      </c>
      <c r="I22" s="891">
        <v>87.68366666666668</v>
      </c>
    </row>
    <row r="23" spans="2:9" ht="12.75">
      <c r="B23" s="751"/>
      <c r="C23" s="878" t="s">
        <v>1105</v>
      </c>
      <c r="D23" s="889">
        <v>87.1</v>
      </c>
      <c r="E23" s="889">
        <v>87.7</v>
      </c>
      <c r="F23" s="889">
        <v>87.4</v>
      </c>
      <c r="G23" s="890">
        <v>87.40275862068967</v>
      </c>
      <c r="H23" s="889">
        <v>88.00275862068963</v>
      </c>
      <c r="I23" s="891">
        <v>87.70275862068965</v>
      </c>
    </row>
    <row r="24" spans="2:9" ht="12.75">
      <c r="B24" s="751"/>
      <c r="C24" s="878" t="s">
        <v>1106</v>
      </c>
      <c r="D24" s="889">
        <v>85.3</v>
      </c>
      <c r="E24" s="889">
        <v>85.9</v>
      </c>
      <c r="F24" s="889">
        <v>85.6</v>
      </c>
      <c r="G24" s="890">
        <v>85.64689655172413</v>
      </c>
      <c r="H24" s="889">
        <v>86.24689655172415</v>
      </c>
      <c r="I24" s="891">
        <v>85.94689655172414</v>
      </c>
    </row>
    <row r="25" spans="2:9" ht="12.75">
      <c r="B25" s="751"/>
      <c r="C25" s="878" t="s">
        <v>1107</v>
      </c>
      <c r="D25" s="889">
        <v>86.77</v>
      </c>
      <c r="E25" s="889">
        <v>87.37</v>
      </c>
      <c r="F25" s="889">
        <v>87.07</v>
      </c>
      <c r="G25" s="890">
        <v>86.57233333333333</v>
      </c>
      <c r="H25" s="889">
        <v>87.17233333333334</v>
      </c>
      <c r="I25" s="891">
        <v>86.87233333333333</v>
      </c>
    </row>
    <row r="26" spans="2:9" ht="12.75">
      <c r="B26" s="751"/>
      <c r="C26" s="878" t="s">
        <v>1108</v>
      </c>
      <c r="D26" s="889">
        <v>86.86</v>
      </c>
      <c r="E26" s="889">
        <v>87.46</v>
      </c>
      <c r="F26" s="889">
        <v>87.16</v>
      </c>
      <c r="G26" s="890">
        <v>86.68645161290321</v>
      </c>
      <c r="H26" s="889">
        <v>87.29100000000001</v>
      </c>
      <c r="I26" s="891">
        <v>86.98872580645161</v>
      </c>
    </row>
    <row r="27" spans="2:9" ht="12.75">
      <c r="B27" s="751"/>
      <c r="C27" s="878" t="s">
        <v>1109</v>
      </c>
      <c r="D27" s="889">
        <v>87.61</v>
      </c>
      <c r="E27" s="889">
        <v>88.21</v>
      </c>
      <c r="F27" s="889">
        <v>87.91</v>
      </c>
      <c r="G27" s="890">
        <v>86.4558064516129</v>
      </c>
      <c r="H27" s="889">
        <v>87.0558064516129</v>
      </c>
      <c r="I27" s="891">
        <v>86.7558064516129</v>
      </c>
    </row>
    <row r="28" spans="2:9" ht="12.75">
      <c r="B28" s="751"/>
      <c r="C28" s="878" t="s">
        <v>1110</v>
      </c>
      <c r="D28" s="889">
        <v>92.72</v>
      </c>
      <c r="E28" s="889">
        <v>93.32</v>
      </c>
      <c r="F28" s="889">
        <v>93.02</v>
      </c>
      <c r="G28" s="890">
        <v>89.45870967741936</v>
      </c>
      <c r="H28" s="889">
        <v>90.05870967741934</v>
      </c>
      <c r="I28" s="891">
        <v>89.75870967741935</v>
      </c>
    </row>
    <row r="29" spans="2:9" ht="12.75">
      <c r="B29" s="751"/>
      <c r="C29" s="882" t="s">
        <v>1111</v>
      </c>
      <c r="D29" s="889">
        <v>95</v>
      </c>
      <c r="E29" s="889">
        <v>95.6</v>
      </c>
      <c r="F29" s="889">
        <v>95.3</v>
      </c>
      <c r="G29" s="890">
        <v>94.91548387096775</v>
      </c>
      <c r="H29" s="889">
        <v>95.51548387096774</v>
      </c>
      <c r="I29" s="891">
        <v>95.21548387096774</v>
      </c>
    </row>
    <row r="30" spans="2:9" ht="12.75">
      <c r="B30" s="892"/>
      <c r="C30" s="893" t="s">
        <v>1112</v>
      </c>
      <c r="D30" s="894">
        <v>88.01583333333333</v>
      </c>
      <c r="E30" s="894">
        <v>88.61583333333333</v>
      </c>
      <c r="F30" s="894">
        <v>88.31583333333333</v>
      </c>
      <c r="G30" s="895">
        <v>87.65562600227105</v>
      </c>
      <c r="H30" s="894">
        <v>88.2560050345291</v>
      </c>
      <c r="I30" s="896">
        <v>87.95581551840007</v>
      </c>
    </row>
    <row r="31" spans="2:11" ht="12.75">
      <c r="B31" s="897" t="s">
        <v>7</v>
      </c>
      <c r="C31" s="878" t="s">
        <v>1100</v>
      </c>
      <c r="D31" s="898">
        <v>97.96</v>
      </c>
      <c r="E31" s="898">
        <v>98.56</v>
      </c>
      <c r="F31" s="898">
        <v>98.26</v>
      </c>
      <c r="G31" s="898">
        <v>96.0121875</v>
      </c>
      <c r="H31" s="898">
        <v>96.6121875</v>
      </c>
      <c r="I31" s="899">
        <v>96.3121875</v>
      </c>
      <c r="K31" s="321"/>
    </row>
    <row r="32" spans="2:12" ht="12.75">
      <c r="B32" s="900"/>
      <c r="C32" s="878" t="s">
        <v>1101</v>
      </c>
      <c r="D32" s="889">
        <v>101.29</v>
      </c>
      <c r="E32" s="889">
        <v>101.89</v>
      </c>
      <c r="F32" s="889">
        <v>101.59</v>
      </c>
      <c r="G32" s="889">
        <v>103.24870967741936</v>
      </c>
      <c r="H32" s="889">
        <v>103.84870967741935</v>
      </c>
      <c r="I32" s="891">
        <v>103.54870967741935</v>
      </c>
      <c r="K32" s="321"/>
      <c r="L32" s="321"/>
    </row>
    <row r="33" spans="2:12" ht="12.75">
      <c r="B33" s="900"/>
      <c r="C33" s="878" t="s">
        <v>1102</v>
      </c>
      <c r="D33" s="889">
        <v>98.64</v>
      </c>
      <c r="E33" s="889">
        <v>99.24</v>
      </c>
      <c r="F33" s="889">
        <v>99.23967741935485</v>
      </c>
      <c r="G33" s="889">
        <v>98.93967741935484</v>
      </c>
      <c r="H33" s="889">
        <v>99.53967741935485</v>
      </c>
      <c r="I33" s="891">
        <v>98.74</v>
      </c>
      <c r="K33" s="321"/>
      <c r="L33" s="321"/>
    </row>
    <row r="34" spans="2:12" ht="12.75">
      <c r="B34" s="900"/>
      <c r="C34" s="878" t="s">
        <v>1103</v>
      </c>
      <c r="D34" s="889">
        <v>100.73</v>
      </c>
      <c r="E34" s="889">
        <v>101.33</v>
      </c>
      <c r="F34" s="889">
        <v>101.03</v>
      </c>
      <c r="G34" s="889">
        <v>98.80310344827586</v>
      </c>
      <c r="H34" s="889">
        <v>99.40310344827586</v>
      </c>
      <c r="I34" s="891">
        <v>99.10310344827586</v>
      </c>
      <c r="K34" s="321"/>
      <c r="L34" s="321"/>
    </row>
    <row r="35" spans="2:12" ht="12.75">
      <c r="B35" s="900"/>
      <c r="C35" s="878" t="s">
        <v>1104</v>
      </c>
      <c r="D35" s="889">
        <v>99.11</v>
      </c>
      <c r="E35" s="889">
        <v>99.71</v>
      </c>
      <c r="F35" s="889">
        <v>99.41</v>
      </c>
      <c r="G35" s="889">
        <v>99.2683333333333</v>
      </c>
      <c r="H35" s="889">
        <v>99.86833333333334</v>
      </c>
      <c r="I35" s="891">
        <v>99.56833333333333</v>
      </c>
      <c r="K35" s="321"/>
      <c r="L35" s="321"/>
    </row>
    <row r="36" spans="2:12" ht="12.75">
      <c r="B36" s="900"/>
      <c r="C36" s="878" t="s">
        <v>1105</v>
      </c>
      <c r="D36" s="889">
        <v>98.14</v>
      </c>
      <c r="E36" s="889">
        <v>98.74</v>
      </c>
      <c r="F36" s="889">
        <v>98.44</v>
      </c>
      <c r="G36" s="889">
        <v>98.89533333333334</v>
      </c>
      <c r="H36" s="889">
        <v>99.49533333333332</v>
      </c>
      <c r="I36" s="891">
        <v>99.19533333333334</v>
      </c>
      <c r="K36" s="321"/>
      <c r="L36" s="321"/>
    </row>
    <row r="37" spans="2:12" ht="12.75">
      <c r="B37" s="901"/>
      <c r="C37" s="902" t="s">
        <v>1106</v>
      </c>
      <c r="D37" s="903">
        <v>99.26</v>
      </c>
      <c r="E37" s="903">
        <v>99.86</v>
      </c>
      <c r="F37" s="903">
        <v>99.56</v>
      </c>
      <c r="G37" s="903">
        <v>99.27</v>
      </c>
      <c r="H37" s="903">
        <v>99.87</v>
      </c>
      <c r="I37" s="904">
        <v>99.57</v>
      </c>
      <c r="J37" s="313"/>
      <c r="K37" s="321"/>
      <c r="L37" s="321"/>
    </row>
    <row r="38" spans="2:12" ht="12.75">
      <c r="B38" s="901"/>
      <c r="C38" s="902" t="s">
        <v>1107</v>
      </c>
      <c r="D38" s="903">
        <v>97.58</v>
      </c>
      <c r="E38" s="903">
        <v>98.18</v>
      </c>
      <c r="F38" s="903">
        <v>97.88</v>
      </c>
      <c r="G38" s="903">
        <v>98.50866666666667</v>
      </c>
      <c r="H38" s="903">
        <v>99.10866666666668</v>
      </c>
      <c r="I38" s="904">
        <v>98.80866666666668</v>
      </c>
      <c r="J38" s="313"/>
      <c r="K38" s="321"/>
      <c r="L38" s="321"/>
    </row>
    <row r="39" spans="2:12" ht="12.75">
      <c r="B39" s="900"/>
      <c r="C39" s="878" t="s">
        <v>1108</v>
      </c>
      <c r="D39" s="889">
        <v>95.99</v>
      </c>
      <c r="E39" s="889">
        <v>96.59</v>
      </c>
      <c r="F39" s="889">
        <v>96.29</v>
      </c>
      <c r="G39" s="889">
        <v>96.41466666666666</v>
      </c>
      <c r="H39" s="889">
        <v>97.01466666666668</v>
      </c>
      <c r="I39" s="891">
        <v>96.71466666666667</v>
      </c>
      <c r="K39" s="321"/>
      <c r="L39" s="321"/>
    </row>
    <row r="40" spans="2:12" ht="12.75">
      <c r="B40" s="900"/>
      <c r="C40" s="878" t="s">
        <v>1109</v>
      </c>
      <c r="D40" s="889">
        <v>95.2</v>
      </c>
      <c r="E40" s="889">
        <v>95.8</v>
      </c>
      <c r="F40" s="889">
        <v>95.5</v>
      </c>
      <c r="G40" s="889">
        <v>96.2209677419355</v>
      </c>
      <c r="H40" s="889">
        <v>96.82096774193548</v>
      </c>
      <c r="I40" s="891">
        <v>96.5209677419355</v>
      </c>
      <c r="K40" s="321"/>
      <c r="L40" s="321"/>
    </row>
    <row r="41" spans="2:12" ht="12.75">
      <c r="B41" s="900"/>
      <c r="C41" s="878" t="s">
        <v>1110</v>
      </c>
      <c r="D41" s="889">
        <v>95.32</v>
      </c>
      <c r="E41" s="889">
        <v>95.92</v>
      </c>
      <c r="F41" s="889">
        <v>95.62</v>
      </c>
      <c r="G41" s="889">
        <v>94.15225806451613</v>
      </c>
      <c r="H41" s="889">
        <v>94.75225806451614</v>
      </c>
      <c r="I41" s="891">
        <v>94.45225806451614</v>
      </c>
      <c r="K41" s="321"/>
      <c r="L41" s="321"/>
    </row>
    <row r="42" spans="2:12" ht="12.75">
      <c r="B42" s="905"/>
      <c r="C42" s="882" t="s">
        <v>1111</v>
      </c>
      <c r="D42" s="906">
        <v>95.9</v>
      </c>
      <c r="E42" s="906">
        <v>96.5</v>
      </c>
      <c r="F42" s="906">
        <v>96.2</v>
      </c>
      <c r="G42" s="906">
        <v>95.7140625</v>
      </c>
      <c r="H42" s="906">
        <v>96.3140625</v>
      </c>
      <c r="I42" s="907">
        <v>96.0140625</v>
      </c>
      <c r="K42" s="321"/>
      <c r="L42" s="321"/>
    </row>
    <row r="43" spans="2:9" ht="12.75">
      <c r="B43" s="892"/>
      <c r="C43" s="335" t="s">
        <v>1112</v>
      </c>
      <c r="D43" s="908">
        <v>97.92666666666668</v>
      </c>
      <c r="E43" s="908">
        <v>98.52666666666666</v>
      </c>
      <c r="F43" s="908">
        <v>98.25163978494624</v>
      </c>
      <c r="G43" s="908">
        <v>97.95399719595848</v>
      </c>
      <c r="H43" s="908">
        <v>98.55399719595847</v>
      </c>
      <c r="I43" s="909">
        <v>98.21235741101223</v>
      </c>
    </row>
    <row r="44" spans="2:18" ht="12.75">
      <c r="B44" s="751" t="s">
        <v>9</v>
      </c>
      <c r="C44" s="878" t="s">
        <v>1100</v>
      </c>
      <c r="D44" s="910">
        <v>96.92</v>
      </c>
      <c r="E44" s="910">
        <v>97.52</v>
      </c>
      <c r="F44" s="910">
        <v>97.22</v>
      </c>
      <c r="G44" s="910">
        <v>96.7141935483871</v>
      </c>
      <c r="H44" s="910">
        <v>97.3141935483871</v>
      </c>
      <c r="I44" s="911">
        <v>97.0141935483871</v>
      </c>
      <c r="K44" s="321"/>
      <c r="L44" s="321"/>
      <c r="M44" s="326"/>
      <c r="N44" s="326"/>
      <c r="O44" s="326"/>
      <c r="P44" s="326"/>
      <c r="Q44" s="326"/>
      <c r="R44" s="326"/>
    </row>
    <row r="45" spans="2:18" ht="12.75">
      <c r="B45" s="751"/>
      <c r="C45" s="878" t="s">
        <v>1101</v>
      </c>
      <c r="D45" s="890">
        <v>97.52</v>
      </c>
      <c r="E45" s="890">
        <v>98.12</v>
      </c>
      <c r="F45" s="890">
        <v>97.82</v>
      </c>
      <c r="G45" s="890">
        <v>96.64225806451614</v>
      </c>
      <c r="H45" s="890">
        <v>97.24225806451611</v>
      </c>
      <c r="I45" s="912">
        <v>96.94225806451612</v>
      </c>
      <c r="K45" s="321"/>
      <c r="L45" s="321"/>
      <c r="M45" s="326"/>
      <c r="N45" s="326"/>
      <c r="O45" s="326"/>
      <c r="P45" s="326"/>
      <c r="Q45" s="326"/>
      <c r="R45" s="326"/>
    </row>
    <row r="46" spans="2:12" ht="12.75">
      <c r="B46" s="751"/>
      <c r="C46" s="878" t="s">
        <v>1102</v>
      </c>
      <c r="D46" s="890">
        <v>98.64</v>
      </c>
      <c r="E46" s="890">
        <v>99.24</v>
      </c>
      <c r="F46" s="890">
        <v>98.94</v>
      </c>
      <c r="G46" s="890">
        <v>97.7341935483871</v>
      </c>
      <c r="H46" s="890">
        <v>98.3341935483871</v>
      </c>
      <c r="I46" s="912">
        <v>98.0341935483871</v>
      </c>
      <c r="K46" s="321"/>
      <c r="L46" s="321"/>
    </row>
    <row r="47" spans="2:12" ht="12.75">
      <c r="B47" s="751"/>
      <c r="C47" s="878" t="s">
        <v>1103</v>
      </c>
      <c r="D47" s="890">
        <v>98.46</v>
      </c>
      <c r="E47" s="890">
        <v>99.06</v>
      </c>
      <c r="F47" s="890">
        <v>98.76</v>
      </c>
      <c r="G47" s="890">
        <v>97.99633333333331</v>
      </c>
      <c r="H47" s="890">
        <v>98.59633333333333</v>
      </c>
      <c r="I47" s="912">
        <v>98.29633333333332</v>
      </c>
      <c r="K47" s="321"/>
      <c r="L47" s="321"/>
    </row>
    <row r="48" spans="2:12" ht="12.75">
      <c r="B48" s="751"/>
      <c r="C48" s="878" t="s">
        <v>1104</v>
      </c>
      <c r="D48" s="890">
        <v>99.37</v>
      </c>
      <c r="E48" s="890">
        <v>99.97</v>
      </c>
      <c r="F48" s="890">
        <v>99.67</v>
      </c>
      <c r="G48" s="890">
        <v>98.79517241379308</v>
      </c>
      <c r="H48" s="890">
        <v>99.3951724137931</v>
      </c>
      <c r="I48" s="912">
        <v>99.0951724137931</v>
      </c>
      <c r="K48" s="321"/>
      <c r="L48" s="321"/>
    </row>
    <row r="49" spans="2:18" ht="12.75">
      <c r="B49" s="751"/>
      <c r="C49" s="878" t="s">
        <v>1105</v>
      </c>
      <c r="D49" s="890">
        <v>99.13</v>
      </c>
      <c r="E49" s="890">
        <v>99.73</v>
      </c>
      <c r="F49" s="890">
        <v>99.43</v>
      </c>
      <c r="G49" s="890">
        <v>100.75700000000002</v>
      </c>
      <c r="H49" s="890">
        <v>101.357</v>
      </c>
      <c r="I49" s="912">
        <v>101.05700000000002</v>
      </c>
      <c r="K49" s="321"/>
      <c r="L49" s="321"/>
      <c r="M49" s="326"/>
      <c r="N49" s="326"/>
      <c r="O49" s="326"/>
      <c r="P49" s="326"/>
      <c r="Q49" s="326"/>
      <c r="R49" s="326"/>
    </row>
    <row r="50" spans="2:12" ht="12.75">
      <c r="B50" s="751"/>
      <c r="C50" s="878" t="s">
        <v>1113</v>
      </c>
      <c r="D50" s="890">
        <v>99.31</v>
      </c>
      <c r="E50" s="890">
        <v>99.91</v>
      </c>
      <c r="F50" s="890">
        <v>99.61</v>
      </c>
      <c r="G50" s="890">
        <v>98.53</v>
      </c>
      <c r="H50" s="890">
        <v>99.13</v>
      </c>
      <c r="I50" s="912">
        <v>98.83</v>
      </c>
      <c r="K50" s="321"/>
      <c r="L50" s="321"/>
    </row>
    <row r="51" spans="2:12" ht="12.75">
      <c r="B51" s="751"/>
      <c r="C51" s="878" t="s">
        <v>1107</v>
      </c>
      <c r="D51" s="890">
        <v>100.45</v>
      </c>
      <c r="E51" s="890">
        <v>101.05</v>
      </c>
      <c r="F51" s="890">
        <v>100.75</v>
      </c>
      <c r="G51" s="890">
        <v>99.25366666666669</v>
      </c>
      <c r="H51" s="890">
        <v>99.85366666666665</v>
      </c>
      <c r="I51" s="912">
        <v>99.55366666666667</v>
      </c>
      <c r="K51" s="321"/>
      <c r="L51" s="321"/>
    </row>
    <row r="52" spans="2:12" ht="12.75">
      <c r="B52" s="751"/>
      <c r="C52" s="878" t="s">
        <v>1108</v>
      </c>
      <c r="D52" s="890">
        <v>99.4</v>
      </c>
      <c r="E52" s="890">
        <v>100</v>
      </c>
      <c r="F52" s="890">
        <v>99.7</v>
      </c>
      <c r="G52" s="890">
        <v>99.667</v>
      </c>
      <c r="H52" s="890">
        <v>100.26700000000001</v>
      </c>
      <c r="I52" s="912">
        <v>99.96700000000001</v>
      </c>
      <c r="K52" s="321"/>
      <c r="L52" s="321"/>
    </row>
    <row r="53" spans="2:12" ht="13.5" thickBot="1">
      <c r="B53" s="913"/>
      <c r="C53" s="914" t="s">
        <v>1109</v>
      </c>
      <c r="D53" s="915">
        <v>102.16</v>
      </c>
      <c r="E53" s="915">
        <v>102.76</v>
      </c>
      <c r="F53" s="915">
        <v>102.46000000000001</v>
      </c>
      <c r="G53" s="915">
        <v>100.94516129032259</v>
      </c>
      <c r="H53" s="915">
        <v>101.54516129032258</v>
      </c>
      <c r="I53" s="916">
        <v>101.24516129032259</v>
      </c>
      <c r="K53" s="321"/>
      <c r="L53" s="321"/>
    </row>
    <row r="54" spans="2:12" ht="13.5" thickTop="1">
      <c r="B54" s="322" t="s">
        <v>1114</v>
      </c>
      <c r="J54" s="917"/>
      <c r="K54" s="321"/>
      <c r="L54" s="917"/>
    </row>
    <row r="55" spans="2:12" ht="27" customHeight="1">
      <c r="B55" s="1695" t="s">
        <v>1115</v>
      </c>
      <c r="C55" s="1695"/>
      <c r="D55" s="1695"/>
      <c r="E55" s="1695"/>
      <c r="F55" s="1695"/>
      <c r="G55" s="1695"/>
      <c r="H55" s="1695"/>
      <c r="I55" s="1695"/>
      <c r="J55" s="1695"/>
      <c r="K55" s="1695"/>
      <c r="L55" s="1695"/>
    </row>
    <row r="56" spans="2:12" ht="13.5" customHeight="1">
      <c r="B56" s="1695" t="s">
        <v>421</v>
      </c>
      <c r="C56" s="1695"/>
      <c r="D56" s="1695"/>
      <c r="E56" s="1695"/>
      <c r="F56" s="1695"/>
      <c r="G56" s="1695"/>
      <c r="H56" s="1695"/>
      <c r="I56" s="1695"/>
      <c r="J56" s="1695"/>
      <c r="K56" s="1695"/>
      <c r="L56" s="1695"/>
    </row>
    <row r="57" spans="2:9" ht="16.5" thickBot="1">
      <c r="B57" s="918"/>
      <c r="C57" s="918"/>
      <c r="D57" s="918"/>
      <c r="E57" s="918"/>
      <c r="F57" s="918"/>
      <c r="G57" s="918"/>
      <c r="H57" s="918"/>
      <c r="I57" s="918"/>
    </row>
    <row r="58" spans="2:12" ht="13.5" thickTop="1">
      <c r="B58" s="1919"/>
      <c r="C58" s="1921" t="s">
        <v>1116</v>
      </c>
      <c r="D58" s="1922"/>
      <c r="E58" s="1923"/>
      <c r="F58" s="1921" t="s">
        <v>100</v>
      </c>
      <c r="G58" s="1922"/>
      <c r="H58" s="1923"/>
      <c r="I58" s="1927" t="s">
        <v>108</v>
      </c>
      <c r="J58" s="1636"/>
      <c r="K58" s="1636"/>
      <c r="L58" s="1637"/>
    </row>
    <row r="59" spans="2:12" ht="12.75">
      <c r="B59" s="1920"/>
      <c r="C59" s="1924"/>
      <c r="D59" s="1925"/>
      <c r="E59" s="1926"/>
      <c r="F59" s="1924"/>
      <c r="G59" s="1925"/>
      <c r="H59" s="1926"/>
      <c r="I59" s="1646" t="s">
        <v>1117</v>
      </c>
      <c r="J59" s="1647"/>
      <c r="K59" s="1646" t="s">
        <v>1118</v>
      </c>
      <c r="L59" s="1645"/>
    </row>
    <row r="60" spans="2:12" ht="12.75">
      <c r="B60" s="919"/>
      <c r="C60" s="920">
        <v>2012</v>
      </c>
      <c r="D60" s="921" t="s">
        <v>1119</v>
      </c>
      <c r="E60" s="921" t="s">
        <v>1120</v>
      </c>
      <c r="F60" s="921">
        <v>2013</v>
      </c>
      <c r="G60" s="921">
        <v>2014</v>
      </c>
      <c r="H60" s="921">
        <v>2015</v>
      </c>
      <c r="I60" s="922">
        <v>2013</v>
      </c>
      <c r="J60" s="922">
        <v>2014</v>
      </c>
      <c r="K60" s="922">
        <v>2014</v>
      </c>
      <c r="L60" s="923">
        <v>2015</v>
      </c>
    </row>
    <row r="61" spans="2:12" ht="12.75">
      <c r="B61" s="924" t="s">
        <v>1121</v>
      </c>
      <c r="C61" s="925">
        <v>102.1</v>
      </c>
      <c r="D61" s="925">
        <v>109.05</v>
      </c>
      <c r="E61" s="925">
        <v>104.73</v>
      </c>
      <c r="F61" s="926">
        <v>101.57</v>
      </c>
      <c r="G61" s="926">
        <v>109.74</v>
      </c>
      <c r="H61" s="926">
        <v>65.58</v>
      </c>
      <c r="I61" s="927">
        <v>6.807051909892266</v>
      </c>
      <c r="J61" s="927">
        <v>-3.961485557083904</v>
      </c>
      <c r="K61" s="927">
        <f>G61/F61*100-100</f>
        <v>8.043713694988682</v>
      </c>
      <c r="L61" s="927">
        <f>H61/G61*100-100</f>
        <v>-40.24056861673046</v>
      </c>
    </row>
    <row r="62" spans="2:12" ht="13.5" thickBot="1">
      <c r="B62" s="928" t="s">
        <v>1122</v>
      </c>
      <c r="C62" s="929">
        <v>1589.75</v>
      </c>
      <c r="D62" s="929">
        <v>1284.75</v>
      </c>
      <c r="E62" s="929">
        <v>1310</v>
      </c>
      <c r="F62" s="926">
        <v>1410</v>
      </c>
      <c r="G62" s="926">
        <v>1299</v>
      </c>
      <c r="H62" s="926">
        <v>1225</v>
      </c>
      <c r="I62" s="927">
        <v>-19.18540651045761</v>
      </c>
      <c r="J62" s="927">
        <v>1.9653629110721909</v>
      </c>
      <c r="K62" s="927">
        <f>G62/F62*100-100</f>
        <v>-7.872340425531917</v>
      </c>
      <c r="L62" s="927">
        <f>H62/G62*100-100</f>
        <v>-5.6966897613548895</v>
      </c>
    </row>
    <row r="63" ht="13.5" thickTop="1">
      <c r="B63" s="322" t="s">
        <v>1123</v>
      </c>
    </row>
    <row r="64" ht="12.75">
      <c r="B64" s="322" t="s">
        <v>1124</v>
      </c>
    </row>
    <row r="65" spans="2:8" ht="12.75">
      <c r="B65" s="322" t="s">
        <v>1125</v>
      </c>
      <c r="C65" s="930"/>
      <c r="D65" s="930"/>
      <c r="E65" s="930"/>
      <c r="F65" s="930"/>
      <c r="G65" s="930"/>
      <c r="H65" s="930"/>
    </row>
    <row r="66" ht="12.75">
      <c r="B66" s="322" t="s">
        <v>1126</v>
      </c>
    </row>
    <row r="68" spans="10:11" ht="12.75">
      <c r="J68" s="321"/>
      <c r="K68" s="321"/>
    </row>
    <row r="69" spans="10:11" ht="12.75">
      <c r="J69" s="321"/>
      <c r="K69" s="321"/>
    </row>
    <row r="70" spans="10:11" ht="12.75">
      <c r="J70" s="321"/>
      <c r="K70" s="321"/>
    </row>
    <row r="71" spans="10:11" ht="12.75">
      <c r="J71" s="321"/>
      <c r="K71" s="321"/>
    </row>
  </sheetData>
  <sheetProtection/>
  <mergeCells count="14">
    <mergeCell ref="B55:L55"/>
    <mergeCell ref="B56:L56"/>
    <mergeCell ref="B58:B59"/>
    <mergeCell ref="C58:E59"/>
    <mergeCell ref="F58:H59"/>
    <mergeCell ref="I58:L58"/>
    <mergeCell ref="I59:J59"/>
    <mergeCell ref="K59:L59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6">
      <selection activeCell="A4" sqref="A4:K6"/>
    </sheetView>
  </sheetViews>
  <sheetFormatPr defaultColWidth="11.00390625" defaultRowHeight="16.5" customHeight="1"/>
  <cols>
    <col min="1" max="1" width="46.7109375" style="144" bestFit="1" customWidth="1"/>
    <col min="2" max="2" width="10.57421875" style="144" bestFit="1" customWidth="1"/>
    <col min="3" max="3" width="11.421875" style="144" bestFit="1" customWidth="1"/>
    <col min="4" max="5" width="10.7109375" style="313" bestFit="1" customWidth="1"/>
    <col min="6" max="6" width="9.28125" style="144" bestFit="1" customWidth="1"/>
    <col min="7" max="7" width="2.421875" style="313" bestFit="1" customWidth="1"/>
    <col min="8" max="8" width="7.7109375" style="144" bestFit="1" customWidth="1"/>
    <col min="9" max="9" width="10.7109375" style="313" customWidth="1"/>
    <col min="10" max="10" width="2.140625" style="313" customWidth="1"/>
    <col min="11" max="11" width="7.7109375" style="313" bestFit="1" customWidth="1"/>
    <col min="12" max="16384" width="11.00390625" style="144" customWidth="1"/>
  </cols>
  <sheetData>
    <row r="1" spans="1:11" s="313" customFormat="1" ht="24.75" customHeight="1">
      <c r="A1" s="1597" t="s">
        <v>1245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</row>
    <row r="2" spans="1:11" s="313" customFormat="1" ht="16.5" customHeight="1">
      <c r="A2" s="1606" t="s">
        <v>378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</row>
    <row r="3" spans="2:11" s="313" customFormat="1" ht="16.5" customHeight="1" thickBot="1">
      <c r="B3" s="430"/>
      <c r="C3" s="430"/>
      <c r="D3" s="430"/>
      <c r="E3" s="430"/>
      <c r="I3" s="1599" t="s">
        <v>3</v>
      </c>
      <c r="J3" s="1599"/>
      <c r="K3" s="1599"/>
    </row>
    <row r="4" spans="1:11" s="313" customFormat="1" ht="13.5" thickTop="1">
      <c r="A4" s="1454"/>
      <c r="B4" s="1468">
        <v>2013</v>
      </c>
      <c r="C4" s="1468">
        <v>2014</v>
      </c>
      <c r="D4" s="1468">
        <v>2014</v>
      </c>
      <c r="E4" s="1469">
        <v>2015</v>
      </c>
      <c r="F4" s="1610" t="s">
        <v>1128</v>
      </c>
      <c r="G4" s="1611"/>
      <c r="H4" s="1611"/>
      <c r="I4" s="1611"/>
      <c r="J4" s="1611"/>
      <c r="K4" s="1612"/>
    </row>
    <row r="5" spans="1:11" s="313" customFormat="1" ht="12.75">
      <c r="A5" s="1470" t="s">
        <v>1169</v>
      </c>
      <c r="B5" s="1479" t="s">
        <v>1130</v>
      </c>
      <c r="C5" s="1479" t="s">
        <v>1109</v>
      </c>
      <c r="D5" s="1479" t="s">
        <v>1131</v>
      </c>
      <c r="E5" s="1480" t="s">
        <v>1132</v>
      </c>
      <c r="F5" s="1602" t="s">
        <v>7</v>
      </c>
      <c r="G5" s="1603"/>
      <c r="H5" s="1604"/>
      <c r="I5" s="1613" t="s">
        <v>9</v>
      </c>
      <c r="J5" s="1613"/>
      <c r="K5" s="1614"/>
    </row>
    <row r="6" spans="1:11" s="313" customFormat="1" ht="12.75">
      <c r="A6" s="1470"/>
      <c r="B6" s="1479"/>
      <c r="C6" s="1479"/>
      <c r="D6" s="1479"/>
      <c r="E6" s="1480"/>
      <c r="F6" s="1475" t="s">
        <v>4</v>
      </c>
      <c r="G6" s="1476" t="s">
        <v>396</v>
      </c>
      <c r="H6" s="1477" t="s">
        <v>1133</v>
      </c>
      <c r="I6" s="1472" t="s">
        <v>4</v>
      </c>
      <c r="J6" s="1476" t="s">
        <v>396</v>
      </c>
      <c r="K6" s="1478" t="s">
        <v>1133</v>
      </c>
    </row>
    <row r="7" spans="1:11" s="313" customFormat="1" ht="16.5" customHeight="1">
      <c r="A7" s="946" t="s">
        <v>1214</v>
      </c>
      <c r="B7" s="948">
        <v>1015578.0376791651</v>
      </c>
      <c r="C7" s="948">
        <v>1126097.1437652016</v>
      </c>
      <c r="D7" s="948">
        <v>1196479.3564913992</v>
      </c>
      <c r="E7" s="949">
        <v>1359845.6829242017</v>
      </c>
      <c r="F7" s="950">
        <v>110519.10608603642</v>
      </c>
      <c r="G7" s="1005"/>
      <c r="H7" s="952">
        <v>10.882384414160688</v>
      </c>
      <c r="I7" s="948">
        <v>163366.32643280248</v>
      </c>
      <c r="J7" s="1006"/>
      <c r="K7" s="954">
        <v>13.653919354853224</v>
      </c>
    </row>
    <row r="8" spans="1:11" s="313" customFormat="1" ht="16.5" customHeight="1">
      <c r="A8" s="955" t="s">
        <v>1215</v>
      </c>
      <c r="B8" s="956">
        <v>107309.78351959481</v>
      </c>
      <c r="C8" s="956">
        <v>110358.33685486368</v>
      </c>
      <c r="D8" s="956">
        <v>122544.75249030958</v>
      </c>
      <c r="E8" s="961">
        <v>129230.39840333091</v>
      </c>
      <c r="F8" s="959">
        <v>3048.5533352688653</v>
      </c>
      <c r="G8" s="1007"/>
      <c r="H8" s="961">
        <v>2.8408903972042756</v>
      </c>
      <c r="I8" s="957">
        <v>6685.645913021333</v>
      </c>
      <c r="J8" s="958"/>
      <c r="K8" s="962">
        <v>5.455677029948721</v>
      </c>
    </row>
    <row r="9" spans="1:11" s="313" customFormat="1" ht="16.5" customHeight="1">
      <c r="A9" s="955" t="s">
        <v>1216</v>
      </c>
      <c r="B9" s="956">
        <v>93603.98539309471</v>
      </c>
      <c r="C9" s="956">
        <v>94379.0595865197</v>
      </c>
      <c r="D9" s="956">
        <v>108467.25845692512</v>
      </c>
      <c r="E9" s="961">
        <v>111229.72219657843</v>
      </c>
      <c r="F9" s="959">
        <v>775.0741934249818</v>
      </c>
      <c r="G9" s="1007"/>
      <c r="H9" s="961">
        <v>0.8280354625607212</v>
      </c>
      <c r="I9" s="957">
        <v>2762.463739653307</v>
      </c>
      <c r="J9" s="958"/>
      <c r="K9" s="962">
        <v>2.546818071142036</v>
      </c>
    </row>
    <row r="10" spans="1:11" s="313" customFormat="1" ht="16.5" customHeight="1">
      <c r="A10" s="955" t="s">
        <v>1217</v>
      </c>
      <c r="B10" s="956">
        <v>13705.7981265001</v>
      </c>
      <c r="C10" s="956">
        <v>15979.277268343983</v>
      </c>
      <c r="D10" s="956">
        <v>14077.494033384452</v>
      </c>
      <c r="E10" s="961">
        <v>18000.676206752476</v>
      </c>
      <c r="F10" s="959">
        <v>2273.4791418438836</v>
      </c>
      <c r="G10" s="1007"/>
      <c r="H10" s="961">
        <v>16.587717992490507</v>
      </c>
      <c r="I10" s="957">
        <v>3923.1821733680245</v>
      </c>
      <c r="J10" s="958"/>
      <c r="K10" s="962">
        <v>27.86846980055036</v>
      </c>
    </row>
    <row r="11" spans="1:11" s="313" customFormat="1" ht="16.5" customHeight="1">
      <c r="A11" s="955" t="s">
        <v>1218</v>
      </c>
      <c r="B11" s="956">
        <v>358804.6026376236</v>
      </c>
      <c r="C11" s="956">
        <v>429201.47238984564</v>
      </c>
      <c r="D11" s="956">
        <v>450769.12587717123</v>
      </c>
      <c r="E11" s="961">
        <v>519053.6742715499</v>
      </c>
      <c r="F11" s="959">
        <v>70396.86975222203</v>
      </c>
      <c r="G11" s="1007"/>
      <c r="H11" s="961">
        <v>19.61983464947903</v>
      </c>
      <c r="I11" s="957">
        <v>68284.54839437868</v>
      </c>
      <c r="J11" s="958"/>
      <c r="K11" s="962">
        <v>15.148452827486977</v>
      </c>
    </row>
    <row r="12" spans="1:11" s="313" customFormat="1" ht="16.5" customHeight="1">
      <c r="A12" s="955" t="s">
        <v>1216</v>
      </c>
      <c r="B12" s="956">
        <v>351736.9357464295</v>
      </c>
      <c r="C12" s="956">
        <v>420349.363930906</v>
      </c>
      <c r="D12" s="956">
        <v>441455.9753080949</v>
      </c>
      <c r="E12" s="961">
        <v>509361.02704551216</v>
      </c>
      <c r="F12" s="959">
        <v>68612.4281844765</v>
      </c>
      <c r="G12" s="1007"/>
      <c r="H12" s="961">
        <v>19.50674530068115</v>
      </c>
      <c r="I12" s="957">
        <v>67905.05173741729</v>
      </c>
      <c r="J12" s="958"/>
      <c r="K12" s="962">
        <v>15.382066510715125</v>
      </c>
    </row>
    <row r="13" spans="1:11" s="313" customFormat="1" ht="16.5" customHeight="1">
      <c r="A13" s="955" t="s">
        <v>1217</v>
      </c>
      <c r="B13" s="956">
        <v>7067.666891194099</v>
      </c>
      <c r="C13" s="956">
        <v>8852.108458939658</v>
      </c>
      <c r="D13" s="956">
        <v>9313.150569076386</v>
      </c>
      <c r="E13" s="961">
        <v>9692.647226037756</v>
      </c>
      <c r="F13" s="959">
        <v>1784.441567745559</v>
      </c>
      <c r="G13" s="1007"/>
      <c r="H13" s="961">
        <v>25.24795799259964</v>
      </c>
      <c r="I13" s="957">
        <v>379.4966569613698</v>
      </c>
      <c r="J13" s="958"/>
      <c r="K13" s="962">
        <v>4.0748472189578875</v>
      </c>
    </row>
    <row r="14" spans="1:11" s="313" customFormat="1" ht="16.5" customHeight="1">
      <c r="A14" s="955" t="s">
        <v>1219</v>
      </c>
      <c r="B14" s="956">
        <v>345641.9296697213</v>
      </c>
      <c r="C14" s="956">
        <v>353142.92929427134</v>
      </c>
      <c r="D14" s="956">
        <v>365549.7279395734</v>
      </c>
      <c r="E14" s="961">
        <v>406696.6033244233</v>
      </c>
      <c r="F14" s="959">
        <v>7500.9996245500515</v>
      </c>
      <c r="G14" s="1007"/>
      <c r="H14" s="961">
        <v>2.1701648384261842</v>
      </c>
      <c r="I14" s="957">
        <v>41146.875384849904</v>
      </c>
      <c r="J14" s="958"/>
      <c r="K14" s="962">
        <v>11.256163591414742</v>
      </c>
    </row>
    <row r="15" spans="1:11" s="313" customFormat="1" ht="16.5" customHeight="1">
      <c r="A15" s="955" t="s">
        <v>1216</v>
      </c>
      <c r="B15" s="956">
        <v>305282.5392141364</v>
      </c>
      <c r="C15" s="956">
        <v>326677.18930289993</v>
      </c>
      <c r="D15" s="956">
        <v>337378.43962691</v>
      </c>
      <c r="E15" s="961">
        <v>384565.196642016</v>
      </c>
      <c r="F15" s="959">
        <v>21394.650088763505</v>
      </c>
      <c r="G15" s="1007"/>
      <c r="H15" s="961">
        <v>7.008147319475913</v>
      </c>
      <c r="I15" s="957">
        <v>47186.75701510598</v>
      </c>
      <c r="J15" s="958"/>
      <c r="K15" s="962">
        <v>13.986298907330136</v>
      </c>
    </row>
    <row r="16" spans="1:11" s="313" customFormat="1" ht="16.5" customHeight="1">
      <c r="A16" s="955" t="s">
        <v>1217</v>
      </c>
      <c r="B16" s="956">
        <v>40359.390455584835</v>
      </c>
      <c r="C16" s="956">
        <v>26465.739991371378</v>
      </c>
      <c r="D16" s="956">
        <v>28171.288312663357</v>
      </c>
      <c r="E16" s="961">
        <v>22131.4066824073</v>
      </c>
      <c r="F16" s="959">
        <v>-13893.650464213457</v>
      </c>
      <c r="G16" s="1007"/>
      <c r="H16" s="961">
        <v>-34.42482730135209</v>
      </c>
      <c r="I16" s="957">
        <v>-6039.881630256055</v>
      </c>
      <c r="J16" s="958"/>
      <c r="K16" s="962">
        <v>-21.439848839078653</v>
      </c>
    </row>
    <row r="17" spans="1:11" s="313" customFormat="1" ht="16.5" customHeight="1">
      <c r="A17" s="955" t="s">
        <v>1220</v>
      </c>
      <c r="B17" s="956">
        <v>194933.4521655771</v>
      </c>
      <c r="C17" s="956">
        <v>223432.17382810076</v>
      </c>
      <c r="D17" s="956">
        <v>246884.40591792506</v>
      </c>
      <c r="E17" s="961">
        <v>293464.6581578675</v>
      </c>
      <c r="F17" s="959">
        <v>28498.72166252366</v>
      </c>
      <c r="G17" s="1007"/>
      <c r="H17" s="961">
        <v>14.619718342810014</v>
      </c>
      <c r="I17" s="957">
        <v>46580.252239942434</v>
      </c>
      <c r="J17" s="958"/>
      <c r="K17" s="962">
        <v>18.867231434385413</v>
      </c>
    </row>
    <row r="18" spans="1:11" s="313" customFormat="1" ht="16.5" customHeight="1">
      <c r="A18" s="955" t="s">
        <v>1216</v>
      </c>
      <c r="B18" s="956">
        <v>181631.51310484824</v>
      </c>
      <c r="C18" s="956">
        <v>199196.354951753</v>
      </c>
      <c r="D18" s="956">
        <v>218529.75129313295</v>
      </c>
      <c r="E18" s="961">
        <v>252632.63566184096</v>
      </c>
      <c r="F18" s="959">
        <v>17564.841846904746</v>
      </c>
      <c r="G18" s="1007"/>
      <c r="H18" s="961">
        <v>9.67059159869758</v>
      </c>
      <c r="I18" s="957">
        <v>34102.88436870801</v>
      </c>
      <c r="J18" s="958"/>
      <c r="K18" s="962">
        <v>15.605602517234757</v>
      </c>
    </row>
    <row r="19" spans="1:11" s="313" customFormat="1" ht="16.5" customHeight="1">
      <c r="A19" s="955" t="s">
        <v>1217</v>
      </c>
      <c r="B19" s="956">
        <v>13301.939060728848</v>
      </c>
      <c r="C19" s="956">
        <v>24235.81887634777</v>
      </c>
      <c r="D19" s="956">
        <v>28354.654624792092</v>
      </c>
      <c r="E19" s="961">
        <v>40832.02249602655</v>
      </c>
      <c r="F19" s="959">
        <v>10933.879815618922</v>
      </c>
      <c r="G19" s="1007"/>
      <c r="H19" s="961">
        <v>82.19763874801444</v>
      </c>
      <c r="I19" s="957">
        <v>12477.367871234455</v>
      </c>
      <c r="J19" s="958"/>
      <c r="K19" s="962">
        <v>44.0046547430868</v>
      </c>
    </row>
    <row r="20" spans="1:11" s="313" customFormat="1" ht="16.5" customHeight="1">
      <c r="A20" s="955" t="s">
        <v>1221</v>
      </c>
      <c r="B20" s="956">
        <v>8888.269686648346</v>
      </c>
      <c r="C20" s="956">
        <v>9962.231398119997</v>
      </c>
      <c r="D20" s="956">
        <v>10731.34426642</v>
      </c>
      <c r="E20" s="961">
        <v>11400.348767029998</v>
      </c>
      <c r="F20" s="959">
        <v>1073.9617114716511</v>
      </c>
      <c r="G20" s="1007"/>
      <c r="H20" s="961">
        <v>12.082910952678672</v>
      </c>
      <c r="I20" s="957">
        <v>669.004500609999</v>
      </c>
      <c r="J20" s="958"/>
      <c r="K20" s="962">
        <v>6.234116472280322</v>
      </c>
    </row>
    <row r="21" spans="1:11" s="313" customFormat="1" ht="16.5" customHeight="1">
      <c r="A21" s="946" t="s">
        <v>1222</v>
      </c>
      <c r="B21" s="947">
        <v>2187.62425603</v>
      </c>
      <c r="C21" s="947">
        <v>1985.8463639200002</v>
      </c>
      <c r="D21" s="947">
        <v>1932.98868759</v>
      </c>
      <c r="E21" s="952">
        <v>2654.42372725</v>
      </c>
      <c r="F21" s="950">
        <v>-201.77789211000004</v>
      </c>
      <c r="G21" s="1005"/>
      <c r="H21" s="952">
        <v>-9.223608284366772</v>
      </c>
      <c r="I21" s="948">
        <v>721.43503966</v>
      </c>
      <c r="J21" s="949"/>
      <c r="K21" s="954">
        <v>37.3222587535919</v>
      </c>
    </row>
    <row r="22" spans="1:11" s="313" customFormat="1" ht="16.5" customHeight="1">
      <c r="A22" s="946" t="s">
        <v>1223</v>
      </c>
      <c r="B22" s="947">
        <v>2954.25889217</v>
      </c>
      <c r="C22" s="947">
        <v>3021.0807508400003</v>
      </c>
      <c r="D22" s="947">
        <v>4.119</v>
      </c>
      <c r="E22" s="952">
        <v>0</v>
      </c>
      <c r="F22" s="950">
        <v>66.82185867000044</v>
      </c>
      <c r="G22" s="1005"/>
      <c r="H22" s="952">
        <v>2.261882289568657</v>
      </c>
      <c r="I22" s="948">
        <v>-4.119</v>
      </c>
      <c r="J22" s="949"/>
      <c r="K22" s="954"/>
    </row>
    <row r="23" spans="1:11" s="313" customFormat="1" ht="16.5" customHeight="1">
      <c r="A23" s="1031" t="s">
        <v>1224</v>
      </c>
      <c r="B23" s="947">
        <v>222161.436015703</v>
      </c>
      <c r="C23" s="947">
        <v>268217.7934931014</v>
      </c>
      <c r="D23" s="947">
        <v>268735.3983221199</v>
      </c>
      <c r="E23" s="952">
        <v>312781.68475333473</v>
      </c>
      <c r="F23" s="950">
        <v>46056.357477398386</v>
      </c>
      <c r="G23" s="1005"/>
      <c r="H23" s="952">
        <v>20.731031588282946</v>
      </c>
      <c r="I23" s="948">
        <v>44046.28643121483</v>
      </c>
      <c r="J23" s="949"/>
      <c r="K23" s="954">
        <v>16.390206391202216</v>
      </c>
    </row>
    <row r="24" spans="1:11" s="313" customFormat="1" ht="16.5" customHeight="1">
      <c r="A24" s="1032" t="s">
        <v>1225</v>
      </c>
      <c r="B24" s="956">
        <v>77548.45905002001</v>
      </c>
      <c r="C24" s="956">
        <v>84197.98067704002</v>
      </c>
      <c r="D24" s="956">
        <v>87334.02185704002</v>
      </c>
      <c r="E24" s="961">
        <v>97426.60765224</v>
      </c>
      <c r="F24" s="959">
        <v>6649.5216270200035</v>
      </c>
      <c r="G24" s="1007"/>
      <c r="H24" s="961">
        <v>8.574666355047693</v>
      </c>
      <c r="I24" s="957">
        <v>10092.585795199979</v>
      </c>
      <c r="J24" s="958"/>
      <c r="K24" s="962">
        <v>11.556304840421607</v>
      </c>
    </row>
    <row r="25" spans="1:11" s="313" customFormat="1" ht="16.5" customHeight="1">
      <c r="A25" s="1032" t="s">
        <v>1226</v>
      </c>
      <c r="B25" s="956">
        <v>44173.95802336182</v>
      </c>
      <c r="C25" s="956">
        <v>56211.89730884707</v>
      </c>
      <c r="D25" s="956">
        <v>53749.94024853264</v>
      </c>
      <c r="E25" s="961">
        <v>66112.10263075508</v>
      </c>
      <c r="F25" s="959">
        <v>12037.939285485249</v>
      </c>
      <c r="G25" s="1007"/>
      <c r="H25" s="961">
        <v>27.25121276005847</v>
      </c>
      <c r="I25" s="957">
        <v>12362.162382222436</v>
      </c>
      <c r="J25" s="958"/>
      <c r="K25" s="962">
        <v>22.999397441302122</v>
      </c>
    </row>
    <row r="26" spans="1:11" s="313" customFormat="1" ht="16.5" customHeight="1">
      <c r="A26" s="1032" t="s">
        <v>1227</v>
      </c>
      <c r="B26" s="956">
        <v>100439.01894232116</v>
      </c>
      <c r="C26" s="956">
        <v>127807.91550721426</v>
      </c>
      <c r="D26" s="956">
        <v>127651.43621654723</v>
      </c>
      <c r="E26" s="961">
        <v>149242.97447033963</v>
      </c>
      <c r="F26" s="959">
        <v>27368.896564893104</v>
      </c>
      <c r="G26" s="1007"/>
      <c r="H26" s="961">
        <v>27.249267120590027</v>
      </c>
      <c r="I26" s="957">
        <v>21591.5382537924</v>
      </c>
      <c r="J26" s="958"/>
      <c r="K26" s="962">
        <v>16.914449922180765</v>
      </c>
    </row>
    <row r="27" spans="1:11" s="313" customFormat="1" ht="16.5" customHeight="1">
      <c r="A27" s="1033" t="s">
        <v>1228</v>
      </c>
      <c r="B27" s="1034">
        <v>1242881.356843068</v>
      </c>
      <c r="C27" s="1034">
        <v>1399321.864373063</v>
      </c>
      <c r="D27" s="1034">
        <v>1467151.862501109</v>
      </c>
      <c r="E27" s="1035">
        <v>1675281.7914047865</v>
      </c>
      <c r="F27" s="1036">
        <v>156440.50752999494</v>
      </c>
      <c r="G27" s="1037"/>
      <c r="H27" s="1035">
        <v>12.586922047600385</v>
      </c>
      <c r="I27" s="1038">
        <v>208129.9289036775</v>
      </c>
      <c r="J27" s="1039"/>
      <c r="K27" s="1040">
        <v>14.18598402955169</v>
      </c>
    </row>
    <row r="28" spans="1:11" s="313" customFormat="1" ht="16.5" customHeight="1">
      <c r="A28" s="946" t="s">
        <v>1229</v>
      </c>
      <c r="B28" s="947">
        <v>214723.30589832607</v>
      </c>
      <c r="C28" s="947">
        <v>228131.99889159153</v>
      </c>
      <c r="D28" s="947">
        <v>267110.3879700524</v>
      </c>
      <c r="E28" s="952">
        <v>286594.9901939573</v>
      </c>
      <c r="F28" s="950">
        <v>13408.69299326546</v>
      </c>
      <c r="G28" s="1005"/>
      <c r="H28" s="952">
        <v>6.244637924685562</v>
      </c>
      <c r="I28" s="948">
        <v>19484.60222390486</v>
      </c>
      <c r="J28" s="949"/>
      <c r="K28" s="954">
        <v>7.294587968660138</v>
      </c>
    </row>
    <row r="29" spans="1:11" s="313" customFormat="1" ht="16.5" customHeight="1">
      <c r="A29" s="955" t="s">
        <v>1230</v>
      </c>
      <c r="B29" s="956">
        <v>29120.099594706004</v>
      </c>
      <c r="C29" s="956">
        <v>26853.88683601</v>
      </c>
      <c r="D29" s="956">
        <v>33942.21583274999</v>
      </c>
      <c r="E29" s="961">
        <v>31622.41330066</v>
      </c>
      <c r="F29" s="959">
        <v>-2266.212758696005</v>
      </c>
      <c r="G29" s="1007"/>
      <c r="H29" s="961">
        <v>-7.78229741737559</v>
      </c>
      <c r="I29" s="957">
        <v>-2319.802532089994</v>
      </c>
      <c r="J29" s="958"/>
      <c r="K29" s="962">
        <v>-6.834564200289113</v>
      </c>
    </row>
    <row r="30" spans="1:11" s="313" customFormat="1" ht="16.5" customHeight="1">
      <c r="A30" s="955" t="s">
        <v>1246</v>
      </c>
      <c r="B30" s="956">
        <v>107355.67587310003</v>
      </c>
      <c r="C30" s="956">
        <v>110403.45175267</v>
      </c>
      <c r="D30" s="956">
        <v>143481.39134852</v>
      </c>
      <c r="E30" s="961">
        <v>137777.94347795998</v>
      </c>
      <c r="F30" s="959">
        <v>3047.775879569963</v>
      </c>
      <c r="G30" s="1007"/>
      <c r="H30" s="961">
        <v>2.8389517878613066</v>
      </c>
      <c r="I30" s="957">
        <v>-5703.4478705600195</v>
      </c>
      <c r="J30" s="958"/>
      <c r="K30" s="962">
        <v>-3.975043604578797</v>
      </c>
    </row>
    <row r="31" spans="1:11" s="313" customFormat="1" ht="16.5" customHeight="1">
      <c r="A31" s="955" t="s">
        <v>1232</v>
      </c>
      <c r="B31" s="956">
        <v>800.9433021789996</v>
      </c>
      <c r="C31" s="956">
        <v>1230.4602618582505</v>
      </c>
      <c r="D31" s="956">
        <v>699.9148152695</v>
      </c>
      <c r="E31" s="961">
        <v>2209.4292416069998</v>
      </c>
      <c r="F31" s="959">
        <v>429.51695967925093</v>
      </c>
      <c r="G31" s="1007"/>
      <c r="H31" s="961">
        <v>53.62638759956319</v>
      </c>
      <c r="I31" s="957">
        <v>1509.5144263374998</v>
      </c>
      <c r="J31" s="958"/>
      <c r="K31" s="962">
        <v>215.6711636052833</v>
      </c>
    </row>
    <row r="32" spans="1:11" s="313" customFormat="1" ht="16.5" customHeight="1">
      <c r="A32" s="955" t="s">
        <v>1233</v>
      </c>
      <c r="B32" s="956">
        <v>77273.92622534103</v>
      </c>
      <c r="C32" s="956">
        <v>88278.54909761327</v>
      </c>
      <c r="D32" s="956">
        <v>88901.08335653292</v>
      </c>
      <c r="E32" s="961">
        <v>114502.42332141027</v>
      </c>
      <c r="F32" s="959">
        <v>11004.622872272244</v>
      </c>
      <c r="G32" s="1007"/>
      <c r="H32" s="961">
        <v>14.241055696045912</v>
      </c>
      <c r="I32" s="957">
        <v>25601.33996487735</v>
      </c>
      <c r="J32" s="958"/>
      <c r="K32" s="962">
        <v>28.797556788149116</v>
      </c>
    </row>
    <row r="33" spans="1:11" s="313" customFormat="1" ht="16.5" customHeight="1">
      <c r="A33" s="955" t="s">
        <v>1234</v>
      </c>
      <c r="B33" s="956">
        <v>172.660903</v>
      </c>
      <c r="C33" s="956">
        <v>1365.6509434400002</v>
      </c>
      <c r="D33" s="956">
        <v>85.78261698</v>
      </c>
      <c r="E33" s="961">
        <v>482.78085231999995</v>
      </c>
      <c r="F33" s="959">
        <v>1192.9900404400003</v>
      </c>
      <c r="G33" s="1007"/>
      <c r="H33" s="961">
        <v>690.9439367637272</v>
      </c>
      <c r="I33" s="957">
        <v>396.99823533999995</v>
      </c>
      <c r="J33" s="958"/>
      <c r="K33" s="962">
        <v>462.7956680693934</v>
      </c>
    </row>
    <row r="34" spans="1:11" s="313" customFormat="1" ht="16.5" customHeight="1">
      <c r="A34" s="1008" t="s">
        <v>1235</v>
      </c>
      <c r="B34" s="947">
        <v>938102.5587964989</v>
      </c>
      <c r="C34" s="947">
        <v>1048102.9439787951</v>
      </c>
      <c r="D34" s="947">
        <v>1066926.4858428843</v>
      </c>
      <c r="E34" s="952">
        <v>1221309.3334721131</v>
      </c>
      <c r="F34" s="950">
        <v>110000.38518229616</v>
      </c>
      <c r="G34" s="1005"/>
      <c r="H34" s="952">
        <v>11.725837878900656</v>
      </c>
      <c r="I34" s="948">
        <v>154382.84762922884</v>
      </c>
      <c r="J34" s="949"/>
      <c r="K34" s="954">
        <v>14.469867388029515</v>
      </c>
    </row>
    <row r="35" spans="1:11" s="313" customFormat="1" ht="16.5" customHeight="1">
      <c r="A35" s="955" t="s">
        <v>1236</v>
      </c>
      <c r="B35" s="956">
        <v>147230.15</v>
      </c>
      <c r="C35" s="956">
        <v>141880.7</v>
      </c>
      <c r="D35" s="956">
        <v>136367.1</v>
      </c>
      <c r="E35" s="961">
        <v>118956.45000000001</v>
      </c>
      <c r="F35" s="959">
        <v>-5349.4499999999825</v>
      </c>
      <c r="G35" s="1007"/>
      <c r="H35" s="961">
        <v>-3.6333930244586337</v>
      </c>
      <c r="I35" s="957">
        <v>-17410.649999999994</v>
      </c>
      <c r="J35" s="958"/>
      <c r="K35" s="962">
        <v>-12.767485705863066</v>
      </c>
    </row>
    <row r="36" spans="1:11" s="313" customFormat="1" ht="16.5" customHeight="1">
      <c r="A36" s="955" t="s">
        <v>1237</v>
      </c>
      <c r="B36" s="956">
        <v>11074.042600198094</v>
      </c>
      <c r="C36" s="957">
        <v>11535.36813165</v>
      </c>
      <c r="D36" s="956">
        <v>10047.26457073</v>
      </c>
      <c r="E36" s="961">
        <v>10121.957090690003</v>
      </c>
      <c r="F36" s="959">
        <v>461.3255314519065</v>
      </c>
      <c r="G36" s="1007"/>
      <c r="H36" s="961">
        <v>4.165827675646238</v>
      </c>
      <c r="I36" s="957">
        <v>74.69251996000276</v>
      </c>
      <c r="J36" s="958"/>
      <c r="K36" s="962">
        <v>0.7434114970715442</v>
      </c>
    </row>
    <row r="37" spans="1:11" s="313" customFormat="1" ht="16.5" customHeight="1">
      <c r="A37" s="963" t="s">
        <v>1238</v>
      </c>
      <c r="B37" s="956">
        <v>11087.490130598799</v>
      </c>
      <c r="C37" s="956">
        <v>9701.534078191606</v>
      </c>
      <c r="D37" s="956">
        <v>10136.62372096203</v>
      </c>
      <c r="E37" s="961">
        <v>24009.60161936783</v>
      </c>
      <c r="F37" s="959">
        <v>-1385.956052407193</v>
      </c>
      <c r="G37" s="1007"/>
      <c r="H37" s="961">
        <v>-12.500178454114593</v>
      </c>
      <c r="I37" s="957">
        <v>13872.9778984058</v>
      </c>
      <c r="J37" s="958"/>
      <c r="K37" s="962">
        <v>136.8599474568359</v>
      </c>
    </row>
    <row r="38" spans="1:11" s="313" customFormat="1" ht="16.5" customHeight="1">
      <c r="A38" s="1041" t="s">
        <v>1239</v>
      </c>
      <c r="B38" s="956">
        <v>1083.5204343599999</v>
      </c>
      <c r="C38" s="956">
        <v>1093.45060143</v>
      </c>
      <c r="D38" s="956">
        <v>996.6286769799999</v>
      </c>
      <c r="E38" s="961">
        <v>876.49698476</v>
      </c>
      <c r="F38" s="959">
        <v>9.930167070000152</v>
      </c>
      <c r="G38" s="1007"/>
      <c r="H38" s="961">
        <v>0.9164725237383804</v>
      </c>
      <c r="I38" s="957">
        <v>-120.13169221999988</v>
      </c>
      <c r="J38" s="958"/>
      <c r="K38" s="962">
        <v>-12.05380649732304</v>
      </c>
    </row>
    <row r="39" spans="1:11" s="313" customFormat="1" ht="16.5" customHeight="1">
      <c r="A39" s="1041" t="s">
        <v>1240</v>
      </c>
      <c r="B39" s="956">
        <v>10003.969696238799</v>
      </c>
      <c r="C39" s="956">
        <v>8608.083476761605</v>
      </c>
      <c r="D39" s="956">
        <v>9139.995043982031</v>
      </c>
      <c r="E39" s="961">
        <v>23133.10463460783</v>
      </c>
      <c r="F39" s="959">
        <v>-1395.8862194771937</v>
      </c>
      <c r="G39" s="1007"/>
      <c r="H39" s="961">
        <v>-13.953323149329472</v>
      </c>
      <c r="I39" s="957">
        <v>13993.109590625798</v>
      </c>
      <c r="J39" s="958"/>
      <c r="K39" s="962">
        <v>153.09756212438168</v>
      </c>
    </row>
    <row r="40" spans="1:11" s="313" customFormat="1" ht="16.5" customHeight="1">
      <c r="A40" s="955" t="s">
        <v>1241</v>
      </c>
      <c r="B40" s="956">
        <v>766327.2169271221</v>
      </c>
      <c r="C40" s="956">
        <v>882763.3364674773</v>
      </c>
      <c r="D40" s="956">
        <v>906851.9173838722</v>
      </c>
      <c r="E40" s="961">
        <v>1063156.7876075532</v>
      </c>
      <c r="F40" s="959">
        <v>116436.11954035517</v>
      </c>
      <c r="G40" s="1007"/>
      <c r="H40" s="961">
        <v>15.194047264463565</v>
      </c>
      <c r="I40" s="957">
        <v>156304.87022368098</v>
      </c>
      <c r="J40" s="958"/>
      <c r="K40" s="962">
        <v>17.235986077484007</v>
      </c>
    </row>
    <row r="41" spans="1:11" s="313" customFormat="1" ht="16.5" customHeight="1">
      <c r="A41" s="963" t="s">
        <v>1242</v>
      </c>
      <c r="B41" s="956">
        <v>745999.6373992665</v>
      </c>
      <c r="C41" s="956">
        <v>856177.306648177</v>
      </c>
      <c r="D41" s="956">
        <v>885806.0161090732</v>
      </c>
      <c r="E41" s="961">
        <v>1035866.3721733219</v>
      </c>
      <c r="F41" s="959">
        <v>110177.6692489105</v>
      </c>
      <c r="G41" s="1007"/>
      <c r="H41" s="961">
        <v>14.76913174288077</v>
      </c>
      <c r="I41" s="957">
        <v>150060.3560642487</v>
      </c>
      <c r="J41" s="958"/>
      <c r="K41" s="962">
        <v>16.940543791223373</v>
      </c>
    </row>
    <row r="42" spans="1:11" s="313" customFormat="1" ht="16.5" customHeight="1">
      <c r="A42" s="963" t="s">
        <v>1243</v>
      </c>
      <c r="B42" s="956">
        <v>20327.579527855614</v>
      </c>
      <c r="C42" s="956">
        <v>26586.029819300336</v>
      </c>
      <c r="D42" s="956">
        <v>21045.901274799016</v>
      </c>
      <c r="E42" s="961">
        <v>27290.415434231294</v>
      </c>
      <c r="F42" s="959">
        <v>6258.450291444722</v>
      </c>
      <c r="G42" s="1007"/>
      <c r="H42" s="961">
        <v>30.78797592634451</v>
      </c>
      <c r="I42" s="957">
        <v>6244.514159432278</v>
      </c>
      <c r="J42" s="958"/>
      <c r="K42" s="962">
        <v>29.670927739785814</v>
      </c>
    </row>
    <row r="43" spans="1:11" s="313" customFormat="1" ht="16.5" customHeight="1">
      <c r="A43" s="973" t="s">
        <v>1244</v>
      </c>
      <c r="B43" s="1043">
        <v>2383.65913858</v>
      </c>
      <c r="C43" s="1043">
        <v>2222.0053014762</v>
      </c>
      <c r="D43" s="1043">
        <v>3523.58016732</v>
      </c>
      <c r="E43" s="977">
        <v>5064.537154501999</v>
      </c>
      <c r="F43" s="976">
        <v>-161.65383710380002</v>
      </c>
      <c r="G43" s="1044"/>
      <c r="H43" s="977">
        <v>-6.7817514042759015</v>
      </c>
      <c r="I43" s="974">
        <v>1540.956987181999</v>
      </c>
      <c r="J43" s="975"/>
      <c r="K43" s="978">
        <v>43.732706906283774</v>
      </c>
    </row>
    <row r="44" spans="1:11" s="313" customFormat="1" ht="16.5" customHeight="1" thickBot="1">
      <c r="A44" s="1045" t="s">
        <v>1188</v>
      </c>
      <c r="B44" s="980">
        <v>90055.49929064234</v>
      </c>
      <c r="C44" s="980">
        <v>123086.91993621939</v>
      </c>
      <c r="D44" s="980">
        <v>133114.97697776402</v>
      </c>
      <c r="E44" s="984">
        <v>167377.48867214372</v>
      </c>
      <c r="F44" s="983">
        <v>33031.42064557705</v>
      </c>
      <c r="G44" s="1018"/>
      <c r="H44" s="984">
        <v>36.67896009212326</v>
      </c>
      <c r="I44" s="981">
        <v>34262.511694379704</v>
      </c>
      <c r="J44" s="982"/>
      <c r="K44" s="985">
        <v>25.739035886324817</v>
      </c>
    </row>
    <row r="45" spans="1:11" s="313" customFormat="1" ht="16.5" customHeight="1" thickTop="1">
      <c r="A45" s="994" t="s">
        <v>1163</v>
      </c>
      <c r="B45" s="1046"/>
      <c r="C45" s="430"/>
      <c r="D45" s="1020"/>
      <c r="E45" s="1020"/>
      <c r="F45" s="956"/>
      <c r="G45" s="957"/>
      <c r="H45" s="956"/>
      <c r="I45" s="957"/>
      <c r="J45" s="957"/>
      <c r="K45" s="95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3">
      <selection activeCell="A35" sqref="A35"/>
    </sheetView>
  </sheetViews>
  <sheetFormatPr defaultColWidth="11.00390625" defaultRowHeight="16.5" customHeight="1"/>
  <cols>
    <col min="1" max="1" width="46.7109375" style="144" bestFit="1" customWidth="1"/>
    <col min="2" max="2" width="10.57421875" style="144" bestFit="1" customWidth="1"/>
    <col min="3" max="3" width="11.421875" style="144" bestFit="1" customWidth="1"/>
    <col min="4" max="5" width="10.7109375" style="313" bestFit="1" customWidth="1"/>
    <col min="6" max="6" width="9.28125" style="144" bestFit="1" customWidth="1"/>
    <col min="7" max="7" width="2.421875" style="313" bestFit="1" customWidth="1"/>
    <col min="8" max="8" width="7.7109375" style="144" bestFit="1" customWidth="1"/>
    <col min="9" max="9" width="10.7109375" style="313" customWidth="1"/>
    <col min="10" max="10" width="2.140625" style="313" customWidth="1"/>
    <col min="11" max="11" width="7.7109375" style="313" bestFit="1" customWidth="1"/>
    <col min="12" max="16384" width="11.00390625" style="144" customWidth="1"/>
  </cols>
  <sheetData>
    <row r="1" spans="1:11" s="313" customFormat="1" ht="24.75" customHeight="1">
      <c r="A1" s="1597" t="s">
        <v>1247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</row>
    <row r="2" spans="1:11" s="313" customFormat="1" ht="16.5" customHeight="1">
      <c r="A2" s="1606" t="s">
        <v>379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</row>
    <row r="3" spans="1:11" s="313" customFormat="1" ht="16.5" customHeight="1" thickBot="1">
      <c r="A3" s="986"/>
      <c r="B3" s="1046"/>
      <c r="C3" s="430"/>
      <c r="D3" s="430"/>
      <c r="E3" s="430"/>
      <c r="F3" s="430"/>
      <c r="G3" s="430"/>
      <c r="H3" s="430"/>
      <c r="I3" s="1599" t="s">
        <v>3</v>
      </c>
      <c r="J3" s="1599"/>
      <c r="K3" s="1599"/>
    </row>
    <row r="4" spans="1:11" s="313" customFormat="1" ht="13.5" thickTop="1">
      <c r="A4" s="1454"/>
      <c r="B4" s="1484">
        <v>2013</v>
      </c>
      <c r="C4" s="1484">
        <v>2014</v>
      </c>
      <c r="D4" s="1484">
        <v>2014</v>
      </c>
      <c r="E4" s="1485">
        <v>2015</v>
      </c>
      <c r="F4" s="1615" t="s">
        <v>1128</v>
      </c>
      <c r="G4" s="1616"/>
      <c r="H4" s="1616"/>
      <c r="I4" s="1616"/>
      <c r="J4" s="1616"/>
      <c r="K4" s="1617"/>
    </row>
    <row r="5" spans="1:11" s="313" customFormat="1" ht="12.75">
      <c r="A5" s="1470" t="s">
        <v>1169</v>
      </c>
      <c r="B5" s="1479" t="s">
        <v>1130</v>
      </c>
      <c r="C5" s="1479" t="s">
        <v>1109</v>
      </c>
      <c r="D5" s="1479" t="s">
        <v>1131</v>
      </c>
      <c r="E5" s="1480" t="s">
        <v>1132</v>
      </c>
      <c r="F5" s="1602" t="s">
        <v>7</v>
      </c>
      <c r="G5" s="1603"/>
      <c r="H5" s="1604"/>
      <c r="I5" s="1603" t="s">
        <v>9</v>
      </c>
      <c r="J5" s="1603"/>
      <c r="K5" s="1605"/>
    </row>
    <row r="6" spans="1:11" s="313" customFormat="1" ht="12.75">
      <c r="A6" s="1470"/>
      <c r="B6" s="1479"/>
      <c r="C6" s="1479"/>
      <c r="D6" s="1479"/>
      <c r="E6" s="1480"/>
      <c r="F6" s="1475" t="s">
        <v>4</v>
      </c>
      <c r="G6" s="1476" t="s">
        <v>396</v>
      </c>
      <c r="H6" s="1477" t="s">
        <v>1133</v>
      </c>
      <c r="I6" s="1472" t="s">
        <v>4</v>
      </c>
      <c r="J6" s="1476" t="s">
        <v>396</v>
      </c>
      <c r="K6" s="1478" t="s">
        <v>1133</v>
      </c>
    </row>
    <row r="7" spans="1:11" s="313" customFormat="1" ht="16.5" customHeight="1">
      <c r="A7" s="946" t="s">
        <v>1214</v>
      </c>
      <c r="B7" s="948">
        <v>155224.89364453434</v>
      </c>
      <c r="C7" s="948">
        <v>184367.04631657814</v>
      </c>
      <c r="D7" s="948">
        <v>200328.9315043301</v>
      </c>
      <c r="E7" s="949">
        <v>204508.03464707886</v>
      </c>
      <c r="F7" s="950">
        <v>29142.152672043798</v>
      </c>
      <c r="G7" s="1005"/>
      <c r="H7" s="952">
        <v>18.77414890602499</v>
      </c>
      <c r="I7" s="948">
        <v>4179.1031427487615</v>
      </c>
      <c r="J7" s="1006"/>
      <c r="K7" s="954">
        <v>2.0861206174098874</v>
      </c>
    </row>
    <row r="8" spans="1:11" s="313" customFormat="1" ht="16.5" customHeight="1">
      <c r="A8" s="955" t="s">
        <v>1215</v>
      </c>
      <c r="B8" s="956">
        <v>3083.7143625912</v>
      </c>
      <c r="C8" s="956">
        <v>3179.6194772235012</v>
      </c>
      <c r="D8" s="956">
        <v>4228.3166725621</v>
      </c>
      <c r="E8" s="961">
        <v>4043.76414587463</v>
      </c>
      <c r="F8" s="959">
        <v>95.90511463230132</v>
      </c>
      <c r="G8" s="1007"/>
      <c r="H8" s="961">
        <v>3.1100518191870945</v>
      </c>
      <c r="I8" s="957">
        <v>-184.55252668747062</v>
      </c>
      <c r="J8" s="958"/>
      <c r="K8" s="962">
        <v>-4.364680816956009</v>
      </c>
    </row>
    <row r="9" spans="1:11" s="313" customFormat="1" ht="16.5" customHeight="1">
      <c r="A9" s="955" t="s">
        <v>1216</v>
      </c>
      <c r="B9" s="956">
        <v>3068.3832781672</v>
      </c>
      <c r="C9" s="956">
        <v>3142.503007883501</v>
      </c>
      <c r="D9" s="956">
        <v>4196.3146141591005</v>
      </c>
      <c r="E9" s="961">
        <v>3996.71960730163</v>
      </c>
      <c r="F9" s="959">
        <v>74.11972971630121</v>
      </c>
      <c r="G9" s="1007"/>
      <c r="H9" s="961">
        <v>2.415595543219563</v>
      </c>
      <c r="I9" s="957">
        <v>-199.5950068574707</v>
      </c>
      <c r="J9" s="958"/>
      <c r="K9" s="962">
        <v>-4.756435711088063</v>
      </c>
    </row>
    <row r="10" spans="1:11" s="313" customFormat="1" ht="16.5" customHeight="1">
      <c r="A10" s="955" t="s">
        <v>1217</v>
      </c>
      <c r="B10" s="956">
        <v>15.331084424</v>
      </c>
      <c r="C10" s="956">
        <v>37.116469339999995</v>
      </c>
      <c r="D10" s="956">
        <v>32.002058403</v>
      </c>
      <c r="E10" s="961">
        <v>47.04453857300001</v>
      </c>
      <c r="F10" s="959">
        <v>21.785384915999995</v>
      </c>
      <c r="G10" s="1007"/>
      <c r="H10" s="961">
        <v>142.09943871873884</v>
      </c>
      <c r="I10" s="957">
        <v>15.042480170000012</v>
      </c>
      <c r="J10" s="958"/>
      <c r="K10" s="962">
        <v>47.00472694778243</v>
      </c>
    </row>
    <row r="11" spans="1:11" s="313" customFormat="1" ht="16.5" customHeight="1">
      <c r="A11" s="955" t="s">
        <v>1218</v>
      </c>
      <c r="B11" s="956">
        <v>82945.64026442301</v>
      </c>
      <c r="C11" s="956">
        <v>100909.9469920222</v>
      </c>
      <c r="D11" s="956">
        <v>108357.4886662195</v>
      </c>
      <c r="E11" s="961">
        <v>110454.94646603771</v>
      </c>
      <c r="F11" s="959">
        <v>17964.306727599193</v>
      </c>
      <c r="G11" s="1007"/>
      <c r="H11" s="961">
        <v>21.65792761419485</v>
      </c>
      <c r="I11" s="957">
        <v>2097.4577998182067</v>
      </c>
      <c r="J11" s="958"/>
      <c r="K11" s="962">
        <v>1.9356832883781019</v>
      </c>
    </row>
    <row r="12" spans="1:11" s="313" customFormat="1" ht="16.5" customHeight="1">
      <c r="A12" s="955" t="s">
        <v>1216</v>
      </c>
      <c r="B12" s="956">
        <v>82861.94909040301</v>
      </c>
      <c r="C12" s="956">
        <v>100829.80111782001</v>
      </c>
      <c r="D12" s="956">
        <v>108284.4620100195</v>
      </c>
      <c r="E12" s="961">
        <v>110056.84581943121</v>
      </c>
      <c r="F12" s="959">
        <v>17967.852027417</v>
      </c>
      <c r="G12" s="1007"/>
      <c r="H12" s="961">
        <v>21.684080841272436</v>
      </c>
      <c r="I12" s="957">
        <v>1772.383809411709</v>
      </c>
      <c r="J12" s="958"/>
      <c r="K12" s="962">
        <v>1.636784979591727</v>
      </c>
    </row>
    <row r="13" spans="1:11" s="313" customFormat="1" ht="16.5" customHeight="1">
      <c r="A13" s="955" t="s">
        <v>1217</v>
      </c>
      <c r="B13" s="956">
        <v>83.69117402</v>
      </c>
      <c r="C13" s="956">
        <v>80.14587420219999</v>
      </c>
      <c r="D13" s="956">
        <v>73.0266562</v>
      </c>
      <c r="E13" s="961">
        <v>398.1006466065</v>
      </c>
      <c r="F13" s="959">
        <v>-3.5452998178000144</v>
      </c>
      <c r="G13" s="1007"/>
      <c r="H13" s="961">
        <v>-4.236169296600834</v>
      </c>
      <c r="I13" s="957">
        <v>325.0739904065</v>
      </c>
      <c r="J13" s="958"/>
      <c r="K13" s="962">
        <v>445.1442902112502</v>
      </c>
    </row>
    <row r="14" spans="1:11" s="313" customFormat="1" ht="16.5" customHeight="1">
      <c r="A14" s="955" t="s">
        <v>1219</v>
      </c>
      <c r="B14" s="956">
        <v>45028.3003632011</v>
      </c>
      <c r="C14" s="956">
        <v>52970.93029641001</v>
      </c>
      <c r="D14" s="956">
        <v>55395.1440574</v>
      </c>
      <c r="E14" s="961">
        <v>56649.23570232001</v>
      </c>
      <c r="F14" s="959">
        <v>7942.629933208911</v>
      </c>
      <c r="G14" s="1007"/>
      <c r="H14" s="961">
        <v>17.639195504034483</v>
      </c>
      <c r="I14" s="957">
        <v>1254.0916449200085</v>
      </c>
      <c r="J14" s="958"/>
      <c r="K14" s="962">
        <v>2.263901766589015</v>
      </c>
    </row>
    <row r="15" spans="1:11" s="313" customFormat="1" ht="16.5" customHeight="1">
      <c r="A15" s="955" t="s">
        <v>1216</v>
      </c>
      <c r="B15" s="956">
        <v>44760.1351632011</v>
      </c>
      <c r="C15" s="956">
        <v>52555.66799641001</v>
      </c>
      <c r="D15" s="956">
        <v>54980.061257400004</v>
      </c>
      <c r="E15" s="961">
        <v>56628.56795232001</v>
      </c>
      <c r="F15" s="959">
        <v>7795.532833208912</v>
      </c>
      <c r="G15" s="1007"/>
      <c r="H15" s="961">
        <v>17.416240600671593</v>
      </c>
      <c r="I15" s="957">
        <v>1648.5066949200045</v>
      </c>
      <c r="J15" s="958"/>
      <c r="K15" s="962">
        <v>2.9983718774015093</v>
      </c>
    </row>
    <row r="16" spans="1:11" s="313" customFormat="1" ht="16.5" customHeight="1">
      <c r="A16" s="955" t="s">
        <v>1217</v>
      </c>
      <c r="B16" s="956">
        <v>268.16519999999997</v>
      </c>
      <c r="C16" s="956">
        <v>415.2623</v>
      </c>
      <c r="D16" s="956">
        <v>415.0828</v>
      </c>
      <c r="E16" s="961">
        <v>20.667749999999998</v>
      </c>
      <c r="F16" s="959">
        <v>147.0971</v>
      </c>
      <c r="G16" s="1007"/>
      <c r="H16" s="961">
        <v>54.85316513850419</v>
      </c>
      <c r="I16" s="957">
        <v>-394.41505</v>
      </c>
      <c r="J16" s="958"/>
      <c r="K16" s="962">
        <v>-95.02081271495712</v>
      </c>
    </row>
    <row r="17" spans="1:11" s="313" customFormat="1" ht="16.5" customHeight="1">
      <c r="A17" s="955" t="s">
        <v>1220</v>
      </c>
      <c r="B17" s="956">
        <v>23913.819106488998</v>
      </c>
      <c r="C17" s="956">
        <v>27011.155819580417</v>
      </c>
      <c r="D17" s="956">
        <v>32040.491614798506</v>
      </c>
      <c r="E17" s="961">
        <v>33065.7194006065</v>
      </c>
      <c r="F17" s="959">
        <v>3097.3367130914194</v>
      </c>
      <c r="G17" s="1007"/>
      <c r="H17" s="961">
        <v>12.952078876648185</v>
      </c>
      <c r="I17" s="957">
        <v>1025.2277858079906</v>
      </c>
      <c r="J17" s="958"/>
      <c r="K17" s="962">
        <v>3.1997879375061453</v>
      </c>
    </row>
    <row r="18" spans="1:11" s="313" customFormat="1" ht="16.5" customHeight="1">
      <c r="A18" s="955" t="s">
        <v>1216</v>
      </c>
      <c r="B18" s="956">
        <v>23848.642207288998</v>
      </c>
      <c r="C18" s="956">
        <v>26782.071868194318</v>
      </c>
      <c r="D18" s="956">
        <v>32002.949652725507</v>
      </c>
      <c r="E18" s="961">
        <v>32843.671518935495</v>
      </c>
      <c r="F18" s="959">
        <v>2933.42966090532</v>
      </c>
      <c r="G18" s="1007"/>
      <c r="H18" s="961">
        <v>12.300195690003513</v>
      </c>
      <c r="I18" s="957">
        <v>840.7218662099876</v>
      </c>
      <c r="J18" s="958"/>
      <c r="K18" s="962">
        <v>2.6270136825915613</v>
      </c>
    </row>
    <row r="19" spans="1:11" s="313" customFormat="1" ht="16.5" customHeight="1">
      <c r="A19" s="955" t="s">
        <v>1217</v>
      </c>
      <c r="B19" s="956">
        <v>65.1768992</v>
      </c>
      <c r="C19" s="956">
        <v>229.0839513861</v>
      </c>
      <c r="D19" s="956">
        <v>37.54196207299999</v>
      </c>
      <c r="E19" s="961">
        <v>222.04788167099997</v>
      </c>
      <c r="F19" s="959">
        <v>163.90705218610003</v>
      </c>
      <c r="G19" s="1007"/>
      <c r="H19" s="961">
        <v>251.480285496767</v>
      </c>
      <c r="I19" s="957">
        <v>184.505919598</v>
      </c>
      <c r="J19" s="958"/>
      <c r="K19" s="962">
        <v>491.46584091484067</v>
      </c>
    </row>
    <row r="20" spans="1:11" s="313" customFormat="1" ht="16.5" customHeight="1">
      <c r="A20" s="955" t="s">
        <v>1221</v>
      </c>
      <c r="B20" s="956">
        <v>253.41954783000003</v>
      </c>
      <c r="C20" s="956">
        <v>295.393731342</v>
      </c>
      <c r="D20" s="956">
        <v>307.49049335</v>
      </c>
      <c r="E20" s="961">
        <v>294.36893224000005</v>
      </c>
      <c r="F20" s="959">
        <v>41.974183511999996</v>
      </c>
      <c r="G20" s="1007"/>
      <c r="H20" s="961">
        <v>16.563119882195235</v>
      </c>
      <c r="I20" s="957">
        <v>-13.12156110999996</v>
      </c>
      <c r="J20" s="958"/>
      <c r="K20" s="962">
        <v>-4.2673062724786055</v>
      </c>
    </row>
    <row r="21" spans="1:11" s="313" customFormat="1" ht="16.5" customHeight="1">
      <c r="A21" s="946" t="s">
        <v>1222</v>
      </c>
      <c r="B21" s="947">
        <v>570</v>
      </c>
      <c r="C21" s="947">
        <v>0</v>
      </c>
      <c r="D21" s="947">
        <v>0</v>
      </c>
      <c r="E21" s="952">
        <v>0</v>
      </c>
      <c r="F21" s="950">
        <v>-570</v>
      </c>
      <c r="G21" s="1005"/>
      <c r="H21" s="952"/>
      <c r="I21" s="948">
        <v>0</v>
      </c>
      <c r="J21" s="949"/>
      <c r="K21" s="954"/>
    </row>
    <row r="22" spans="1:11" s="313" customFormat="1" ht="16.5" customHeight="1">
      <c r="A22" s="946" t="s">
        <v>1223</v>
      </c>
      <c r="B22" s="947">
        <v>0</v>
      </c>
      <c r="C22" s="947">
        <v>0</v>
      </c>
      <c r="D22" s="947">
        <v>0</v>
      </c>
      <c r="E22" s="952">
        <v>0</v>
      </c>
      <c r="F22" s="950">
        <v>0</v>
      </c>
      <c r="G22" s="1005"/>
      <c r="H22" s="952"/>
      <c r="I22" s="948">
        <v>0</v>
      </c>
      <c r="J22" s="949"/>
      <c r="K22" s="954"/>
    </row>
    <row r="23" spans="1:11" s="313" customFormat="1" ht="16.5" customHeight="1">
      <c r="A23" s="1031" t="s">
        <v>1224</v>
      </c>
      <c r="B23" s="947">
        <v>44159.912000052354</v>
      </c>
      <c r="C23" s="947">
        <v>51785.258502273326</v>
      </c>
      <c r="D23" s="947">
        <v>55044.492350447166</v>
      </c>
      <c r="E23" s="952">
        <v>56960.79493232465</v>
      </c>
      <c r="F23" s="950">
        <v>7625.346502220971</v>
      </c>
      <c r="G23" s="1005"/>
      <c r="H23" s="952">
        <v>17.267576308150094</v>
      </c>
      <c r="I23" s="948">
        <v>1916.302581877484</v>
      </c>
      <c r="J23" s="949"/>
      <c r="K23" s="954">
        <v>3.4813702516813505</v>
      </c>
    </row>
    <row r="24" spans="1:11" s="313" customFormat="1" ht="16.5" customHeight="1">
      <c r="A24" s="1032" t="s">
        <v>1225</v>
      </c>
      <c r="B24" s="956">
        <v>23576.76201</v>
      </c>
      <c r="C24" s="956">
        <v>25201.934788</v>
      </c>
      <c r="D24" s="956">
        <v>26219.487117999997</v>
      </c>
      <c r="E24" s="961">
        <v>26918.591471999996</v>
      </c>
      <c r="F24" s="959">
        <v>1625.172778</v>
      </c>
      <c r="G24" s="1007"/>
      <c r="H24" s="961">
        <v>6.893112706955641</v>
      </c>
      <c r="I24" s="957">
        <v>699.1043539999991</v>
      </c>
      <c r="J24" s="958"/>
      <c r="K24" s="962">
        <v>2.66635403985479</v>
      </c>
    </row>
    <row r="25" spans="1:11" s="313" customFormat="1" ht="16.5" customHeight="1">
      <c r="A25" s="1032" t="s">
        <v>1226</v>
      </c>
      <c r="B25" s="956">
        <v>7340.861514274191</v>
      </c>
      <c r="C25" s="956">
        <v>9387.395720053333</v>
      </c>
      <c r="D25" s="956">
        <v>9026.477110959195</v>
      </c>
      <c r="E25" s="961">
        <v>12163.678589078452</v>
      </c>
      <c r="F25" s="959">
        <v>2046.5342057791422</v>
      </c>
      <c r="G25" s="1007"/>
      <c r="H25" s="961">
        <v>27.878665219330024</v>
      </c>
      <c r="I25" s="957">
        <v>3137.2014781192574</v>
      </c>
      <c r="J25" s="958"/>
      <c r="K25" s="962">
        <v>34.755546815826186</v>
      </c>
    </row>
    <row r="26" spans="1:11" s="313" customFormat="1" ht="16.5" customHeight="1">
      <c r="A26" s="1032" t="s">
        <v>1227</v>
      </c>
      <c r="B26" s="956">
        <v>13242.288475778163</v>
      </c>
      <c r="C26" s="956">
        <v>17195.92799421999</v>
      </c>
      <c r="D26" s="956">
        <v>19798.52812148797</v>
      </c>
      <c r="E26" s="961">
        <v>17878.524871246198</v>
      </c>
      <c r="F26" s="959">
        <v>3953.639518441827</v>
      </c>
      <c r="G26" s="1007"/>
      <c r="H26" s="961">
        <v>29.85616516113162</v>
      </c>
      <c r="I26" s="957">
        <v>-1920.0032502417707</v>
      </c>
      <c r="J26" s="958"/>
      <c r="K26" s="962">
        <v>-9.697707013674064</v>
      </c>
    </row>
    <row r="27" spans="1:11" s="313" customFormat="1" ht="16.5" customHeight="1">
      <c r="A27" s="1033" t="s">
        <v>1228</v>
      </c>
      <c r="B27" s="1034">
        <v>199954.80564458668</v>
      </c>
      <c r="C27" s="1034">
        <v>236152.30481885147</v>
      </c>
      <c r="D27" s="1034">
        <v>255373.42385477727</v>
      </c>
      <c r="E27" s="1035">
        <v>261468.8295794035</v>
      </c>
      <c r="F27" s="1036">
        <v>36197.49917426478</v>
      </c>
      <c r="G27" s="1037"/>
      <c r="H27" s="1035">
        <v>18.102840318129033</v>
      </c>
      <c r="I27" s="1038">
        <v>6095.405724626238</v>
      </c>
      <c r="J27" s="1039"/>
      <c r="K27" s="1040">
        <v>2.3868598512006876</v>
      </c>
    </row>
    <row r="28" spans="1:11" s="313" customFormat="1" ht="16.5" customHeight="1">
      <c r="A28" s="946" t="s">
        <v>1229</v>
      </c>
      <c r="B28" s="947">
        <v>11830.447255165996</v>
      </c>
      <c r="C28" s="947">
        <v>13431.951896618993</v>
      </c>
      <c r="D28" s="947">
        <v>14644.172939968996</v>
      </c>
      <c r="E28" s="952">
        <v>16283.777721266999</v>
      </c>
      <c r="F28" s="950">
        <v>1601.504641452997</v>
      </c>
      <c r="G28" s="1005"/>
      <c r="H28" s="952">
        <v>13.537143667612977</v>
      </c>
      <c r="I28" s="948">
        <v>1639.6047812980032</v>
      </c>
      <c r="J28" s="949"/>
      <c r="K28" s="954">
        <v>11.19629485406415</v>
      </c>
    </row>
    <row r="29" spans="1:11" s="313" customFormat="1" ht="16.5" customHeight="1">
      <c r="A29" s="955" t="s">
        <v>1230</v>
      </c>
      <c r="B29" s="956">
        <v>4781.371283755997</v>
      </c>
      <c r="C29" s="956">
        <v>5201.3272619689915</v>
      </c>
      <c r="D29" s="956">
        <v>6125.732077618995</v>
      </c>
      <c r="E29" s="961">
        <v>6287.767695449</v>
      </c>
      <c r="F29" s="959">
        <v>419.9559782129945</v>
      </c>
      <c r="G29" s="1007"/>
      <c r="H29" s="961">
        <v>8.78317020976248</v>
      </c>
      <c r="I29" s="957">
        <v>162.0356178300044</v>
      </c>
      <c r="J29" s="958"/>
      <c r="K29" s="962">
        <v>2.6451633172469053</v>
      </c>
    </row>
    <row r="30" spans="1:11" s="313" customFormat="1" ht="16.5" customHeight="1">
      <c r="A30" s="955" t="s">
        <v>1231</v>
      </c>
      <c r="B30" s="956">
        <v>6773.17581791</v>
      </c>
      <c r="C30" s="956">
        <v>7972.82072793</v>
      </c>
      <c r="D30" s="956">
        <v>8221.41105572</v>
      </c>
      <c r="E30" s="961">
        <v>9725.94771855</v>
      </c>
      <c r="F30" s="959">
        <v>1199.6449100200007</v>
      </c>
      <c r="G30" s="1007"/>
      <c r="H30" s="961">
        <v>17.711704852660613</v>
      </c>
      <c r="I30" s="957">
        <v>1504.5366628299998</v>
      </c>
      <c r="J30" s="958"/>
      <c r="K30" s="962">
        <v>18.300224287936885</v>
      </c>
    </row>
    <row r="31" spans="1:11" s="313" customFormat="1" ht="16.5" customHeight="1">
      <c r="A31" s="955" t="s">
        <v>1232</v>
      </c>
      <c r="B31" s="956">
        <v>50.85486688</v>
      </c>
      <c r="C31" s="956">
        <v>86.20294286</v>
      </c>
      <c r="D31" s="956">
        <v>88.41603593999999</v>
      </c>
      <c r="E31" s="961">
        <v>73.8368273</v>
      </c>
      <c r="F31" s="959">
        <v>35.34807597999999</v>
      </c>
      <c r="G31" s="1007"/>
      <c r="H31" s="961">
        <v>69.50775441691607</v>
      </c>
      <c r="I31" s="957">
        <v>-14.57920863999999</v>
      </c>
      <c r="J31" s="958"/>
      <c r="K31" s="962">
        <v>-16.489326268702644</v>
      </c>
    </row>
    <row r="32" spans="1:11" s="313" customFormat="1" ht="16.5" customHeight="1">
      <c r="A32" s="955" t="s">
        <v>1233</v>
      </c>
      <c r="B32" s="956">
        <v>219.31064356999997</v>
      </c>
      <c r="C32" s="956">
        <v>170.58096386</v>
      </c>
      <c r="D32" s="956">
        <v>206.12077069</v>
      </c>
      <c r="E32" s="961">
        <v>185.419466108</v>
      </c>
      <c r="F32" s="959">
        <v>-48.72967970999997</v>
      </c>
      <c r="G32" s="1007"/>
      <c r="H32" s="961">
        <v>-22.21947777671189</v>
      </c>
      <c r="I32" s="957">
        <v>-20.701304582000006</v>
      </c>
      <c r="J32" s="958"/>
      <c r="K32" s="962">
        <v>-10.043288947882987</v>
      </c>
    </row>
    <row r="33" spans="1:11" s="313" customFormat="1" ht="16.5" customHeight="1">
      <c r="A33" s="955" t="s">
        <v>1234</v>
      </c>
      <c r="B33" s="956">
        <v>5.73464305</v>
      </c>
      <c r="C33" s="956">
        <v>1.02</v>
      </c>
      <c r="D33" s="956">
        <v>2.493</v>
      </c>
      <c r="E33" s="961">
        <v>10.806013859999998</v>
      </c>
      <c r="F33" s="959">
        <v>-4.714643049999999</v>
      </c>
      <c r="G33" s="1007"/>
      <c r="H33" s="961">
        <v>-82.2133654857559</v>
      </c>
      <c r="I33" s="957">
        <v>8.313013859999998</v>
      </c>
      <c r="J33" s="958"/>
      <c r="K33" s="962">
        <v>333.4542262334536</v>
      </c>
    </row>
    <row r="34" spans="1:11" s="313" customFormat="1" ht="16.5" customHeight="1">
      <c r="A34" s="1008" t="s">
        <v>1235</v>
      </c>
      <c r="B34" s="947">
        <v>175893.82214490545</v>
      </c>
      <c r="C34" s="947">
        <v>207535.22240632435</v>
      </c>
      <c r="D34" s="947">
        <v>223339.6768422248</v>
      </c>
      <c r="E34" s="952">
        <v>229423.75257262727</v>
      </c>
      <c r="F34" s="950">
        <v>31641.400261418894</v>
      </c>
      <c r="G34" s="1005"/>
      <c r="H34" s="952">
        <v>17.988920745239117</v>
      </c>
      <c r="I34" s="948">
        <v>6084.075730402459</v>
      </c>
      <c r="J34" s="949"/>
      <c r="K34" s="954">
        <v>2.7241356378877852</v>
      </c>
    </row>
    <row r="35" spans="1:11" s="313" customFormat="1" ht="16.5" customHeight="1">
      <c r="A35" s="955" t="s">
        <v>1236</v>
      </c>
      <c r="B35" s="956">
        <v>2909.575</v>
      </c>
      <c r="C35" s="956">
        <v>3010.5</v>
      </c>
      <c r="D35" s="956">
        <v>2744.3</v>
      </c>
      <c r="E35" s="961">
        <v>2595.925</v>
      </c>
      <c r="F35" s="959">
        <v>100.92500000000018</v>
      </c>
      <c r="G35" s="1007"/>
      <c r="H35" s="961">
        <v>3.468719658369356</v>
      </c>
      <c r="I35" s="957">
        <v>-148.375</v>
      </c>
      <c r="J35" s="958"/>
      <c r="K35" s="962">
        <v>-5.406661079328061</v>
      </c>
    </row>
    <row r="36" spans="1:11" s="313" customFormat="1" ht="16.5" customHeight="1">
      <c r="A36" s="955" t="s">
        <v>1237</v>
      </c>
      <c r="B36" s="956">
        <v>242.28245958000002</v>
      </c>
      <c r="C36" s="956">
        <v>276.70182259</v>
      </c>
      <c r="D36" s="956">
        <v>273.72200813</v>
      </c>
      <c r="E36" s="961">
        <v>209.37179372000003</v>
      </c>
      <c r="F36" s="959">
        <v>34.419363009999984</v>
      </c>
      <c r="G36" s="1007"/>
      <c r="H36" s="961">
        <v>14.206295853883283</v>
      </c>
      <c r="I36" s="957">
        <v>-64.35021440999998</v>
      </c>
      <c r="J36" s="958"/>
      <c r="K36" s="962">
        <v>-23.509331547588914</v>
      </c>
    </row>
    <row r="37" spans="1:11" s="313" customFormat="1" ht="16.5" customHeight="1">
      <c r="A37" s="963" t="s">
        <v>1238</v>
      </c>
      <c r="B37" s="956">
        <v>41161.03097236166</v>
      </c>
      <c r="C37" s="956">
        <v>44821.58843217999</v>
      </c>
      <c r="D37" s="956">
        <v>50514.5238601137</v>
      </c>
      <c r="E37" s="961">
        <v>41400.15298601831</v>
      </c>
      <c r="F37" s="959">
        <v>3660.5574598183302</v>
      </c>
      <c r="G37" s="1007"/>
      <c r="H37" s="961">
        <v>8.89325989496298</v>
      </c>
      <c r="I37" s="957">
        <v>-9114.370874095395</v>
      </c>
      <c r="J37" s="958"/>
      <c r="K37" s="962">
        <v>-18.043069948229498</v>
      </c>
    </row>
    <row r="38" spans="1:11" s="313" customFormat="1" ht="16.5" customHeight="1">
      <c r="A38" s="1041" t="s">
        <v>1239</v>
      </c>
      <c r="B38" s="956">
        <v>0</v>
      </c>
      <c r="C38" s="956">
        <v>0</v>
      </c>
      <c r="D38" s="956">
        <v>0</v>
      </c>
      <c r="E38" s="1042">
        <v>0</v>
      </c>
      <c r="F38" s="959">
        <v>0</v>
      </c>
      <c r="G38" s="1007"/>
      <c r="H38" s="961"/>
      <c r="I38" s="957">
        <v>0</v>
      </c>
      <c r="J38" s="958"/>
      <c r="K38" s="962"/>
    </row>
    <row r="39" spans="1:11" s="313" customFormat="1" ht="16.5" customHeight="1">
      <c r="A39" s="1041" t="s">
        <v>1240</v>
      </c>
      <c r="B39" s="956">
        <v>41161.03097236166</v>
      </c>
      <c r="C39" s="956">
        <v>44821.58843217999</v>
      </c>
      <c r="D39" s="956">
        <v>50514.5238601137</v>
      </c>
      <c r="E39" s="961">
        <v>41400.15298601831</v>
      </c>
      <c r="F39" s="959">
        <v>3660.5574598183302</v>
      </c>
      <c r="G39" s="1007"/>
      <c r="H39" s="961">
        <v>8.89325989496298</v>
      </c>
      <c r="I39" s="957">
        <v>-9114.370874095395</v>
      </c>
      <c r="J39" s="958"/>
      <c r="K39" s="962">
        <v>-18.043069948229498</v>
      </c>
    </row>
    <row r="40" spans="1:11" s="313" customFormat="1" ht="16.5" customHeight="1">
      <c r="A40" s="955" t="s">
        <v>1241</v>
      </c>
      <c r="B40" s="956">
        <v>131576.3975729638</v>
      </c>
      <c r="C40" s="956">
        <v>159426.43215155436</v>
      </c>
      <c r="D40" s="956">
        <v>169807.1309739811</v>
      </c>
      <c r="E40" s="961">
        <v>185218.30279288895</v>
      </c>
      <c r="F40" s="959">
        <v>27850.034578590567</v>
      </c>
      <c r="G40" s="1007"/>
      <c r="H40" s="961">
        <v>21.166436452363527</v>
      </c>
      <c r="I40" s="957">
        <v>15411.171818907838</v>
      </c>
      <c r="J40" s="958"/>
      <c r="K40" s="962">
        <v>9.075691774846154</v>
      </c>
    </row>
    <row r="41" spans="1:11" s="313" customFormat="1" ht="16.5" customHeight="1">
      <c r="A41" s="963" t="s">
        <v>1242</v>
      </c>
      <c r="B41" s="956">
        <v>129039.26044964363</v>
      </c>
      <c r="C41" s="956">
        <v>155488.3838138247</v>
      </c>
      <c r="D41" s="956">
        <v>166791.37957551968</v>
      </c>
      <c r="E41" s="961">
        <v>181305.67404269645</v>
      </c>
      <c r="F41" s="959">
        <v>26449.123364181083</v>
      </c>
      <c r="G41" s="1007"/>
      <c r="H41" s="961">
        <v>20.496958268373376</v>
      </c>
      <c r="I41" s="957">
        <v>14514.294467176776</v>
      </c>
      <c r="J41" s="958"/>
      <c r="K41" s="962">
        <v>8.702065121180322</v>
      </c>
    </row>
    <row r="42" spans="1:11" s="313" customFormat="1" ht="16.5" customHeight="1">
      <c r="A42" s="963" t="s">
        <v>1243</v>
      </c>
      <c r="B42" s="956">
        <v>2537.137123320161</v>
      </c>
      <c r="C42" s="956">
        <v>3938.0483377296496</v>
      </c>
      <c r="D42" s="956">
        <v>3015.7513984614275</v>
      </c>
      <c r="E42" s="961">
        <v>3912.6287501925</v>
      </c>
      <c r="F42" s="959">
        <v>1400.9112144094884</v>
      </c>
      <c r="G42" s="1007"/>
      <c r="H42" s="961">
        <v>55.216219948578136</v>
      </c>
      <c r="I42" s="957">
        <v>896.8773517310724</v>
      </c>
      <c r="J42" s="958"/>
      <c r="K42" s="962">
        <v>29.739764099542164</v>
      </c>
    </row>
    <row r="43" spans="1:11" s="313" customFormat="1" ht="16.5" customHeight="1">
      <c r="A43" s="973" t="s">
        <v>1244</v>
      </c>
      <c r="B43" s="1043">
        <v>4.5361400000000005</v>
      </c>
      <c r="C43" s="1043">
        <v>0</v>
      </c>
      <c r="D43" s="1043">
        <v>0</v>
      </c>
      <c r="E43" s="977">
        <v>0</v>
      </c>
      <c r="F43" s="976">
        <v>-4.5361400000000005</v>
      </c>
      <c r="G43" s="1044"/>
      <c r="H43" s="977"/>
      <c r="I43" s="974">
        <v>0</v>
      </c>
      <c r="J43" s="975"/>
      <c r="K43" s="978"/>
    </row>
    <row r="44" spans="1:11" s="313" customFormat="1" ht="16.5" customHeight="1" thickBot="1">
      <c r="A44" s="1045" t="s">
        <v>1188</v>
      </c>
      <c r="B44" s="980">
        <v>12230.539197946888</v>
      </c>
      <c r="C44" s="980">
        <v>15185.125436698805</v>
      </c>
      <c r="D44" s="980">
        <v>17389.575101283524</v>
      </c>
      <c r="E44" s="984">
        <v>15761.299283337454</v>
      </c>
      <c r="F44" s="983">
        <v>2954.5862387519173</v>
      </c>
      <c r="G44" s="1018"/>
      <c r="H44" s="984">
        <v>24.15744875130196</v>
      </c>
      <c r="I44" s="981">
        <v>-1628.2758179460707</v>
      </c>
      <c r="J44" s="982"/>
      <c r="K44" s="985">
        <v>-9.363516983378666</v>
      </c>
    </row>
    <row r="45" spans="1:11" s="313" customFormat="1" ht="16.5" customHeight="1" thickTop="1">
      <c r="A45" s="994" t="s">
        <v>1163</v>
      </c>
      <c r="B45" s="1046"/>
      <c r="C45" s="430"/>
      <c r="D45" s="1020"/>
      <c r="E45" s="1020"/>
      <c r="F45" s="956"/>
      <c r="G45" s="957"/>
      <c r="H45" s="956"/>
      <c r="I45" s="957"/>
      <c r="J45" s="957"/>
      <c r="K45" s="95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9">
      <selection activeCell="A4" sqref="A4:K6"/>
    </sheetView>
  </sheetViews>
  <sheetFormatPr defaultColWidth="11.00390625" defaultRowHeight="16.5" customHeight="1"/>
  <cols>
    <col min="1" max="1" width="46.7109375" style="144" bestFit="1" customWidth="1"/>
    <col min="2" max="2" width="10.57421875" style="144" bestFit="1" customWidth="1"/>
    <col min="3" max="3" width="11.421875" style="144" bestFit="1" customWidth="1"/>
    <col min="4" max="5" width="10.7109375" style="313" bestFit="1" customWidth="1"/>
    <col min="6" max="6" width="9.28125" style="144" bestFit="1" customWidth="1"/>
    <col min="7" max="7" width="2.421875" style="313" bestFit="1" customWidth="1"/>
    <col min="8" max="8" width="7.7109375" style="144" bestFit="1" customWidth="1"/>
    <col min="9" max="9" width="10.7109375" style="313" customWidth="1"/>
    <col min="10" max="10" width="2.140625" style="313" customWidth="1"/>
    <col min="11" max="11" width="7.7109375" style="313" bestFit="1" customWidth="1"/>
    <col min="12" max="16384" width="11.00390625" style="144" customWidth="1"/>
  </cols>
  <sheetData>
    <row r="1" spans="1:11" s="313" customFormat="1" ht="24.75" customHeight="1">
      <c r="A1" s="1597" t="s">
        <v>1248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</row>
    <row r="2" spans="1:11" s="313" customFormat="1" ht="16.5" customHeight="1">
      <c r="A2" s="1606" t="s">
        <v>380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</row>
    <row r="3" spans="1:11" s="313" customFormat="1" ht="16.5" customHeight="1" thickBot="1">
      <c r="A3" s="986"/>
      <c r="B3" s="1046"/>
      <c r="C3" s="430"/>
      <c r="D3" s="430"/>
      <c r="E3" s="430"/>
      <c r="F3" s="430"/>
      <c r="G3" s="430"/>
      <c r="H3" s="430"/>
      <c r="I3" s="1599" t="s">
        <v>3</v>
      </c>
      <c r="J3" s="1599"/>
      <c r="K3" s="1599"/>
    </row>
    <row r="4" spans="1:11" s="313" customFormat="1" ht="13.5" thickTop="1">
      <c r="A4" s="1454"/>
      <c r="B4" s="1484">
        <v>2013</v>
      </c>
      <c r="C4" s="1484">
        <v>2014</v>
      </c>
      <c r="D4" s="1484">
        <v>2014</v>
      </c>
      <c r="E4" s="1485">
        <v>2015</v>
      </c>
      <c r="F4" s="1615" t="s">
        <v>1128</v>
      </c>
      <c r="G4" s="1616"/>
      <c r="H4" s="1616"/>
      <c r="I4" s="1616"/>
      <c r="J4" s="1616"/>
      <c r="K4" s="1617"/>
    </row>
    <row r="5" spans="1:11" s="313" customFormat="1" ht="12.75">
      <c r="A5" s="1470" t="s">
        <v>1169</v>
      </c>
      <c r="B5" s="1479" t="s">
        <v>1130</v>
      </c>
      <c r="C5" s="1479" t="s">
        <v>1109</v>
      </c>
      <c r="D5" s="1479" t="s">
        <v>1131</v>
      </c>
      <c r="E5" s="1480" t="s">
        <v>1132</v>
      </c>
      <c r="F5" s="1602" t="s">
        <v>7</v>
      </c>
      <c r="G5" s="1603"/>
      <c r="H5" s="1604"/>
      <c r="I5" s="1603" t="s">
        <v>9</v>
      </c>
      <c r="J5" s="1603"/>
      <c r="K5" s="1605"/>
    </row>
    <row r="6" spans="1:11" s="313" customFormat="1" ht="12.75">
      <c r="A6" s="1470"/>
      <c r="B6" s="1479"/>
      <c r="C6" s="1479"/>
      <c r="D6" s="1479"/>
      <c r="E6" s="1480"/>
      <c r="F6" s="1475" t="s">
        <v>4</v>
      </c>
      <c r="G6" s="1476" t="s">
        <v>396</v>
      </c>
      <c r="H6" s="1477" t="s">
        <v>1133</v>
      </c>
      <c r="I6" s="1472" t="s">
        <v>4</v>
      </c>
      <c r="J6" s="1476" t="s">
        <v>396</v>
      </c>
      <c r="K6" s="1478" t="s">
        <v>1133</v>
      </c>
    </row>
    <row r="7" spans="1:11" s="313" customFormat="1" ht="16.5" customHeight="1">
      <c r="A7" s="946" t="s">
        <v>1214</v>
      </c>
      <c r="B7" s="948">
        <v>68165.11989304998</v>
      </c>
      <c r="C7" s="948">
        <v>71597.30202813382</v>
      </c>
      <c r="D7" s="948">
        <v>72080.7549113894</v>
      </c>
      <c r="E7" s="949">
        <v>72382.57887289894</v>
      </c>
      <c r="F7" s="950">
        <v>3432.1821350838436</v>
      </c>
      <c r="G7" s="1005"/>
      <c r="H7" s="952">
        <v>5.035100268977572</v>
      </c>
      <c r="I7" s="948">
        <v>301.8239615095372</v>
      </c>
      <c r="J7" s="1006"/>
      <c r="K7" s="954">
        <v>0.4187303003146632</v>
      </c>
    </row>
    <row r="8" spans="1:11" s="313" customFormat="1" ht="16.5" customHeight="1">
      <c r="A8" s="955" t="s">
        <v>1215</v>
      </c>
      <c r="B8" s="956">
        <v>5410.231749080001</v>
      </c>
      <c r="C8" s="956">
        <v>5386.34798967</v>
      </c>
      <c r="D8" s="956">
        <v>5824.85091292</v>
      </c>
      <c r="E8" s="961">
        <v>5906.925355310001</v>
      </c>
      <c r="F8" s="959">
        <v>-23.883759410000494</v>
      </c>
      <c r="G8" s="1007"/>
      <c r="H8" s="961">
        <v>-0.44145538523487243</v>
      </c>
      <c r="I8" s="957">
        <v>82.07444239000051</v>
      </c>
      <c r="J8" s="958"/>
      <c r="K8" s="962">
        <v>1.4090393662772145</v>
      </c>
    </row>
    <row r="9" spans="1:11" s="313" customFormat="1" ht="16.5" customHeight="1">
      <c r="A9" s="955" t="s">
        <v>1216</v>
      </c>
      <c r="B9" s="956">
        <v>5410.231749080001</v>
      </c>
      <c r="C9" s="956">
        <v>5386.34798967</v>
      </c>
      <c r="D9" s="956">
        <v>5824.85091292</v>
      </c>
      <c r="E9" s="961">
        <v>5906.925355310001</v>
      </c>
      <c r="F9" s="959">
        <v>-23.883759410000494</v>
      </c>
      <c r="G9" s="1007"/>
      <c r="H9" s="961">
        <v>-0.44145538523487243</v>
      </c>
      <c r="I9" s="957">
        <v>82.07444239000051</v>
      </c>
      <c r="J9" s="958"/>
      <c r="K9" s="962">
        <v>1.4090393662772145</v>
      </c>
    </row>
    <row r="10" spans="1:11" s="313" customFormat="1" ht="16.5" customHeight="1">
      <c r="A10" s="955" t="s">
        <v>1217</v>
      </c>
      <c r="B10" s="956">
        <v>0</v>
      </c>
      <c r="C10" s="956">
        <v>0</v>
      </c>
      <c r="D10" s="956">
        <v>0</v>
      </c>
      <c r="E10" s="961">
        <v>0</v>
      </c>
      <c r="F10" s="959">
        <v>0</v>
      </c>
      <c r="G10" s="1007"/>
      <c r="H10" s="961"/>
      <c r="I10" s="957">
        <v>0</v>
      </c>
      <c r="J10" s="958"/>
      <c r="K10" s="962"/>
    </row>
    <row r="11" spans="1:11" s="313" customFormat="1" ht="16.5" customHeight="1">
      <c r="A11" s="955" t="s">
        <v>1218</v>
      </c>
      <c r="B11" s="956">
        <v>28930.263476159995</v>
      </c>
      <c r="C11" s="956">
        <v>31249.80835768381</v>
      </c>
      <c r="D11" s="956">
        <v>31184.7156080099</v>
      </c>
      <c r="E11" s="961">
        <v>33309.02540897894</v>
      </c>
      <c r="F11" s="959">
        <v>2319.544881523816</v>
      </c>
      <c r="G11" s="1007"/>
      <c r="H11" s="961">
        <v>8.01771087717621</v>
      </c>
      <c r="I11" s="957">
        <v>2124.3098009690366</v>
      </c>
      <c r="J11" s="958"/>
      <c r="K11" s="962">
        <v>6.8120223627224625</v>
      </c>
    </row>
    <row r="12" spans="1:11" s="313" customFormat="1" ht="16.5" customHeight="1">
      <c r="A12" s="955" t="s">
        <v>1216</v>
      </c>
      <c r="B12" s="956">
        <v>28930.263476159995</v>
      </c>
      <c r="C12" s="956">
        <v>31249.80835768381</v>
      </c>
      <c r="D12" s="956">
        <v>31184.7156080099</v>
      </c>
      <c r="E12" s="961">
        <v>33309.02540897894</v>
      </c>
      <c r="F12" s="959">
        <v>2319.544881523816</v>
      </c>
      <c r="G12" s="1007"/>
      <c r="H12" s="961">
        <v>8.01771087717621</v>
      </c>
      <c r="I12" s="957">
        <v>2124.3098009690366</v>
      </c>
      <c r="J12" s="958"/>
      <c r="K12" s="962">
        <v>6.8120223627224625</v>
      </c>
    </row>
    <row r="13" spans="1:11" s="313" customFormat="1" ht="16.5" customHeight="1">
      <c r="A13" s="955" t="s">
        <v>1217</v>
      </c>
      <c r="B13" s="956">
        <v>0</v>
      </c>
      <c r="C13" s="956">
        <v>0</v>
      </c>
      <c r="D13" s="956">
        <v>0</v>
      </c>
      <c r="E13" s="961">
        <v>0</v>
      </c>
      <c r="F13" s="959">
        <v>0</v>
      </c>
      <c r="G13" s="1007"/>
      <c r="H13" s="961"/>
      <c r="I13" s="957">
        <v>0</v>
      </c>
      <c r="J13" s="958"/>
      <c r="K13" s="962"/>
    </row>
    <row r="14" spans="1:11" s="313" customFormat="1" ht="16.5" customHeight="1">
      <c r="A14" s="955" t="s">
        <v>1219</v>
      </c>
      <c r="B14" s="956">
        <v>32896.20512305999</v>
      </c>
      <c r="C14" s="956">
        <v>33354.44255988001</v>
      </c>
      <c r="D14" s="956">
        <v>33952.66454880001</v>
      </c>
      <c r="E14" s="961">
        <v>32351.121125189995</v>
      </c>
      <c r="F14" s="959">
        <v>458.23743682001805</v>
      </c>
      <c r="G14" s="1007"/>
      <c r="H14" s="961">
        <v>1.3929796312547829</v>
      </c>
      <c r="I14" s="957">
        <v>-1601.5434236100118</v>
      </c>
      <c r="J14" s="958"/>
      <c r="K14" s="962">
        <v>-4.7169889164608</v>
      </c>
    </row>
    <row r="15" spans="1:11" s="313" customFormat="1" ht="16.5" customHeight="1">
      <c r="A15" s="955" t="s">
        <v>1216</v>
      </c>
      <c r="B15" s="956">
        <v>32896.20512305999</v>
      </c>
      <c r="C15" s="956">
        <v>33354.44255988001</v>
      </c>
      <c r="D15" s="956">
        <v>33952.66454880001</v>
      </c>
      <c r="E15" s="961">
        <v>32351.121125189995</v>
      </c>
      <c r="F15" s="959">
        <v>458.23743682001805</v>
      </c>
      <c r="G15" s="1007"/>
      <c r="H15" s="961">
        <v>1.3929796312547829</v>
      </c>
      <c r="I15" s="957">
        <v>-1601.5434236100118</v>
      </c>
      <c r="J15" s="958"/>
      <c r="K15" s="962">
        <v>-4.7169889164608</v>
      </c>
    </row>
    <row r="16" spans="1:11" s="313" customFormat="1" ht="16.5" customHeight="1">
      <c r="A16" s="955" t="s">
        <v>1217</v>
      </c>
      <c r="B16" s="956">
        <v>0</v>
      </c>
      <c r="C16" s="956">
        <v>0</v>
      </c>
      <c r="D16" s="956">
        <v>0</v>
      </c>
      <c r="E16" s="961">
        <v>0</v>
      </c>
      <c r="F16" s="959">
        <v>0</v>
      </c>
      <c r="G16" s="1007"/>
      <c r="H16" s="961"/>
      <c r="I16" s="957">
        <v>0</v>
      </c>
      <c r="J16" s="958"/>
      <c r="K16" s="962"/>
    </row>
    <row r="17" spans="1:11" s="313" customFormat="1" ht="16.5" customHeight="1">
      <c r="A17" s="955" t="s">
        <v>1220</v>
      </c>
      <c r="B17" s="956">
        <v>913.18624615</v>
      </c>
      <c r="C17" s="956">
        <v>1593.5603122999999</v>
      </c>
      <c r="D17" s="956">
        <v>1106.2719060595002</v>
      </c>
      <c r="E17" s="961">
        <v>801.8134346300001</v>
      </c>
      <c r="F17" s="959">
        <v>680.3740661499999</v>
      </c>
      <c r="G17" s="1007"/>
      <c r="H17" s="961">
        <v>74.50550958454116</v>
      </c>
      <c r="I17" s="957">
        <v>-304.45847142950015</v>
      </c>
      <c r="J17" s="958"/>
      <c r="K17" s="962">
        <v>-27.52112475801451</v>
      </c>
    </row>
    <row r="18" spans="1:11" s="313" customFormat="1" ht="16.5" customHeight="1">
      <c r="A18" s="955" t="s">
        <v>1216</v>
      </c>
      <c r="B18" s="956">
        <v>913.18624615</v>
      </c>
      <c r="C18" s="956">
        <v>1593.5603122999999</v>
      </c>
      <c r="D18" s="956">
        <v>1106.2719060595002</v>
      </c>
      <c r="E18" s="961">
        <v>801.8134346300001</v>
      </c>
      <c r="F18" s="959">
        <v>680.3740661499999</v>
      </c>
      <c r="G18" s="1007"/>
      <c r="H18" s="961">
        <v>74.50550958454116</v>
      </c>
      <c r="I18" s="957">
        <v>-304.45847142950015</v>
      </c>
      <c r="J18" s="958"/>
      <c r="K18" s="962">
        <v>-27.52112475801451</v>
      </c>
    </row>
    <row r="19" spans="1:11" s="313" customFormat="1" ht="16.5" customHeight="1">
      <c r="A19" s="955" t="s">
        <v>1217</v>
      </c>
      <c r="B19" s="956">
        <v>0</v>
      </c>
      <c r="C19" s="956">
        <v>0</v>
      </c>
      <c r="D19" s="956">
        <v>0</v>
      </c>
      <c r="E19" s="961">
        <v>0</v>
      </c>
      <c r="F19" s="959">
        <v>0</v>
      </c>
      <c r="G19" s="1007"/>
      <c r="H19" s="961"/>
      <c r="I19" s="957">
        <v>0</v>
      </c>
      <c r="J19" s="958"/>
      <c r="K19" s="962"/>
    </row>
    <row r="20" spans="1:11" s="313" customFormat="1" ht="16.5" customHeight="1">
      <c r="A20" s="955" t="s">
        <v>1221</v>
      </c>
      <c r="B20" s="956">
        <v>15.233298599999998</v>
      </c>
      <c r="C20" s="956">
        <v>13.142808599999999</v>
      </c>
      <c r="D20" s="956">
        <v>12.2519356</v>
      </c>
      <c r="E20" s="961">
        <v>13.693548789999998</v>
      </c>
      <c r="F20" s="959">
        <v>-2.090489999999999</v>
      </c>
      <c r="G20" s="1007"/>
      <c r="H20" s="961">
        <v>-13.723160392851483</v>
      </c>
      <c r="I20" s="957">
        <v>1.4416131899999982</v>
      </c>
      <c r="J20" s="958"/>
      <c r="K20" s="962">
        <v>11.766411749666709</v>
      </c>
    </row>
    <row r="21" spans="1:11" s="313" customFormat="1" ht="16.5" customHeight="1">
      <c r="A21" s="946" t="s">
        <v>1222</v>
      </c>
      <c r="B21" s="947">
        <v>0</v>
      </c>
      <c r="C21" s="947">
        <v>0</v>
      </c>
      <c r="D21" s="947">
        <v>0</v>
      </c>
      <c r="E21" s="952">
        <v>0</v>
      </c>
      <c r="F21" s="950">
        <v>0</v>
      </c>
      <c r="G21" s="1005"/>
      <c r="H21" s="952"/>
      <c r="I21" s="948">
        <v>0</v>
      </c>
      <c r="J21" s="949"/>
      <c r="K21" s="954"/>
    </row>
    <row r="22" spans="1:11" s="313" customFormat="1" ht="16.5" customHeight="1">
      <c r="A22" s="946" t="s">
        <v>1223</v>
      </c>
      <c r="B22" s="947">
        <v>0</v>
      </c>
      <c r="C22" s="947">
        <v>0</v>
      </c>
      <c r="D22" s="947">
        <v>0</v>
      </c>
      <c r="E22" s="952">
        <v>0</v>
      </c>
      <c r="F22" s="950">
        <v>0</v>
      </c>
      <c r="G22" s="1005"/>
      <c r="H22" s="952"/>
      <c r="I22" s="948">
        <v>0</v>
      </c>
      <c r="J22" s="949"/>
      <c r="K22" s="954"/>
    </row>
    <row r="23" spans="1:11" s="313" customFormat="1" ht="16.5" customHeight="1">
      <c r="A23" s="1031" t="s">
        <v>1224</v>
      </c>
      <c r="B23" s="947">
        <v>32691.601459112262</v>
      </c>
      <c r="C23" s="947">
        <v>33350.90168946591</v>
      </c>
      <c r="D23" s="947">
        <v>33511.8399093634</v>
      </c>
      <c r="E23" s="952">
        <v>35311.709645590294</v>
      </c>
      <c r="F23" s="950">
        <v>659.300230353645</v>
      </c>
      <c r="G23" s="1005"/>
      <c r="H23" s="952">
        <v>2.0167266237423056</v>
      </c>
      <c r="I23" s="948">
        <v>1799.869736226894</v>
      </c>
      <c r="J23" s="949"/>
      <c r="K23" s="954">
        <v>5.370847262026936</v>
      </c>
    </row>
    <row r="24" spans="1:11" s="313" customFormat="1" ht="16.5" customHeight="1">
      <c r="A24" s="1032" t="s">
        <v>1225</v>
      </c>
      <c r="B24" s="956">
        <v>16323.804330000003</v>
      </c>
      <c r="C24" s="956">
        <v>16079.505749</v>
      </c>
      <c r="D24" s="956">
        <v>15931.540589000002</v>
      </c>
      <c r="E24" s="961">
        <v>16049.546757999999</v>
      </c>
      <c r="F24" s="959">
        <v>-244.29858100000274</v>
      </c>
      <c r="G24" s="1007"/>
      <c r="H24" s="961">
        <v>-1.4965787145036349</v>
      </c>
      <c r="I24" s="957">
        <v>118.00616899999659</v>
      </c>
      <c r="J24" s="958"/>
      <c r="K24" s="962">
        <v>0.7407078326215008</v>
      </c>
    </row>
    <row r="25" spans="1:11" s="313" customFormat="1" ht="16.5" customHeight="1">
      <c r="A25" s="1032" t="s">
        <v>1226</v>
      </c>
      <c r="B25" s="956">
        <v>6910.579223336798</v>
      </c>
      <c r="C25" s="956">
        <v>5934.005984789951</v>
      </c>
      <c r="D25" s="956">
        <v>5690.060296928596</v>
      </c>
      <c r="E25" s="961">
        <v>6323.76217501135</v>
      </c>
      <c r="F25" s="959">
        <v>-976.5732385468473</v>
      </c>
      <c r="G25" s="1007"/>
      <c r="H25" s="961">
        <v>-14.1315685268319</v>
      </c>
      <c r="I25" s="957">
        <v>633.7018780827548</v>
      </c>
      <c r="J25" s="958"/>
      <c r="K25" s="962">
        <v>11.136997589020577</v>
      </c>
    </row>
    <row r="26" spans="1:11" s="313" customFormat="1" ht="16.5" customHeight="1">
      <c r="A26" s="1032" t="s">
        <v>1227</v>
      </c>
      <c r="B26" s="956">
        <v>9457.217905775462</v>
      </c>
      <c r="C26" s="956">
        <v>11337.389955675955</v>
      </c>
      <c r="D26" s="956">
        <v>11890.239023434804</v>
      </c>
      <c r="E26" s="961">
        <v>12938.400712578941</v>
      </c>
      <c r="F26" s="959">
        <v>1880.1720499004932</v>
      </c>
      <c r="G26" s="1007"/>
      <c r="H26" s="961">
        <v>19.880815570002717</v>
      </c>
      <c r="I26" s="957">
        <v>1048.1616891441372</v>
      </c>
      <c r="J26" s="958"/>
      <c r="K26" s="962">
        <v>8.815312182356353</v>
      </c>
    </row>
    <row r="27" spans="1:11" s="313" customFormat="1" ht="16.5" customHeight="1">
      <c r="A27" s="1033" t="s">
        <v>1228</v>
      </c>
      <c r="B27" s="1034">
        <v>100856.72135216225</v>
      </c>
      <c r="C27" s="1034">
        <v>104948.20371759974</v>
      </c>
      <c r="D27" s="1034">
        <v>105592.5948207528</v>
      </c>
      <c r="E27" s="1035">
        <v>107694.28851848924</v>
      </c>
      <c r="F27" s="1036">
        <v>4091.4823654374923</v>
      </c>
      <c r="G27" s="1037"/>
      <c r="H27" s="1035">
        <v>4.056727514620696</v>
      </c>
      <c r="I27" s="1038">
        <v>2101.6936977364385</v>
      </c>
      <c r="J27" s="1039"/>
      <c r="K27" s="1040">
        <v>1.990379819062254</v>
      </c>
    </row>
    <row r="28" spans="1:11" s="313" customFormat="1" ht="16.5" customHeight="1">
      <c r="A28" s="946" t="s">
        <v>1229</v>
      </c>
      <c r="B28" s="947">
        <v>4574.326406769999</v>
      </c>
      <c r="C28" s="947">
        <v>6028.7123891</v>
      </c>
      <c r="D28" s="947">
        <v>5575.491232109997</v>
      </c>
      <c r="E28" s="952">
        <v>5567.122020670004</v>
      </c>
      <c r="F28" s="950">
        <v>1454.3859823300008</v>
      </c>
      <c r="G28" s="1005"/>
      <c r="H28" s="952">
        <v>31.794538758264185</v>
      </c>
      <c r="I28" s="948">
        <v>-8.369211439993705</v>
      </c>
      <c r="J28" s="949"/>
      <c r="K28" s="954">
        <v>-0.15010715812436942</v>
      </c>
    </row>
    <row r="29" spans="1:11" s="313" customFormat="1" ht="16.5" customHeight="1">
      <c r="A29" s="955" t="s">
        <v>1230</v>
      </c>
      <c r="B29" s="956">
        <v>970.5951403799991</v>
      </c>
      <c r="C29" s="956">
        <v>930.18689065</v>
      </c>
      <c r="D29" s="956">
        <v>1061.9248942099985</v>
      </c>
      <c r="E29" s="961">
        <v>1024.9011988000045</v>
      </c>
      <c r="F29" s="959">
        <v>-40.408249729999056</v>
      </c>
      <c r="G29" s="1007"/>
      <c r="H29" s="961">
        <v>-4.1632445959062565</v>
      </c>
      <c r="I29" s="957">
        <v>-37.023695409993934</v>
      </c>
      <c r="J29" s="958"/>
      <c r="K29" s="962">
        <v>-3.4864702402081935</v>
      </c>
    </row>
    <row r="30" spans="1:11" s="313" customFormat="1" ht="16.5" customHeight="1">
      <c r="A30" s="955" t="s">
        <v>1246</v>
      </c>
      <c r="B30" s="956">
        <v>3600.9698973900004</v>
      </c>
      <c r="C30" s="956">
        <v>5096.79074245</v>
      </c>
      <c r="D30" s="956">
        <v>4511.1489249</v>
      </c>
      <c r="E30" s="961">
        <v>4541.423133609999</v>
      </c>
      <c r="F30" s="959">
        <v>1495.8208450599996</v>
      </c>
      <c r="G30" s="1007"/>
      <c r="H30" s="961">
        <v>41.53938765620278</v>
      </c>
      <c r="I30" s="957">
        <v>30.274208709999584</v>
      </c>
      <c r="J30" s="958"/>
      <c r="K30" s="962">
        <v>0.6710975233581029</v>
      </c>
    </row>
    <row r="31" spans="1:11" s="313" customFormat="1" ht="16.5" customHeight="1">
      <c r="A31" s="955" t="s">
        <v>1232</v>
      </c>
      <c r="B31" s="956">
        <v>0.263369</v>
      </c>
      <c r="C31" s="956">
        <v>0.546296</v>
      </c>
      <c r="D31" s="956">
        <v>0.367732</v>
      </c>
      <c r="E31" s="961">
        <v>0.402902</v>
      </c>
      <c r="F31" s="959">
        <v>0.282927</v>
      </c>
      <c r="G31" s="1007"/>
      <c r="H31" s="961">
        <v>107.42608279638073</v>
      </c>
      <c r="I31" s="957">
        <v>0.03516999999999998</v>
      </c>
      <c r="J31" s="958"/>
      <c r="K31" s="962">
        <v>9.564030326433375</v>
      </c>
    </row>
    <row r="32" spans="1:11" s="313" customFormat="1" ht="16.5" customHeight="1">
      <c r="A32" s="955" t="s">
        <v>1233</v>
      </c>
      <c r="B32" s="956">
        <v>0.262</v>
      </c>
      <c r="C32" s="956">
        <v>0.262</v>
      </c>
      <c r="D32" s="956">
        <v>0.262</v>
      </c>
      <c r="E32" s="961">
        <v>0.262</v>
      </c>
      <c r="F32" s="959">
        <v>0</v>
      </c>
      <c r="G32" s="1007"/>
      <c r="H32" s="961">
        <v>0</v>
      </c>
      <c r="I32" s="957">
        <v>0</v>
      </c>
      <c r="J32" s="958"/>
      <c r="K32" s="962">
        <v>0</v>
      </c>
    </row>
    <row r="33" spans="1:11" s="313" customFormat="1" ht="16.5" customHeight="1">
      <c r="A33" s="955" t="s">
        <v>1234</v>
      </c>
      <c r="B33" s="956">
        <v>2.236</v>
      </c>
      <c r="C33" s="956">
        <v>0.9264600000000001</v>
      </c>
      <c r="D33" s="956">
        <v>1.787681</v>
      </c>
      <c r="E33" s="961">
        <v>0.13278626</v>
      </c>
      <c r="F33" s="959">
        <v>-1.3095400000000001</v>
      </c>
      <c r="G33" s="1007"/>
      <c r="H33" s="961">
        <v>-58.566189624329155</v>
      </c>
      <c r="I33" s="957">
        <v>-1.65489474</v>
      </c>
      <c r="J33" s="958"/>
      <c r="K33" s="962">
        <v>-92.57215017668142</v>
      </c>
    </row>
    <row r="34" spans="1:11" s="313" customFormat="1" ht="16.5" customHeight="1">
      <c r="A34" s="1008" t="s">
        <v>1235</v>
      </c>
      <c r="B34" s="947">
        <v>89508.78315533759</v>
      </c>
      <c r="C34" s="947">
        <v>93023.65477912103</v>
      </c>
      <c r="D34" s="947">
        <v>93392.68615825316</v>
      </c>
      <c r="E34" s="952">
        <v>96455.8712722744</v>
      </c>
      <c r="F34" s="950">
        <v>3514.871623783445</v>
      </c>
      <c r="G34" s="1005"/>
      <c r="H34" s="952">
        <v>3.9268455003835525</v>
      </c>
      <c r="I34" s="948">
        <v>3063.1851140212384</v>
      </c>
      <c r="J34" s="949"/>
      <c r="K34" s="954">
        <v>3.2798982875711444</v>
      </c>
    </row>
    <row r="35" spans="1:11" s="313" customFormat="1" ht="16.5" customHeight="1">
      <c r="A35" s="955" t="s">
        <v>1236</v>
      </c>
      <c r="B35" s="956">
        <v>2116.2990000000004</v>
      </c>
      <c r="C35" s="956">
        <v>3121.1</v>
      </c>
      <c r="D35" s="956">
        <v>3046.3</v>
      </c>
      <c r="E35" s="961">
        <v>2778.975</v>
      </c>
      <c r="F35" s="959">
        <v>1004.8009999999995</v>
      </c>
      <c r="G35" s="1007"/>
      <c r="H35" s="961">
        <v>47.47916055340003</v>
      </c>
      <c r="I35" s="957">
        <v>-267.3250000000003</v>
      </c>
      <c r="J35" s="958"/>
      <c r="K35" s="962">
        <v>-8.775399665167589</v>
      </c>
    </row>
    <row r="36" spans="1:11" s="313" customFormat="1" ht="16.5" customHeight="1">
      <c r="A36" s="955" t="s">
        <v>1237</v>
      </c>
      <c r="B36" s="956">
        <v>41.77346116</v>
      </c>
      <c r="C36" s="956">
        <v>86.23676517999999</v>
      </c>
      <c r="D36" s="956">
        <v>65.34407468</v>
      </c>
      <c r="E36" s="961">
        <v>192.25090418</v>
      </c>
      <c r="F36" s="959">
        <v>44.463304019999995</v>
      </c>
      <c r="G36" s="1007"/>
      <c r="H36" s="961">
        <v>106.4391189652622</v>
      </c>
      <c r="I36" s="957">
        <v>126.90682949999999</v>
      </c>
      <c r="J36" s="958"/>
      <c r="K36" s="962">
        <v>194.21321691596717</v>
      </c>
    </row>
    <row r="37" spans="1:11" s="313" customFormat="1" ht="16.5" customHeight="1">
      <c r="A37" s="963" t="s">
        <v>1238</v>
      </c>
      <c r="B37" s="956">
        <v>16815.24752857997</v>
      </c>
      <c r="C37" s="956">
        <v>20109.18127932926</v>
      </c>
      <c r="D37" s="956">
        <v>20240.886563505068</v>
      </c>
      <c r="E37" s="961">
        <v>18998.103416721366</v>
      </c>
      <c r="F37" s="959">
        <v>3293.933750749289</v>
      </c>
      <c r="G37" s="1007"/>
      <c r="H37" s="961">
        <v>19.588969743982464</v>
      </c>
      <c r="I37" s="957">
        <v>-1242.7831467837023</v>
      </c>
      <c r="J37" s="958"/>
      <c r="K37" s="962">
        <v>-6.13996399260731</v>
      </c>
    </row>
    <row r="38" spans="1:11" s="313" customFormat="1" ht="16.5" customHeight="1">
      <c r="A38" s="1041" t="s">
        <v>1239</v>
      </c>
      <c r="B38" s="956">
        <v>0</v>
      </c>
      <c r="C38" s="956">
        <v>0</v>
      </c>
      <c r="D38" s="956">
        <v>0</v>
      </c>
      <c r="E38" s="961">
        <v>0</v>
      </c>
      <c r="F38" s="959">
        <v>0</v>
      </c>
      <c r="G38" s="1007"/>
      <c r="H38" s="961"/>
      <c r="I38" s="957">
        <v>0</v>
      </c>
      <c r="J38" s="958"/>
      <c r="K38" s="962"/>
    </row>
    <row r="39" spans="1:11" s="313" customFormat="1" ht="16.5" customHeight="1">
      <c r="A39" s="1041" t="s">
        <v>1240</v>
      </c>
      <c r="B39" s="956">
        <v>16815.24752857997</v>
      </c>
      <c r="C39" s="956">
        <v>20109.18127932926</v>
      </c>
      <c r="D39" s="956">
        <v>20240.886563505068</v>
      </c>
      <c r="E39" s="961">
        <v>18998.103416721366</v>
      </c>
      <c r="F39" s="959">
        <v>3293.933750749289</v>
      </c>
      <c r="G39" s="1007"/>
      <c r="H39" s="961">
        <v>19.588969743982464</v>
      </c>
      <c r="I39" s="957">
        <v>-1242.7831467837023</v>
      </c>
      <c r="J39" s="958"/>
      <c r="K39" s="962">
        <v>-6.13996399260731</v>
      </c>
    </row>
    <row r="40" spans="1:11" s="313" customFormat="1" ht="16.5" customHeight="1">
      <c r="A40" s="955" t="s">
        <v>1241</v>
      </c>
      <c r="B40" s="956">
        <v>70535.46316559761</v>
      </c>
      <c r="C40" s="956">
        <v>69707.13673461178</v>
      </c>
      <c r="D40" s="956">
        <v>70040.15552006809</v>
      </c>
      <c r="E40" s="961">
        <v>74486.54195137303</v>
      </c>
      <c r="F40" s="959">
        <v>-828.326430985835</v>
      </c>
      <c r="G40" s="1007"/>
      <c r="H40" s="961">
        <v>-1.174340386822378</v>
      </c>
      <c r="I40" s="957">
        <v>4446.386431304942</v>
      </c>
      <c r="J40" s="958"/>
      <c r="K40" s="962">
        <v>6.34833888972584</v>
      </c>
    </row>
    <row r="41" spans="1:11" s="313" customFormat="1" ht="16.5" customHeight="1">
      <c r="A41" s="963" t="s">
        <v>1242</v>
      </c>
      <c r="B41" s="956">
        <v>66143.21212983882</v>
      </c>
      <c r="C41" s="956">
        <v>63861.68624716881</v>
      </c>
      <c r="D41" s="956">
        <v>64723.626674441046</v>
      </c>
      <c r="E41" s="961">
        <v>68054.07332248663</v>
      </c>
      <c r="F41" s="959">
        <v>-2281.5258826700156</v>
      </c>
      <c r="G41" s="1007"/>
      <c r="H41" s="961">
        <v>-3.449372670609632</v>
      </c>
      <c r="I41" s="957">
        <v>3330.4466480455812</v>
      </c>
      <c r="J41" s="958"/>
      <c r="K41" s="962">
        <v>5.145642818808165</v>
      </c>
    </row>
    <row r="42" spans="1:11" s="313" customFormat="1" ht="16.5" customHeight="1">
      <c r="A42" s="963" t="s">
        <v>1243</v>
      </c>
      <c r="B42" s="956">
        <v>4392.251035758782</v>
      </c>
      <c r="C42" s="956">
        <v>5845.450487442973</v>
      </c>
      <c r="D42" s="956">
        <v>5316.52884562704</v>
      </c>
      <c r="E42" s="961">
        <v>6432.468628886402</v>
      </c>
      <c r="F42" s="959">
        <v>1453.1994516841914</v>
      </c>
      <c r="G42" s="1007"/>
      <c r="H42" s="961">
        <v>33.085528123352006</v>
      </c>
      <c r="I42" s="957">
        <v>1115.9397832593622</v>
      </c>
      <c r="J42" s="958"/>
      <c r="K42" s="962">
        <v>20.990007120477618</v>
      </c>
    </row>
    <row r="43" spans="1:11" s="313" customFormat="1" ht="16.5" customHeight="1">
      <c r="A43" s="973" t="s">
        <v>1244</v>
      </c>
      <c r="B43" s="1043">
        <v>0</v>
      </c>
      <c r="C43" s="1043">
        <v>0</v>
      </c>
      <c r="D43" s="1043">
        <v>0</v>
      </c>
      <c r="E43" s="977">
        <v>0</v>
      </c>
      <c r="F43" s="976">
        <v>0</v>
      </c>
      <c r="G43" s="1044"/>
      <c r="H43" s="977"/>
      <c r="I43" s="974">
        <v>0</v>
      </c>
      <c r="J43" s="975"/>
      <c r="K43" s="978"/>
    </row>
    <row r="44" spans="1:11" s="313" customFormat="1" ht="16.5" customHeight="1" thickBot="1">
      <c r="A44" s="1045" t="s">
        <v>1188</v>
      </c>
      <c r="B44" s="980">
        <v>6773.615491343593</v>
      </c>
      <c r="C44" s="980">
        <v>5895.836484020706</v>
      </c>
      <c r="D44" s="980">
        <v>6624.417433516522</v>
      </c>
      <c r="E44" s="984">
        <v>5671.295224514439</v>
      </c>
      <c r="F44" s="983">
        <v>-877.7790073228871</v>
      </c>
      <c r="G44" s="1018"/>
      <c r="H44" s="984">
        <v>-12.958795911055967</v>
      </c>
      <c r="I44" s="981">
        <v>-953.1222090020829</v>
      </c>
      <c r="J44" s="982"/>
      <c r="K44" s="985">
        <v>-14.388015528425496</v>
      </c>
    </row>
    <row r="45" spans="1:11" s="313" customFormat="1" ht="16.5" customHeight="1" thickTop="1">
      <c r="A45" s="994" t="s">
        <v>1163</v>
      </c>
      <c r="B45" s="1046"/>
      <c r="C45" s="430"/>
      <c r="D45" s="1020"/>
      <c r="E45" s="1020"/>
      <c r="F45" s="956"/>
      <c r="G45" s="957"/>
      <c r="H45" s="956"/>
      <c r="I45" s="957"/>
      <c r="J45" s="957"/>
      <c r="K45" s="95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4" sqref="A4:I6"/>
    </sheetView>
  </sheetViews>
  <sheetFormatPr defaultColWidth="9.140625" defaultRowHeight="15"/>
  <cols>
    <col min="1" max="1" width="32.421875" style="1048" customWidth="1"/>
    <col min="2" max="5" width="9.421875" style="1048" bestFit="1" customWidth="1"/>
    <col min="6" max="6" width="8.421875" style="1048" bestFit="1" customWidth="1"/>
    <col min="7" max="7" width="7.140625" style="873" bestFit="1" customWidth="1"/>
    <col min="8" max="8" width="8.8515625" style="1048" customWidth="1"/>
    <col min="9" max="9" width="7.140625" style="873" bestFit="1" customWidth="1"/>
    <col min="10" max="16384" width="9.140625" style="1048" customWidth="1"/>
  </cols>
  <sheetData>
    <row r="1" spans="1:9" ht="12.75">
      <c r="A1" s="1618" t="s">
        <v>1249</v>
      </c>
      <c r="B1" s="1618"/>
      <c r="C1" s="1618"/>
      <c r="D1" s="1618"/>
      <c r="E1" s="1618"/>
      <c r="F1" s="1618"/>
      <c r="G1" s="1618"/>
      <c r="H1" s="1618"/>
      <c r="I1" s="1618"/>
    </row>
    <row r="2" spans="1:9" ht="15.75">
      <c r="A2" s="1619" t="s">
        <v>1250</v>
      </c>
      <c r="B2" s="1619"/>
      <c r="C2" s="1619"/>
      <c r="D2" s="1619"/>
      <c r="E2" s="1619"/>
      <c r="F2" s="1619"/>
      <c r="G2" s="1619"/>
      <c r="H2" s="1619"/>
      <c r="I2" s="1619"/>
    </row>
    <row r="3" spans="8:9" ht="13.5" thickBot="1">
      <c r="H3" s="1620" t="s">
        <v>68</v>
      </c>
      <c r="I3" s="1621"/>
    </row>
    <row r="4" spans="1:9" ht="13.5" customHeight="1" thickTop="1">
      <c r="A4" s="1486"/>
      <c r="B4" s="1487">
        <v>2013</v>
      </c>
      <c r="C4" s="1488">
        <v>2014</v>
      </c>
      <c r="D4" s="1488">
        <v>2014</v>
      </c>
      <c r="E4" s="1488">
        <v>2015</v>
      </c>
      <c r="F4" s="1622" t="s">
        <v>1251</v>
      </c>
      <c r="G4" s="1623"/>
      <c r="H4" s="1623"/>
      <c r="I4" s="1624"/>
    </row>
    <row r="5" spans="1:9" ht="12.75">
      <c r="A5" s="1489" t="s">
        <v>1169</v>
      </c>
      <c r="B5" s="1490" t="s">
        <v>1130</v>
      </c>
      <c r="C5" s="1490" t="s">
        <v>1109</v>
      </c>
      <c r="D5" s="1490" t="s">
        <v>1131</v>
      </c>
      <c r="E5" s="1490" t="s">
        <v>1132</v>
      </c>
      <c r="F5" s="1625" t="s">
        <v>7</v>
      </c>
      <c r="G5" s="1626"/>
      <c r="H5" s="1625" t="s">
        <v>9</v>
      </c>
      <c r="I5" s="1627"/>
    </row>
    <row r="6" spans="1:13" s="1047" customFormat="1" ht="12.75">
      <c r="A6" s="1491"/>
      <c r="B6" s="1492"/>
      <c r="C6" s="1492"/>
      <c r="D6" s="1492"/>
      <c r="E6" s="1492"/>
      <c r="F6" s="1493" t="s">
        <v>4</v>
      </c>
      <c r="G6" s="1494" t="s">
        <v>1133</v>
      </c>
      <c r="H6" s="1493" t="s">
        <v>4</v>
      </c>
      <c r="I6" s="1495" t="s">
        <v>1133</v>
      </c>
      <c r="K6" s="1049"/>
      <c r="L6" s="1049"/>
      <c r="M6" s="1049"/>
    </row>
    <row r="7" spans="1:13" ht="12.75">
      <c r="A7" s="1050" t="s">
        <v>1252</v>
      </c>
      <c r="B7" s="1051">
        <v>74332.3237155658</v>
      </c>
      <c r="C7" s="1051">
        <v>75635.0169587031</v>
      </c>
      <c r="D7" s="1051">
        <v>82106.9355534921</v>
      </c>
      <c r="E7" s="1051">
        <v>91094.9136853306</v>
      </c>
      <c r="F7" s="1051">
        <v>1302.6932431372989</v>
      </c>
      <c r="G7" s="1051">
        <v>1.7525259241485334</v>
      </c>
      <c r="H7" s="1051">
        <v>8987.978131838492</v>
      </c>
      <c r="I7" s="1052">
        <v>10.946673470699544</v>
      </c>
      <c r="K7" s="1053"/>
      <c r="L7" s="1054"/>
      <c r="M7" s="1054"/>
    </row>
    <row r="8" spans="1:13" ht="12.75">
      <c r="A8" s="1055" t="s">
        <v>1253</v>
      </c>
      <c r="B8" s="1051">
        <v>2182.6950166844576</v>
      </c>
      <c r="C8" s="1051">
        <v>1542.9085960700002</v>
      </c>
      <c r="D8" s="1051">
        <v>1807.2020911</v>
      </c>
      <c r="E8" s="1051">
        <v>1842.1276143399998</v>
      </c>
      <c r="F8" s="1051">
        <v>-639.7864206144575</v>
      </c>
      <c r="G8" s="1051">
        <v>-29.311764388700603</v>
      </c>
      <c r="H8" s="1051">
        <v>34.92552323999985</v>
      </c>
      <c r="I8" s="1052">
        <v>1.9325743043348036</v>
      </c>
      <c r="K8" s="1053"/>
      <c r="L8" s="1054"/>
      <c r="M8" s="1054"/>
    </row>
    <row r="9" spans="1:13" ht="12.75">
      <c r="A9" s="1050" t="s">
        <v>1254</v>
      </c>
      <c r="B9" s="1056">
        <v>170653.76141394948</v>
      </c>
      <c r="C9" s="1056">
        <v>181803.40744942002</v>
      </c>
      <c r="D9" s="1056">
        <v>196419.24998423195</v>
      </c>
      <c r="E9" s="1056">
        <v>223000.43183617812</v>
      </c>
      <c r="F9" s="1056">
        <v>11149.646035470534</v>
      </c>
      <c r="G9" s="1056">
        <v>6.53348976494294</v>
      </c>
      <c r="H9" s="1056">
        <v>26581.181851946167</v>
      </c>
      <c r="I9" s="1057">
        <v>13.532880231484459</v>
      </c>
      <c r="K9" s="1053"/>
      <c r="L9" s="1054"/>
      <c r="M9" s="1054"/>
    </row>
    <row r="10" spans="1:13" ht="12.75">
      <c r="A10" s="1058" t="s">
        <v>1255</v>
      </c>
      <c r="B10" s="1059">
        <v>52044.824856362735</v>
      </c>
      <c r="C10" s="1059">
        <v>61617.189912286</v>
      </c>
      <c r="D10" s="1059">
        <v>67805.639208276</v>
      </c>
      <c r="E10" s="1059">
        <v>71571.75174542601</v>
      </c>
      <c r="F10" s="1059">
        <v>9572.365055923263</v>
      </c>
      <c r="G10" s="1059">
        <v>18.392539666223882</v>
      </c>
      <c r="H10" s="1059">
        <v>3766.1125371500093</v>
      </c>
      <c r="I10" s="1060">
        <v>5.554276283100561</v>
      </c>
      <c r="K10" s="1053"/>
      <c r="L10" s="1054"/>
      <c r="M10" s="1054"/>
    </row>
    <row r="11" spans="1:13" ht="12.75">
      <c r="A11" s="1058" t="s">
        <v>1256</v>
      </c>
      <c r="B11" s="1059">
        <v>25790.141393901653</v>
      </c>
      <c r="C11" s="1059">
        <v>24187.99332786</v>
      </c>
      <c r="D11" s="1059">
        <v>28188.228628989997</v>
      </c>
      <c r="E11" s="1059">
        <v>29467.29177272</v>
      </c>
      <c r="F11" s="1059">
        <v>-1602.1480660416528</v>
      </c>
      <c r="G11" s="1059">
        <v>-6.212250028301502</v>
      </c>
      <c r="H11" s="1059">
        <v>1279.0631437300035</v>
      </c>
      <c r="I11" s="1060">
        <v>4.5375790035084345</v>
      </c>
      <c r="K11" s="1053"/>
      <c r="L11" s="1054"/>
      <c r="M11" s="1054"/>
    </row>
    <row r="12" spans="1:13" ht="12.75">
      <c r="A12" s="1058" t="s">
        <v>1257</v>
      </c>
      <c r="B12" s="1059">
        <v>28743.327299745353</v>
      </c>
      <c r="C12" s="1059">
        <v>28699.85505679</v>
      </c>
      <c r="D12" s="1059">
        <v>22883.71767397</v>
      </c>
      <c r="E12" s="1059">
        <v>39643.12356531</v>
      </c>
      <c r="F12" s="1059">
        <v>-43.472242955354886</v>
      </c>
      <c r="G12" s="1059">
        <v>-0.1512429041426252</v>
      </c>
      <c r="H12" s="1059">
        <v>16759.40589134</v>
      </c>
      <c r="I12" s="1060">
        <v>73.2372516132012</v>
      </c>
      <c r="K12" s="1053"/>
      <c r="L12" s="1054"/>
      <c r="M12" s="1054"/>
    </row>
    <row r="13" spans="1:13" ht="12.75">
      <c r="A13" s="1058" t="s">
        <v>1258</v>
      </c>
      <c r="B13" s="1059">
        <v>64075.46786393972</v>
      </c>
      <c r="C13" s="1059">
        <v>67298.369152484</v>
      </c>
      <c r="D13" s="1059">
        <v>77541.66447299601</v>
      </c>
      <c r="E13" s="1059">
        <v>82318.26475272213</v>
      </c>
      <c r="F13" s="1059">
        <v>3222.901288544279</v>
      </c>
      <c r="G13" s="1059">
        <v>5.029852135278841</v>
      </c>
      <c r="H13" s="1059">
        <v>4776.600279726117</v>
      </c>
      <c r="I13" s="1060">
        <v>6.160043522653005</v>
      </c>
      <c r="K13" s="1053"/>
      <c r="L13" s="1054"/>
      <c r="M13" s="1054"/>
    </row>
    <row r="14" spans="1:13" ht="12.75">
      <c r="A14" s="1050" t="s">
        <v>1259</v>
      </c>
      <c r="B14" s="1056">
        <v>98250.19203416645</v>
      </c>
      <c r="C14" s="1056">
        <v>106819.4170881158</v>
      </c>
      <c r="D14" s="1056">
        <v>109646.02600492</v>
      </c>
      <c r="E14" s="1056">
        <v>140947.64710293</v>
      </c>
      <c r="F14" s="1056">
        <v>8569.225053949354</v>
      </c>
      <c r="G14" s="1056">
        <v>8.72184051403117</v>
      </c>
      <c r="H14" s="1056">
        <v>31301.62109801</v>
      </c>
      <c r="I14" s="1057">
        <v>28.547884714586413</v>
      </c>
      <c r="K14" s="1053"/>
      <c r="L14" s="1054"/>
      <c r="M14" s="1054"/>
    </row>
    <row r="15" spans="1:13" ht="12.75">
      <c r="A15" s="1050" t="s">
        <v>1260</v>
      </c>
      <c r="B15" s="1056">
        <v>99541.59972684065</v>
      </c>
      <c r="C15" s="1056">
        <v>105239.73248336528</v>
      </c>
      <c r="D15" s="1056">
        <v>115585.22338076844</v>
      </c>
      <c r="E15" s="1056">
        <v>136946.8183761696</v>
      </c>
      <c r="F15" s="1056">
        <v>5698.132756524632</v>
      </c>
      <c r="G15" s="1056">
        <v>5.724373299365585</v>
      </c>
      <c r="H15" s="1056">
        <v>21361.59499540116</v>
      </c>
      <c r="I15" s="1057">
        <v>18.481250778077737</v>
      </c>
      <c r="K15" s="1053"/>
      <c r="L15" s="1054"/>
      <c r="M15" s="1054"/>
    </row>
    <row r="16" spans="1:13" ht="12.75">
      <c r="A16" s="1050" t="s">
        <v>1261</v>
      </c>
      <c r="B16" s="1056">
        <v>62747.235410914756</v>
      </c>
      <c r="C16" s="1056">
        <v>70828.13737291399</v>
      </c>
      <c r="D16" s="1056">
        <v>77778.04104620281</v>
      </c>
      <c r="E16" s="1056">
        <v>73360.226383036</v>
      </c>
      <c r="F16" s="1056">
        <v>8080.901961999232</v>
      </c>
      <c r="G16" s="1056">
        <v>12.87849880409803</v>
      </c>
      <c r="H16" s="1056">
        <v>-4417.814663166806</v>
      </c>
      <c r="I16" s="1057">
        <v>-5.680028197859179</v>
      </c>
      <c r="K16" s="1053"/>
      <c r="L16" s="1054"/>
      <c r="M16" s="1054"/>
    </row>
    <row r="17" spans="1:13" ht="12.75">
      <c r="A17" s="1050" t="s">
        <v>1262</v>
      </c>
      <c r="B17" s="1056">
        <v>49837.162217737656</v>
      </c>
      <c r="C17" s="1056">
        <v>54001.853324974</v>
      </c>
      <c r="D17" s="1056">
        <v>59040.659312870004</v>
      </c>
      <c r="E17" s="1056">
        <v>67472.32371162101</v>
      </c>
      <c r="F17" s="1056">
        <v>4164.691107236344</v>
      </c>
      <c r="G17" s="1056">
        <v>8.356597610917097</v>
      </c>
      <c r="H17" s="1056">
        <v>8431.664398751003</v>
      </c>
      <c r="I17" s="1057">
        <v>14.281114907727705</v>
      </c>
      <c r="K17" s="1053"/>
      <c r="L17" s="1054"/>
      <c r="M17" s="1054"/>
    </row>
    <row r="18" spans="1:13" ht="12.75">
      <c r="A18" s="1050" t="s">
        <v>1263</v>
      </c>
      <c r="B18" s="1056">
        <v>651969.2984042312</v>
      </c>
      <c r="C18" s="1056">
        <v>747858.9934937385</v>
      </c>
      <c r="D18" s="1056">
        <v>787956.476627991</v>
      </c>
      <c r="E18" s="1056">
        <v>864580.3699308599</v>
      </c>
      <c r="F18" s="1056">
        <v>95889.69508950727</v>
      </c>
      <c r="G18" s="1056">
        <v>14.707701010493619</v>
      </c>
      <c r="H18" s="1056">
        <v>76623.89330286894</v>
      </c>
      <c r="I18" s="1057">
        <v>9.724381431671956</v>
      </c>
      <c r="K18" s="1053"/>
      <c r="L18" s="1054"/>
      <c r="M18" s="1054"/>
    </row>
    <row r="19" spans="1:13" ht="12.75">
      <c r="A19" s="1050" t="s">
        <v>1264</v>
      </c>
      <c r="B19" s="1056">
        <v>41323.249492318195</v>
      </c>
      <c r="C19" s="1056">
        <v>52662.3427327989</v>
      </c>
      <c r="D19" s="1056">
        <v>54207.727753319</v>
      </c>
      <c r="E19" s="1056">
        <v>55908.964529896104</v>
      </c>
      <c r="F19" s="1056">
        <v>11339.093240480703</v>
      </c>
      <c r="G19" s="1056">
        <v>27.439984463440098</v>
      </c>
      <c r="H19" s="1056">
        <v>1701.236776577105</v>
      </c>
      <c r="I19" s="1057">
        <v>3.1383657775121234</v>
      </c>
      <c r="K19" s="1053"/>
      <c r="L19" s="1054"/>
      <c r="M19" s="1054"/>
    </row>
    <row r="20" spans="1:13" ht="13.5" thickBot="1">
      <c r="A20" s="1061" t="s">
        <v>293</v>
      </c>
      <c r="B20" s="1062">
        <v>1250837.5174324086</v>
      </c>
      <c r="C20" s="1062">
        <v>1396391.8095000996</v>
      </c>
      <c r="D20" s="1062">
        <v>1484547.5417548954</v>
      </c>
      <c r="E20" s="1062">
        <v>1655153.8231703613</v>
      </c>
      <c r="F20" s="1062">
        <v>145554.29206769099</v>
      </c>
      <c r="G20" s="1062">
        <v>11.636546716832571</v>
      </c>
      <c r="H20" s="1062">
        <v>170606.281415466</v>
      </c>
      <c r="I20" s="1063">
        <v>11.492139969717034</v>
      </c>
      <c r="K20" s="1064"/>
      <c r="L20" s="1054"/>
      <c r="M20" s="1054"/>
    </row>
    <row r="21" spans="1:13" ht="13.5" hidden="1" thickTop="1">
      <c r="A21" s="1065" t="s">
        <v>1265</v>
      </c>
      <c r="B21" s="1066"/>
      <c r="C21" s="1066"/>
      <c r="D21" s="1066"/>
      <c r="E21" s="1066"/>
      <c r="F21" s="1066"/>
      <c r="G21" s="1067"/>
      <c r="H21" s="1066"/>
      <c r="I21" s="1068"/>
      <c r="K21" s="1054"/>
      <c r="L21" s="1054"/>
      <c r="M21" s="1054"/>
    </row>
    <row r="22" spans="1:13" ht="13.5" hidden="1" thickTop="1">
      <c r="A22" s="1069" t="s">
        <v>1266</v>
      </c>
      <c r="B22" s="1066"/>
      <c r="C22" s="1066"/>
      <c r="D22" s="1066"/>
      <c r="E22" s="1066"/>
      <c r="F22" s="1066"/>
      <c r="G22" s="1067"/>
      <c r="H22" s="1066"/>
      <c r="I22" s="1068"/>
      <c r="K22" s="1054"/>
      <c r="L22" s="1054"/>
      <c r="M22" s="1054"/>
    </row>
    <row r="23" spans="1:13" ht="13.5" hidden="1" thickTop="1">
      <c r="A23" s="1070" t="s">
        <v>1267</v>
      </c>
      <c r="I23" s="1068"/>
      <c r="K23" s="1054"/>
      <c r="L23" s="1054"/>
      <c r="M23" s="1054"/>
    </row>
    <row r="24" spans="1:13" ht="13.5" hidden="1" thickTop="1">
      <c r="A24" s="1048" t="s">
        <v>1268</v>
      </c>
      <c r="I24" s="1068"/>
      <c r="K24" s="1054"/>
      <c r="L24" s="1054"/>
      <c r="M24" s="1054"/>
    </row>
    <row r="25" spans="1:13" ht="13.5" hidden="1" thickTop="1">
      <c r="A25" s="1070" t="s">
        <v>1269</v>
      </c>
      <c r="I25" s="1068"/>
      <c r="K25" s="1054"/>
      <c r="L25" s="1054"/>
      <c r="M25" s="1054"/>
    </row>
    <row r="26" spans="1:13" ht="13.5" hidden="1" thickTop="1">
      <c r="A26" s="1048" t="s">
        <v>1270</v>
      </c>
      <c r="I26" s="1068"/>
      <c r="K26" s="1054"/>
      <c r="L26" s="1054"/>
      <c r="M26" s="1054"/>
    </row>
    <row r="27" spans="9:13" ht="13.5" hidden="1" thickTop="1">
      <c r="I27" s="1068"/>
      <c r="K27" s="1054"/>
      <c r="L27" s="1054"/>
      <c r="M27" s="1054"/>
    </row>
    <row r="28" spans="1:13" s="1072" customFormat="1" ht="13.5" thickTop="1">
      <c r="A28" s="1071" t="s">
        <v>1271</v>
      </c>
      <c r="E28" s="1048"/>
      <c r="G28" s="1073"/>
      <c r="I28" s="1074"/>
      <c r="K28" s="1075"/>
      <c r="L28" s="1075"/>
      <c r="M28" s="1075"/>
    </row>
    <row r="29" spans="1:13" ht="12.75">
      <c r="A29" s="1048" t="s">
        <v>1272</v>
      </c>
      <c r="I29" s="1068"/>
      <c r="K29" s="1054"/>
      <c r="L29" s="1054"/>
      <c r="M29" s="1054"/>
    </row>
    <row r="30" spans="9:13" ht="12.75">
      <c r="I30" s="1068"/>
      <c r="K30" s="1054"/>
      <c r="L30" s="1054"/>
      <c r="M30" s="1054"/>
    </row>
    <row r="31" spans="9:13" ht="12.75">
      <c r="I31" s="1068"/>
      <c r="K31" s="1054"/>
      <c r="L31" s="1054"/>
      <c r="M31" s="1054"/>
    </row>
    <row r="32" ht="12.75">
      <c r="I32" s="1068"/>
    </row>
    <row r="33" ht="12.75">
      <c r="I33" s="1068"/>
    </row>
    <row r="34" ht="12.75">
      <c r="I34" s="1068"/>
    </row>
    <row r="35" ht="12.75">
      <c r="I35" s="1068"/>
    </row>
    <row r="36" ht="12.75">
      <c r="I36" s="1068"/>
    </row>
    <row r="37" ht="12.75">
      <c r="I37" s="1068"/>
    </row>
    <row r="38" ht="12.75">
      <c r="I38" s="1068"/>
    </row>
    <row r="39" ht="12.75">
      <c r="I39" s="1068"/>
    </row>
    <row r="40" ht="12.75">
      <c r="I40" s="1068"/>
    </row>
    <row r="41" ht="12.75">
      <c r="I41" s="1068"/>
    </row>
    <row r="42" ht="12.75">
      <c r="I42" s="1068"/>
    </row>
    <row r="43" ht="12.75">
      <c r="I43" s="1068"/>
    </row>
    <row r="44" ht="12.75">
      <c r="I44" s="1068"/>
    </row>
    <row r="45" ht="12.75">
      <c r="I45" s="1068"/>
    </row>
    <row r="46" ht="12.75">
      <c r="I46" s="1068"/>
    </row>
    <row r="47" ht="12.75">
      <c r="I47" s="1068"/>
    </row>
    <row r="48" ht="12.75">
      <c r="I48" s="1068"/>
    </row>
    <row r="49" ht="12.75">
      <c r="I49" s="1068"/>
    </row>
    <row r="50" ht="12.75">
      <c r="I50" s="1068"/>
    </row>
    <row r="51" ht="12.75">
      <c r="I51" s="1068"/>
    </row>
    <row r="52" ht="12.75">
      <c r="I52" s="1068"/>
    </row>
    <row r="53" ht="12.75">
      <c r="I53" s="1068"/>
    </row>
    <row r="54" ht="12.75">
      <c r="I54" s="1068"/>
    </row>
    <row r="55" ht="12.75">
      <c r="I55" s="1068"/>
    </row>
    <row r="56" ht="12.75">
      <c r="I56" s="1068"/>
    </row>
    <row r="57" ht="12.75">
      <c r="I57" s="1068"/>
    </row>
    <row r="58" ht="12.75">
      <c r="I58" s="1068"/>
    </row>
    <row r="59" ht="12.75">
      <c r="I59" s="1068"/>
    </row>
    <row r="60" ht="12.75">
      <c r="I60" s="1068"/>
    </row>
    <row r="61" ht="12.75">
      <c r="I61" s="1068"/>
    </row>
    <row r="62" ht="12.75">
      <c r="I62" s="1068"/>
    </row>
    <row r="63" ht="12.75">
      <c r="I63" s="1068"/>
    </row>
    <row r="64" ht="12.75">
      <c r="I64" s="1068"/>
    </row>
    <row r="65" ht="12.75">
      <c r="I65" s="1068"/>
    </row>
    <row r="66" ht="12.75">
      <c r="I66" s="1068"/>
    </row>
    <row r="67" ht="12.75">
      <c r="I67" s="1068"/>
    </row>
    <row r="68" ht="12.75">
      <c r="I68" s="1068"/>
    </row>
    <row r="69" ht="12.75">
      <c r="I69" s="1068"/>
    </row>
    <row r="70" ht="12.75">
      <c r="I70" s="1068"/>
    </row>
    <row r="71" ht="12.75">
      <c r="I71" s="1068"/>
    </row>
    <row r="72" ht="12.75">
      <c r="I72" s="1068"/>
    </row>
    <row r="73" ht="12.75">
      <c r="I73" s="1068"/>
    </row>
    <row r="74" ht="12.75">
      <c r="I74" s="1068"/>
    </row>
    <row r="75" ht="12.75">
      <c r="I75" s="1068"/>
    </row>
    <row r="76" ht="12.75">
      <c r="I76" s="1068"/>
    </row>
    <row r="77" ht="12.75">
      <c r="I77" s="1068"/>
    </row>
    <row r="78" ht="12.75">
      <c r="I78" s="1068"/>
    </row>
    <row r="79" ht="12.75">
      <c r="I79" s="1068"/>
    </row>
    <row r="80" ht="12.75">
      <c r="I80" s="1068"/>
    </row>
    <row r="81" ht="12.75">
      <c r="I81" s="1068"/>
    </row>
    <row r="82" ht="12.75">
      <c r="I82" s="1068"/>
    </row>
    <row r="83" ht="12.75">
      <c r="I83" s="1068"/>
    </row>
    <row r="84" ht="12.75">
      <c r="I84" s="1068"/>
    </row>
    <row r="85" ht="12.75">
      <c r="I85" s="1068"/>
    </row>
    <row r="86" ht="12.75">
      <c r="I86" s="1068"/>
    </row>
    <row r="87" ht="12.75">
      <c r="I87" s="1068"/>
    </row>
    <row r="88" ht="12.75">
      <c r="I88" s="1068"/>
    </row>
    <row r="89" ht="12.75">
      <c r="I89" s="1068"/>
    </row>
    <row r="90" ht="12.75">
      <c r="I90" s="1068"/>
    </row>
    <row r="91" ht="12.75">
      <c r="I91" s="1068"/>
    </row>
    <row r="92" ht="12.75">
      <c r="I92" s="1068"/>
    </row>
    <row r="93" ht="12.75">
      <c r="I93" s="1068"/>
    </row>
    <row r="94" ht="12.75">
      <c r="I94" s="1068"/>
    </row>
    <row r="95" ht="12.75">
      <c r="I95" s="1068"/>
    </row>
    <row r="96" ht="12.75">
      <c r="I96" s="1068"/>
    </row>
    <row r="97" ht="12.75">
      <c r="I97" s="1068"/>
    </row>
    <row r="98" ht="12.75">
      <c r="I98" s="1068"/>
    </row>
    <row r="99" ht="12.75">
      <c r="I99" s="1068"/>
    </row>
    <row r="100" ht="12.75">
      <c r="I100" s="1068"/>
    </row>
    <row r="101" ht="12.75">
      <c r="I101" s="1068"/>
    </row>
    <row r="102" ht="12.75">
      <c r="I102" s="1068"/>
    </row>
    <row r="103" ht="12.75">
      <c r="I103" s="1068"/>
    </row>
    <row r="104" ht="12.75">
      <c r="I104" s="1068"/>
    </row>
    <row r="105" ht="12.75">
      <c r="I105" s="1068"/>
    </row>
    <row r="106" ht="12.75">
      <c r="I106" s="1068"/>
    </row>
    <row r="107" ht="12.75">
      <c r="I107" s="1068"/>
    </row>
    <row r="108" ht="12.75">
      <c r="I108" s="1068"/>
    </row>
    <row r="109" ht="12.75">
      <c r="I109" s="1068"/>
    </row>
    <row r="110" ht="12.75">
      <c r="I110" s="1068"/>
    </row>
    <row r="111" ht="12.75">
      <c r="I111" s="1068"/>
    </row>
    <row r="112" ht="12.75">
      <c r="I112" s="1068"/>
    </row>
    <row r="113" ht="12.75">
      <c r="I113" s="1068"/>
    </row>
    <row r="114" ht="12.75">
      <c r="I114" s="1068"/>
    </row>
    <row r="115" ht="12.75">
      <c r="I115" s="1068"/>
    </row>
    <row r="116" ht="12.75">
      <c r="I116" s="1068"/>
    </row>
    <row r="117" ht="12.75">
      <c r="I117" s="1068"/>
    </row>
    <row r="118" ht="12.75">
      <c r="I118" s="1068"/>
    </row>
    <row r="119" ht="12.75">
      <c r="I119" s="1068"/>
    </row>
    <row r="120" ht="12.75">
      <c r="I120" s="1068"/>
    </row>
    <row r="121" ht="12.75">
      <c r="I121" s="1068"/>
    </row>
    <row r="122" ht="12.75">
      <c r="I122" s="1068"/>
    </row>
    <row r="123" ht="12.75">
      <c r="I123" s="1068"/>
    </row>
    <row r="124" ht="12.75">
      <c r="I124" s="1068"/>
    </row>
    <row r="125" ht="12.75">
      <c r="I125" s="1068"/>
    </row>
    <row r="126" ht="12.75">
      <c r="I126" s="1068"/>
    </row>
    <row r="127" ht="12.75">
      <c r="I127" s="1068"/>
    </row>
    <row r="128" ht="12.75">
      <c r="I128" s="1068"/>
    </row>
    <row r="129" ht="12.75">
      <c r="I129" s="1068"/>
    </row>
    <row r="130" ht="12.75">
      <c r="I130" s="1068"/>
    </row>
    <row r="131" ht="12.75">
      <c r="I131" s="1068"/>
    </row>
    <row r="132" ht="12.75">
      <c r="I132" s="1068"/>
    </row>
    <row r="133" ht="12.75">
      <c r="I133" s="1068"/>
    </row>
    <row r="134" ht="12.75">
      <c r="I134" s="1068"/>
    </row>
    <row r="135" ht="12.75">
      <c r="I135" s="1068"/>
    </row>
    <row r="136" ht="12.75">
      <c r="I136" s="1068"/>
    </row>
    <row r="137" ht="12.75">
      <c r="I137" s="1068"/>
    </row>
    <row r="138" ht="12.75">
      <c r="I138" s="1068"/>
    </row>
    <row r="139" ht="12.75">
      <c r="I139" s="1068"/>
    </row>
    <row r="140" ht="12.75">
      <c r="I140" s="1068"/>
    </row>
    <row r="141" ht="12.75">
      <c r="I141" s="1068"/>
    </row>
    <row r="142" ht="12.75">
      <c r="I142" s="1068"/>
    </row>
    <row r="143" ht="12.75">
      <c r="I143" s="1068"/>
    </row>
    <row r="144" ht="12.75">
      <c r="I144" s="1068"/>
    </row>
    <row r="145" ht="12.75">
      <c r="I145" s="1068"/>
    </row>
    <row r="146" ht="12.75">
      <c r="I146" s="1068"/>
    </row>
    <row r="147" ht="12.75">
      <c r="I147" s="1068"/>
    </row>
    <row r="148" ht="12.75">
      <c r="I148" s="1068"/>
    </row>
    <row r="149" ht="12.75">
      <c r="I149" s="1068"/>
    </row>
    <row r="150" ht="12.75">
      <c r="I150" s="1068"/>
    </row>
    <row r="151" ht="12.75">
      <c r="I151" s="1068"/>
    </row>
    <row r="152" ht="12.75">
      <c r="I152" s="1068"/>
    </row>
    <row r="153" ht="12.75">
      <c r="I153" s="1068"/>
    </row>
    <row r="154" ht="12.75">
      <c r="I154" s="1068"/>
    </row>
    <row r="155" ht="12.75">
      <c r="I155" s="1068"/>
    </row>
    <row r="156" ht="12.75">
      <c r="I156" s="1068"/>
    </row>
    <row r="157" ht="12.75">
      <c r="I157" s="1068"/>
    </row>
    <row r="158" ht="12.75">
      <c r="I158" s="1068"/>
    </row>
    <row r="159" ht="12.75">
      <c r="I159" s="1068"/>
    </row>
    <row r="160" ht="12.75">
      <c r="I160" s="1068"/>
    </row>
    <row r="161" ht="12.75">
      <c r="I161" s="1068"/>
    </row>
    <row r="162" ht="12.75">
      <c r="I162" s="1068"/>
    </row>
    <row r="163" ht="12.75">
      <c r="I163" s="1068"/>
    </row>
    <row r="164" ht="12.75">
      <c r="I164" s="1068"/>
    </row>
    <row r="165" ht="12.75">
      <c r="I165" s="1068"/>
    </row>
    <row r="166" ht="12.75">
      <c r="I166" s="1068"/>
    </row>
    <row r="167" ht="12.75">
      <c r="I167" s="1068"/>
    </row>
    <row r="168" ht="12.75">
      <c r="I168" s="1068"/>
    </row>
    <row r="169" ht="12.75">
      <c r="I169" s="1068"/>
    </row>
    <row r="170" ht="12.75">
      <c r="I170" s="1068"/>
    </row>
    <row r="171" ht="12.75">
      <c r="I171" s="1068"/>
    </row>
    <row r="172" ht="12.75">
      <c r="I172" s="1068"/>
    </row>
    <row r="173" ht="12.75">
      <c r="I173" s="1068"/>
    </row>
    <row r="174" ht="12.75">
      <c r="I174" s="1068"/>
    </row>
    <row r="175" ht="12.75">
      <c r="I175" s="1068"/>
    </row>
    <row r="176" ht="12.75">
      <c r="I176" s="1068"/>
    </row>
    <row r="177" ht="12.75">
      <c r="I177" s="1068"/>
    </row>
    <row r="178" ht="12.75">
      <c r="I178" s="1068"/>
    </row>
    <row r="179" ht="12.75">
      <c r="I179" s="1068"/>
    </row>
    <row r="180" ht="12.75">
      <c r="I180" s="1068"/>
    </row>
    <row r="181" ht="12.75">
      <c r="I181" s="1068"/>
    </row>
    <row r="182" ht="12.75">
      <c r="I182" s="1068"/>
    </row>
    <row r="183" ht="12.75">
      <c r="I183" s="1068"/>
    </row>
    <row r="184" ht="12.75">
      <c r="I184" s="1068"/>
    </row>
    <row r="185" ht="12.75">
      <c r="I185" s="1068"/>
    </row>
    <row r="186" ht="12.75">
      <c r="I186" s="1068"/>
    </row>
    <row r="187" ht="12.75">
      <c r="I187" s="1068"/>
    </row>
    <row r="188" ht="12.75">
      <c r="I188" s="1068"/>
    </row>
    <row r="189" ht="12.75">
      <c r="I189" s="1068"/>
    </row>
    <row r="190" ht="12.75">
      <c r="I190" s="1068"/>
    </row>
    <row r="191" ht="12.75">
      <c r="I191" s="1068"/>
    </row>
    <row r="192" ht="12.75">
      <c r="I192" s="1068"/>
    </row>
    <row r="193" ht="12.75">
      <c r="I193" s="1068"/>
    </row>
    <row r="194" ht="12.75">
      <c r="I194" s="1068"/>
    </row>
    <row r="195" ht="12.75">
      <c r="I195" s="1068"/>
    </row>
    <row r="196" ht="12.75">
      <c r="I196" s="1068"/>
    </row>
    <row r="197" ht="12.75">
      <c r="I197" s="1068"/>
    </row>
    <row r="198" ht="12.75">
      <c r="I198" s="1068"/>
    </row>
    <row r="199" ht="12.75">
      <c r="I199" s="1068"/>
    </row>
    <row r="200" ht="12.75">
      <c r="I200" s="1068"/>
    </row>
    <row r="201" ht="12.75">
      <c r="I201" s="1068"/>
    </row>
    <row r="202" ht="12.75">
      <c r="I202" s="1068"/>
    </row>
    <row r="203" ht="12.75">
      <c r="I203" s="1068"/>
    </row>
    <row r="204" ht="12.75">
      <c r="I204" s="1068"/>
    </row>
    <row r="205" ht="12.75">
      <c r="I205" s="1068"/>
    </row>
    <row r="206" ht="12.75">
      <c r="I206" s="1068"/>
    </row>
    <row r="207" ht="12.75">
      <c r="I207" s="1068"/>
    </row>
    <row r="208" ht="12.75">
      <c r="I208" s="1068"/>
    </row>
    <row r="209" ht="12.75">
      <c r="I209" s="1068"/>
    </row>
    <row r="210" ht="12.75">
      <c r="I210" s="1068"/>
    </row>
    <row r="211" ht="12.75">
      <c r="I211" s="1068"/>
    </row>
    <row r="212" ht="12.75">
      <c r="I212" s="1068"/>
    </row>
    <row r="213" ht="12.75">
      <c r="I213" s="1068"/>
    </row>
    <row r="214" ht="12.75">
      <c r="I214" s="1068"/>
    </row>
    <row r="215" ht="12.75">
      <c r="I215" s="1068"/>
    </row>
    <row r="216" ht="12.75">
      <c r="I216" s="1068"/>
    </row>
    <row r="217" ht="12.75">
      <c r="I217" s="1068"/>
    </row>
    <row r="218" ht="12.75">
      <c r="I218" s="1068"/>
    </row>
    <row r="219" ht="12.75">
      <c r="I219" s="1068"/>
    </row>
    <row r="220" ht="12.75">
      <c r="I220" s="1068"/>
    </row>
    <row r="221" ht="12.75">
      <c r="I221" s="1068"/>
    </row>
    <row r="222" ht="12.75">
      <c r="I222" s="1068"/>
    </row>
    <row r="223" ht="12.75">
      <c r="I223" s="1068"/>
    </row>
    <row r="224" ht="12.75">
      <c r="I224" s="1068"/>
    </row>
    <row r="225" ht="12.75">
      <c r="I225" s="1068"/>
    </row>
    <row r="226" ht="12.75">
      <c r="I226" s="1068"/>
    </row>
    <row r="227" ht="12.75">
      <c r="I227" s="1068"/>
    </row>
    <row r="228" ht="12.75">
      <c r="I228" s="1068"/>
    </row>
    <row r="229" ht="12.75">
      <c r="I229" s="1068"/>
    </row>
    <row r="230" ht="12.75">
      <c r="I230" s="1068"/>
    </row>
    <row r="231" ht="12.75">
      <c r="I231" s="1068"/>
    </row>
    <row r="232" ht="12.75">
      <c r="I232" s="1068"/>
    </row>
    <row r="233" ht="12.75">
      <c r="I233" s="1068"/>
    </row>
    <row r="234" ht="12.75">
      <c r="I234" s="1068"/>
    </row>
    <row r="235" ht="12.75">
      <c r="I235" s="1068"/>
    </row>
    <row r="236" ht="12.75">
      <c r="I236" s="1068"/>
    </row>
    <row r="237" ht="12.75">
      <c r="I237" s="1068"/>
    </row>
    <row r="238" ht="12.75">
      <c r="I238" s="1068"/>
    </row>
    <row r="239" ht="12.75">
      <c r="I239" s="1068"/>
    </row>
    <row r="240" ht="12.75">
      <c r="I240" s="1068"/>
    </row>
    <row r="241" ht="12.75">
      <c r="I241" s="1068"/>
    </row>
    <row r="242" ht="12.75">
      <c r="I242" s="1068"/>
    </row>
    <row r="243" ht="12.75">
      <c r="I243" s="1068"/>
    </row>
    <row r="244" ht="12.75">
      <c r="I244" s="1068"/>
    </row>
    <row r="245" ht="12.75">
      <c r="I245" s="1068"/>
    </row>
    <row r="246" ht="12.75">
      <c r="I246" s="1068"/>
    </row>
    <row r="247" ht="12.75">
      <c r="I247" s="1068"/>
    </row>
    <row r="248" ht="12.75">
      <c r="I248" s="1068"/>
    </row>
    <row r="249" ht="12.75">
      <c r="I249" s="1068"/>
    </row>
    <row r="250" ht="12.75">
      <c r="I250" s="1068"/>
    </row>
    <row r="251" ht="12.75">
      <c r="I251" s="1068"/>
    </row>
    <row r="252" ht="12.75">
      <c r="I252" s="1068"/>
    </row>
    <row r="253" ht="12.75">
      <c r="I253" s="1068"/>
    </row>
    <row r="254" ht="12.75">
      <c r="I254" s="1068"/>
    </row>
    <row r="255" ht="12.75">
      <c r="I255" s="1068"/>
    </row>
    <row r="256" ht="12.75">
      <c r="I256" s="1068"/>
    </row>
    <row r="257" ht="12.75">
      <c r="I257" s="1068"/>
    </row>
    <row r="258" ht="12.75">
      <c r="I258" s="1068"/>
    </row>
    <row r="259" ht="12.75">
      <c r="I259" s="1068"/>
    </row>
    <row r="260" ht="12.75">
      <c r="I260" s="1068"/>
    </row>
    <row r="261" ht="12.75">
      <c r="I261" s="1068"/>
    </row>
    <row r="262" ht="12.75">
      <c r="I262" s="1068"/>
    </row>
    <row r="263" ht="12.75">
      <c r="I263" s="1068"/>
    </row>
    <row r="264" ht="12.75">
      <c r="I264" s="1068"/>
    </row>
    <row r="265" ht="12.75">
      <c r="I265" s="1068"/>
    </row>
    <row r="266" ht="12.75">
      <c r="I266" s="1068"/>
    </row>
    <row r="267" ht="12.75">
      <c r="I267" s="1068"/>
    </row>
    <row r="268" ht="12.75">
      <c r="I268" s="1068"/>
    </row>
    <row r="269" ht="12.75">
      <c r="I269" s="1068"/>
    </row>
    <row r="270" ht="12.75">
      <c r="I270" s="1068"/>
    </row>
    <row r="271" ht="12.75">
      <c r="I271" s="1068"/>
    </row>
    <row r="272" ht="12.75">
      <c r="I272" s="1068"/>
    </row>
    <row r="273" ht="12.75">
      <c r="I273" s="1068"/>
    </row>
    <row r="274" ht="12.75">
      <c r="I274" s="1068"/>
    </row>
    <row r="275" ht="12.75">
      <c r="I275" s="1068"/>
    </row>
    <row r="276" ht="12.75">
      <c r="I276" s="1068"/>
    </row>
    <row r="277" ht="12.75">
      <c r="I277" s="1068"/>
    </row>
    <row r="278" ht="12.75">
      <c r="I278" s="1068"/>
    </row>
    <row r="279" ht="12.75">
      <c r="I279" s="1068"/>
    </row>
    <row r="280" ht="12.75">
      <c r="I280" s="1068"/>
    </row>
    <row r="281" ht="12.75">
      <c r="I281" s="1068"/>
    </row>
    <row r="282" ht="12.75">
      <c r="I282" s="1068"/>
    </row>
    <row r="283" ht="12.75">
      <c r="I283" s="1068"/>
    </row>
    <row r="284" ht="12.75">
      <c r="I284" s="1068"/>
    </row>
    <row r="285" ht="12.75">
      <c r="I285" s="1068"/>
    </row>
    <row r="286" ht="12.75">
      <c r="I286" s="1068"/>
    </row>
    <row r="287" ht="12.75">
      <c r="I287" s="1068"/>
    </row>
    <row r="288" ht="12.75">
      <c r="I288" s="1068"/>
    </row>
    <row r="289" ht="12.75">
      <c r="I289" s="1068"/>
    </row>
    <row r="290" ht="12.75">
      <c r="I290" s="1068"/>
    </row>
    <row r="291" ht="12.75">
      <c r="I291" s="1068"/>
    </row>
    <row r="292" ht="12.75">
      <c r="I292" s="1068"/>
    </row>
    <row r="293" ht="12.75">
      <c r="I293" s="1068"/>
    </row>
    <row r="294" ht="12.75">
      <c r="I294" s="1068"/>
    </row>
    <row r="295" ht="12.75">
      <c r="I295" s="1068"/>
    </row>
    <row r="296" ht="12.75">
      <c r="I296" s="1068"/>
    </row>
    <row r="297" ht="12.75">
      <c r="I297" s="1068"/>
    </row>
    <row r="298" ht="12.75">
      <c r="I298" s="1068"/>
    </row>
    <row r="299" ht="12.75">
      <c r="I299" s="1068"/>
    </row>
    <row r="300" ht="12.75">
      <c r="I300" s="1068"/>
    </row>
    <row r="301" ht="12.75">
      <c r="I301" s="1068"/>
    </row>
    <row r="302" ht="12.75">
      <c r="I302" s="1068"/>
    </row>
    <row r="303" ht="12.75">
      <c r="I303" s="1068"/>
    </row>
    <row r="304" ht="12.75">
      <c r="I304" s="1068"/>
    </row>
    <row r="305" ht="12.75">
      <c r="I305" s="1068"/>
    </row>
    <row r="306" ht="12.75">
      <c r="I306" s="1068"/>
    </row>
    <row r="307" ht="12.75">
      <c r="I307" s="1068"/>
    </row>
    <row r="308" ht="12.75">
      <c r="I308" s="1068"/>
    </row>
    <row r="309" ht="12.75">
      <c r="I309" s="1068"/>
    </row>
    <row r="310" ht="12.75">
      <c r="I310" s="1068"/>
    </row>
    <row r="311" ht="12.75">
      <c r="I311" s="1068"/>
    </row>
    <row r="312" ht="12.75">
      <c r="I312" s="1068"/>
    </row>
    <row r="313" ht="12.75">
      <c r="I313" s="1068"/>
    </row>
    <row r="314" ht="12.75">
      <c r="I314" s="1068"/>
    </row>
    <row r="315" ht="12.75">
      <c r="I315" s="1068"/>
    </row>
    <row r="316" ht="12.75">
      <c r="I316" s="1068"/>
    </row>
    <row r="317" ht="12.75">
      <c r="I317" s="1068"/>
    </row>
    <row r="318" ht="12.75">
      <c r="I318" s="1068"/>
    </row>
    <row r="319" ht="12.75">
      <c r="I319" s="1068"/>
    </row>
    <row r="320" ht="12.75">
      <c r="I320" s="1068"/>
    </row>
    <row r="321" ht="12.75">
      <c r="I321" s="1068"/>
    </row>
    <row r="322" ht="12.75">
      <c r="I322" s="1068"/>
    </row>
    <row r="323" ht="12.75">
      <c r="I323" s="1068"/>
    </row>
    <row r="324" ht="12.75">
      <c r="I324" s="1068"/>
    </row>
    <row r="325" ht="12.75">
      <c r="I325" s="1068"/>
    </row>
    <row r="326" ht="12.75">
      <c r="I326" s="1068"/>
    </row>
    <row r="327" ht="12.75">
      <c r="I327" s="1068"/>
    </row>
    <row r="328" ht="12.75">
      <c r="I328" s="1068"/>
    </row>
    <row r="329" ht="12.75">
      <c r="I329" s="1068"/>
    </row>
    <row r="330" ht="12.75">
      <c r="I330" s="1068"/>
    </row>
    <row r="331" ht="12.75">
      <c r="I331" s="369"/>
    </row>
    <row r="332" ht="12.75">
      <c r="I332" s="369"/>
    </row>
    <row r="333" ht="12.75">
      <c r="I333" s="369"/>
    </row>
    <row r="334" ht="12.75">
      <c r="I334" s="369"/>
    </row>
    <row r="335" ht="12.75">
      <c r="I335" s="369"/>
    </row>
    <row r="336" ht="12.75">
      <c r="I336" s="369"/>
    </row>
    <row r="337" ht="12.75">
      <c r="I337" s="369"/>
    </row>
    <row r="338" ht="12.75">
      <c r="I338" s="369"/>
    </row>
    <row r="339" ht="12.75">
      <c r="I339" s="369"/>
    </row>
    <row r="340" ht="12.75">
      <c r="I340" s="369"/>
    </row>
    <row r="341" ht="12.75">
      <c r="I341" s="369"/>
    </row>
    <row r="342" ht="12.75">
      <c r="I342" s="369"/>
    </row>
    <row r="343" ht="12.75">
      <c r="I343" s="369"/>
    </row>
    <row r="344" ht="12.75">
      <c r="I344" s="369"/>
    </row>
    <row r="345" ht="12.75">
      <c r="I345" s="369"/>
    </row>
    <row r="346" ht="12.75">
      <c r="I346" s="369"/>
    </row>
    <row r="347" ht="12.75">
      <c r="I347" s="369"/>
    </row>
    <row r="348" ht="12.75">
      <c r="I348" s="369"/>
    </row>
    <row r="349" ht="12.75">
      <c r="I349" s="369"/>
    </row>
    <row r="350" ht="12.75">
      <c r="I350" s="369"/>
    </row>
    <row r="351" ht="12.75">
      <c r="I351" s="369"/>
    </row>
    <row r="352" ht="12.75">
      <c r="I352" s="369"/>
    </row>
    <row r="353" ht="12.75">
      <c r="I353" s="369"/>
    </row>
    <row r="354" ht="12.75">
      <c r="I354" s="369"/>
    </row>
    <row r="355" ht="12.75">
      <c r="I355" s="369"/>
    </row>
    <row r="356" ht="12.75">
      <c r="I356" s="369"/>
    </row>
    <row r="357" ht="12.75">
      <c r="I357" s="369"/>
    </row>
    <row r="358" ht="12.75">
      <c r="I358" s="369"/>
    </row>
    <row r="359" ht="12.75">
      <c r="I359" s="369"/>
    </row>
    <row r="360" ht="12.75">
      <c r="I360" s="369"/>
    </row>
    <row r="361" ht="12.75">
      <c r="I361" s="369"/>
    </row>
    <row r="362" ht="12.75">
      <c r="I362" s="369"/>
    </row>
    <row r="363" ht="12.75">
      <c r="I363" s="369"/>
    </row>
    <row r="364" ht="12.75">
      <c r="I364" s="369"/>
    </row>
    <row r="365" ht="12.75">
      <c r="I365" s="369"/>
    </row>
    <row r="366" ht="12.75">
      <c r="I366" s="369"/>
    </row>
    <row r="367" ht="12.75">
      <c r="I367" s="369"/>
    </row>
    <row r="368" ht="12.75">
      <c r="I368" s="369"/>
    </row>
    <row r="369" ht="12.75">
      <c r="I369" s="369"/>
    </row>
    <row r="370" ht="12.75">
      <c r="I370" s="369"/>
    </row>
    <row r="371" ht="12.75">
      <c r="I371" s="369"/>
    </row>
    <row r="372" ht="12.75">
      <c r="I372" s="369"/>
    </row>
    <row r="373" ht="12.75">
      <c r="I373" s="369"/>
    </row>
    <row r="374" ht="12.75">
      <c r="I374" s="369"/>
    </row>
    <row r="375" ht="12.75">
      <c r="I375" s="369"/>
    </row>
    <row r="376" ht="12.75">
      <c r="I376" s="369"/>
    </row>
    <row r="377" ht="12.75">
      <c r="I377" s="369"/>
    </row>
    <row r="378" ht="12.75">
      <c r="I378" s="369"/>
    </row>
    <row r="379" ht="12.75">
      <c r="I379" s="369"/>
    </row>
    <row r="380" ht="12.75">
      <c r="I380" s="369"/>
    </row>
    <row r="381" ht="12.75">
      <c r="I381" s="369"/>
    </row>
    <row r="382" ht="12.75">
      <c r="I382" s="369"/>
    </row>
    <row r="383" ht="12.75">
      <c r="I383" s="369"/>
    </row>
    <row r="384" ht="12.75">
      <c r="I384" s="369"/>
    </row>
    <row r="385" ht="12.75">
      <c r="I385" s="369"/>
    </row>
    <row r="386" ht="12.75">
      <c r="I386" s="369"/>
    </row>
    <row r="387" ht="12.75">
      <c r="I387" s="369"/>
    </row>
    <row r="388" ht="12.75">
      <c r="I388" s="369"/>
    </row>
    <row r="389" ht="12.75">
      <c r="I389" s="369"/>
    </row>
    <row r="390" ht="12.75">
      <c r="I390" s="369"/>
    </row>
    <row r="391" ht="12.75">
      <c r="I391" s="369"/>
    </row>
    <row r="392" ht="12.75">
      <c r="I392" s="369"/>
    </row>
    <row r="393" ht="12.75">
      <c r="I393" s="369"/>
    </row>
    <row r="394" ht="12.75">
      <c r="I394" s="369"/>
    </row>
    <row r="395" ht="12.75">
      <c r="I395" s="369"/>
    </row>
    <row r="396" ht="12.75">
      <c r="I396" s="369"/>
    </row>
    <row r="397" ht="12.75">
      <c r="I397" s="369"/>
    </row>
    <row r="398" ht="12.75">
      <c r="I398" s="369"/>
    </row>
    <row r="399" ht="12.75">
      <c r="I399" s="369"/>
    </row>
    <row r="400" ht="12.75">
      <c r="I400" s="369"/>
    </row>
    <row r="401" ht="12.75">
      <c r="I401" s="369"/>
    </row>
    <row r="402" ht="12.75">
      <c r="I402" s="369"/>
    </row>
    <row r="403" ht="12.75">
      <c r="I403" s="369"/>
    </row>
    <row r="404" ht="12.75">
      <c r="I404" s="369"/>
    </row>
    <row r="405" ht="12.75">
      <c r="I405" s="369"/>
    </row>
    <row r="406" ht="12.75">
      <c r="I406" s="369"/>
    </row>
    <row r="407" ht="12.75">
      <c r="I407" s="369"/>
    </row>
    <row r="408" ht="12.75">
      <c r="I408" s="369"/>
    </row>
    <row r="409" ht="12.75">
      <c r="I409" s="369"/>
    </row>
    <row r="410" ht="12.75">
      <c r="I410" s="369"/>
    </row>
    <row r="411" ht="12.75">
      <c r="I411" s="369"/>
    </row>
    <row r="412" ht="12.75">
      <c r="I412" s="369"/>
    </row>
    <row r="413" ht="12.75">
      <c r="I413" s="369"/>
    </row>
    <row r="414" ht="12.75">
      <c r="I414" s="369"/>
    </row>
    <row r="415" ht="12.75">
      <c r="I415" s="369"/>
    </row>
    <row r="416" ht="12.75">
      <c r="I416" s="369"/>
    </row>
    <row r="417" ht="12.75">
      <c r="I417" s="369"/>
    </row>
    <row r="418" ht="12.75">
      <c r="I418" s="369"/>
    </row>
    <row r="419" ht="12.75">
      <c r="I419" s="369"/>
    </row>
    <row r="420" ht="12.75">
      <c r="I420" s="369"/>
    </row>
    <row r="421" ht="12.75">
      <c r="I421" s="369"/>
    </row>
    <row r="422" ht="12.75">
      <c r="I422" s="369"/>
    </row>
    <row r="423" ht="12.75">
      <c r="I423" s="369"/>
    </row>
    <row r="424" ht="12.75">
      <c r="I424" s="369"/>
    </row>
    <row r="425" ht="12.75">
      <c r="I425" s="369"/>
    </row>
    <row r="426" ht="12.75">
      <c r="I426" s="369"/>
    </row>
    <row r="427" ht="12.75">
      <c r="I427" s="369"/>
    </row>
    <row r="428" ht="12.75">
      <c r="I428" s="369"/>
    </row>
    <row r="429" ht="12.75">
      <c r="I429" s="369"/>
    </row>
    <row r="430" ht="12.75">
      <c r="I430" s="369"/>
    </row>
    <row r="431" ht="12.75">
      <c r="I431" s="369"/>
    </row>
    <row r="432" ht="12.75">
      <c r="I432" s="369"/>
    </row>
    <row r="433" ht="12.75">
      <c r="I433" s="369"/>
    </row>
    <row r="434" ht="12.75">
      <c r="I434" s="369"/>
    </row>
    <row r="435" ht="12.75">
      <c r="I435" s="369"/>
    </row>
    <row r="436" ht="12.75">
      <c r="I436" s="369"/>
    </row>
    <row r="437" ht="12.75">
      <c r="I437" s="369"/>
    </row>
    <row r="438" ht="12.75">
      <c r="I438" s="369"/>
    </row>
    <row r="439" ht="12.75">
      <c r="I439" s="369"/>
    </row>
    <row r="440" ht="12.75">
      <c r="I440" s="369"/>
    </row>
    <row r="441" ht="12.75">
      <c r="I441" s="369"/>
    </row>
    <row r="442" ht="12.75">
      <c r="I442" s="369"/>
    </row>
    <row r="443" ht="12.75">
      <c r="I443" s="369"/>
    </row>
    <row r="444" ht="12.75">
      <c r="I444" s="369"/>
    </row>
    <row r="445" ht="12.75">
      <c r="I445" s="369"/>
    </row>
    <row r="446" ht="12.75">
      <c r="I446" s="369"/>
    </row>
    <row r="447" ht="12.75">
      <c r="I447" s="369"/>
    </row>
    <row r="448" ht="12.75">
      <c r="I448" s="369"/>
    </row>
    <row r="449" ht="12.75">
      <c r="I449" s="369"/>
    </row>
    <row r="450" ht="12.75">
      <c r="I450" s="369"/>
    </row>
    <row r="451" ht="12.75">
      <c r="I451" s="369"/>
    </row>
    <row r="452" ht="12.75">
      <c r="I452" s="369"/>
    </row>
    <row r="453" ht="12.75">
      <c r="I453" s="369"/>
    </row>
    <row r="454" ht="12.75">
      <c r="I454" s="369"/>
    </row>
    <row r="455" ht="12.75">
      <c r="I455" s="369"/>
    </row>
    <row r="456" ht="12.75">
      <c r="I456" s="369"/>
    </row>
    <row r="457" ht="12.75">
      <c r="I457" s="369"/>
    </row>
    <row r="458" ht="12.75">
      <c r="I458" s="369"/>
    </row>
    <row r="459" ht="12.75">
      <c r="I459" s="369"/>
    </row>
    <row r="460" ht="12.75">
      <c r="I460" s="369"/>
    </row>
    <row r="461" ht="12.75">
      <c r="I461" s="369"/>
    </row>
    <row r="462" ht="12.75">
      <c r="I462" s="369"/>
    </row>
    <row r="463" ht="12.75">
      <c r="I463" s="369"/>
    </row>
    <row r="464" ht="12.75">
      <c r="I464" s="369"/>
    </row>
    <row r="465" ht="12.75">
      <c r="I465" s="369"/>
    </row>
    <row r="466" ht="12.75">
      <c r="I466" s="369"/>
    </row>
    <row r="467" ht="12.75">
      <c r="I467" s="369"/>
    </row>
    <row r="468" ht="12.75">
      <c r="I468" s="369"/>
    </row>
    <row r="469" ht="12.75">
      <c r="I469" s="369"/>
    </row>
    <row r="470" ht="12.75">
      <c r="I470" s="369"/>
    </row>
    <row r="471" ht="12.75">
      <c r="I471" s="369"/>
    </row>
    <row r="472" ht="12.75">
      <c r="I472" s="369"/>
    </row>
    <row r="473" ht="12.75">
      <c r="I473" s="369"/>
    </row>
    <row r="474" ht="12.75">
      <c r="I474" s="369"/>
    </row>
    <row r="475" ht="12.75">
      <c r="I475" s="369"/>
    </row>
    <row r="476" ht="12.75">
      <c r="I476" s="369"/>
    </row>
    <row r="477" ht="12.75">
      <c r="I477" s="369"/>
    </row>
    <row r="478" ht="12.75">
      <c r="I478" s="369"/>
    </row>
    <row r="479" ht="12.75">
      <c r="I479" s="369"/>
    </row>
    <row r="480" ht="12.75">
      <c r="I480" s="369"/>
    </row>
    <row r="481" ht="12.75">
      <c r="I481" s="369"/>
    </row>
    <row r="482" ht="12.75">
      <c r="I482" s="369"/>
    </row>
    <row r="483" ht="12.75">
      <c r="I483" s="369"/>
    </row>
    <row r="484" ht="12.75">
      <c r="I484" s="369"/>
    </row>
    <row r="485" ht="12.75">
      <c r="I485" s="369"/>
    </row>
    <row r="486" ht="12.75">
      <c r="I486" s="369"/>
    </row>
    <row r="487" ht="12.75">
      <c r="I487" s="369"/>
    </row>
    <row r="488" ht="12.75">
      <c r="I488" s="369"/>
    </row>
    <row r="489" ht="12.75">
      <c r="I489" s="369"/>
    </row>
    <row r="490" ht="12.75">
      <c r="I490" s="369"/>
    </row>
    <row r="491" ht="12.75">
      <c r="I491" s="369"/>
    </row>
    <row r="492" ht="12.75">
      <c r="I492" s="369"/>
    </row>
    <row r="493" ht="12.75">
      <c r="I493" s="369"/>
    </row>
    <row r="494" ht="12.75">
      <c r="I494" s="369"/>
    </row>
    <row r="495" ht="12.75">
      <c r="I495" s="369"/>
    </row>
    <row r="496" ht="12.75">
      <c r="I496" s="369"/>
    </row>
    <row r="497" ht="12.75">
      <c r="I497" s="369"/>
    </row>
    <row r="498" ht="12.75">
      <c r="I498" s="369"/>
    </row>
    <row r="499" ht="12.75">
      <c r="I499" s="369"/>
    </row>
    <row r="500" ht="12.75">
      <c r="I500" s="369"/>
    </row>
    <row r="501" ht="12.75">
      <c r="I501" s="369"/>
    </row>
    <row r="502" ht="12.75">
      <c r="I502" s="369"/>
    </row>
    <row r="503" ht="12.75">
      <c r="I503" s="369"/>
    </row>
    <row r="504" ht="12.75">
      <c r="I504" s="369"/>
    </row>
    <row r="505" ht="12.75">
      <c r="I505" s="369"/>
    </row>
    <row r="506" ht="12.75">
      <c r="I506" s="369"/>
    </row>
    <row r="507" ht="12.75">
      <c r="I507" s="369"/>
    </row>
    <row r="508" ht="12.75">
      <c r="I508" s="369"/>
    </row>
    <row r="509" ht="12.75">
      <c r="I509" s="369"/>
    </row>
    <row r="510" ht="12.75">
      <c r="I510" s="369"/>
    </row>
    <row r="511" ht="12.75">
      <c r="I511" s="369"/>
    </row>
    <row r="512" ht="12.75">
      <c r="I512" s="369"/>
    </row>
    <row r="513" ht="12.75">
      <c r="I513" s="369"/>
    </row>
    <row r="514" ht="12.75">
      <c r="I514" s="369"/>
    </row>
    <row r="515" ht="12.75">
      <c r="I515" s="369"/>
    </row>
    <row r="516" ht="12.75">
      <c r="I516" s="369"/>
    </row>
    <row r="517" ht="12.75">
      <c r="I517" s="369"/>
    </row>
    <row r="518" ht="12.75">
      <c r="I518" s="369"/>
    </row>
    <row r="519" ht="12.75">
      <c r="I519" s="369"/>
    </row>
    <row r="520" ht="12.75">
      <c r="I520" s="369"/>
    </row>
    <row r="521" ht="12.75">
      <c r="I521" s="369"/>
    </row>
    <row r="522" ht="12.75">
      <c r="I522" s="369"/>
    </row>
    <row r="523" ht="12.75">
      <c r="I523" s="369"/>
    </row>
    <row r="524" ht="12.75">
      <c r="I524" s="369"/>
    </row>
    <row r="525" ht="12.75">
      <c r="I525" s="369"/>
    </row>
    <row r="526" ht="12.75">
      <c r="I526" s="369"/>
    </row>
    <row r="527" ht="12.75">
      <c r="I527" s="369"/>
    </row>
    <row r="528" ht="12.75">
      <c r="I528" s="369"/>
    </row>
    <row r="529" ht="12.75">
      <c r="I529" s="369"/>
    </row>
    <row r="530" ht="12.75">
      <c r="I530" s="369"/>
    </row>
    <row r="531" ht="12.75">
      <c r="I531" s="369"/>
    </row>
    <row r="532" ht="12.75">
      <c r="I532" s="369"/>
    </row>
    <row r="533" ht="12.75">
      <c r="I533" s="369"/>
    </row>
    <row r="534" ht="12.75">
      <c r="I534" s="369"/>
    </row>
    <row r="535" ht="12.75">
      <c r="I535" s="369"/>
    </row>
    <row r="536" ht="12.75">
      <c r="I536" s="369"/>
    </row>
    <row r="537" ht="12.75">
      <c r="I537" s="369"/>
    </row>
    <row r="538" ht="12.75">
      <c r="I538" s="369"/>
    </row>
    <row r="539" ht="12.75">
      <c r="I539" s="369"/>
    </row>
    <row r="540" ht="12.75">
      <c r="I540" s="369"/>
    </row>
    <row r="541" ht="12.75">
      <c r="I541" s="369"/>
    </row>
    <row r="542" ht="12.75">
      <c r="I542" s="369"/>
    </row>
    <row r="543" ht="12.75">
      <c r="I543" s="369"/>
    </row>
    <row r="544" ht="12.75">
      <c r="I544" s="369"/>
    </row>
    <row r="545" ht="12.75">
      <c r="I545" s="369"/>
    </row>
    <row r="546" ht="12.75">
      <c r="I546" s="369"/>
    </row>
    <row r="547" ht="12.75">
      <c r="I547" s="369"/>
    </row>
    <row r="548" ht="12.75">
      <c r="I548" s="369"/>
    </row>
    <row r="549" ht="12.75">
      <c r="I549" s="369"/>
    </row>
    <row r="550" ht="12.75">
      <c r="I550" s="369"/>
    </row>
    <row r="551" ht="12.75">
      <c r="I551" s="369"/>
    </row>
    <row r="552" ht="12.75">
      <c r="I552" s="369"/>
    </row>
    <row r="553" ht="12.75">
      <c r="I553" s="369"/>
    </row>
    <row r="554" ht="12.75">
      <c r="I554" s="369"/>
    </row>
    <row r="555" ht="12.75">
      <c r="I555" s="369"/>
    </row>
    <row r="556" ht="12.75">
      <c r="I556" s="369"/>
    </row>
    <row r="557" ht="12.75">
      <c r="I557" s="369"/>
    </row>
    <row r="558" ht="12.75">
      <c r="I558" s="369"/>
    </row>
    <row r="559" ht="12.75">
      <c r="I559" s="369"/>
    </row>
    <row r="560" ht="12.75">
      <c r="I560" s="369"/>
    </row>
    <row r="561" ht="12.75">
      <c r="I561" s="369"/>
    </row>
    <row r="562" ht="12.75">
      <c r="I562" s="369"/>
    </row>
    <row r="563" ht="12.75">
      <c r="I563" s="369"/>
    </row>
    <row r="564" ht="12.75">
      <c r="I564" s="369"/>
    </row>
    <row r="565" ht="12.75">
      <c r="I565" s="369"/>
    </row>
    <row r="566" ht="12.75">
      <c r="I566" s="369"/>
    </row>
    <row r="567" ht="12.75">
      <c r="I567" s="369"/>
    </row>
    <row r="568" ht="12.75">
      <c r="I568" s="369"/>
    </row>
    <row r="569" ht="12.75">
      <c r="I569" s="369"/>
    </row>
    <row r="570" ht="12.75">
      <c r="I570" s="369"/>
    </row>
    <row r="571" ht="12.75">
      <c r="I571" s="369"/>
    </row>
    <row r="572" ht="12.75">
      <c r="I572" s="369"/>
    </row>
    <row r="573" ht="12.75">
      <c r="I573" s="369"/>
    </row>
    <row r="574" ht="12.75">
      <c r="I574" s="369"/>
    </row>
    <row r="575" ht="12.75">
      <c r="I575" s="369"/>
    </row>
    <row r="576" ht="12.75">
      <c r="I576" s="369"/>
    </row>
    <row r="577" ht="12.75">
      <c r="I577" s="369"/>
    </row>
    <row r="578" ht="12.75">
      <c r="I578" s="369"/>
    </row>
    <row r="579" ht="12.75">
      <c r="I579" s="369"/>
    </row>
    <row r="580" ht="12.75">
      <c r="I580" s="369"/>
    </row>
    <row r="581" ht="12.75">
      <c r="I581" s="369"/>
    </row>
    <row r="582" ht="12.75">
      <c r="I582" s="369"/>
    </row>
    <row r="583" ht="12.75">
      <c r="I583" s="369"/>
    </row>
    <row r="584" ht="12.75">
      <c r="I584" s="369"/>
    </row>
    <row r="585" ht="12.75">
      <c r="I585" s="369"/>
    </row>
    <row r="586" ht="12.75">
      <c r="I586" s="369"/>
    </row>
    <row r="587" ht="12.75">
      <c r="I587" s="369"/>
    </row>
    <row r="588" ht="12.75">
      <c r="I588" s="369"/>
    </row>
    <row r="589" ht="12.75">
      <c r="I589" s="369"/>
    </row>
    <row r="590" ht="12.75">
      <c r="I590" s="369"/>
    </row>
    <row r="591" ht="12.75">
      <c r="I591" s="369"/>
    </row>
    <row r="592" ht="12.75">
      <c r="I592" s="369"/>
    </row>
    <row r="593" ht="12.75">
      <c r="I593" s="369"/>
    </row>
    <row r="594" ht="12.75">
      <c r="I594" s="369"/>
    </row>
    <row r="595" ht="12.75">
      <c r="I595" s="369"/>
    </row>
    <row r="596" ht="12.75">
      <c r="I596" s="369"/>
    </row>
    <row r="597" ht="12.75">
      <c r="I597" s="369"/>
    </row>
    <row r="598" ht="12.75">
      <c r="I598" s="369"/>
    </row>
    <row r="599" ht="12.75">
      <c r="I599" s="369"/>
    </row>
    <row r="600" ht="12.75">
      <c r="I600" s="369"/>
    </row>
    <row r="601" ht="12.75">
      <c r="I601" s="369"/>
    </row>
    <row r="602" ht="12.75">
      <c r="I602" s="369"/>
    </row>
    <row r="603" ht="12.75">
      <c r="I603" s="369"/>
    </row>
    <row r="604" ht="12.75">
      <c r="I604" s="369"/>
    </row>
    <row r="605" ht="12.75">
      <c r="I605" s="369"/>
    </row>
    <row r="606" ht="12.75">
      <c r="I606" s="369"/>
    </row>
    <row r="607" ht="12.75">
      <c r="I607" s="369"/>
    </row>
    <row r="608" ht="12.75">
      <c r="I608" s="369"/>
    </row>
    <row r="609" ht="12.75">
      <c r="I609" s="369"/>
    </row>
    <row r="610" ht="12.75">
      <c r="I610" s="369"/>
    </row>
    <row r="611" ht="12.75">
      <c r="I611" s="369"/>
    </row>
    <row r="612" ht="12.75">
      <c r="I612" s="369"/>
    </row>
    <row r="613" ht="12.75">
      <c r="I613" s="369"/>
    </row>
    <row r="614" ht="12.75">
      <c r="I614" s="369"/>
    </row>
    <row r="615" ht="12.75">
      <c r="I615" s="369"/>
    </row>
    <row r="616" ht="12.75">
      <c r="I616" s="369"/>
    </row>
    <row r="617" ht="12.75">
      <c r="I617" s="369"/>
    </row>
    <row r="618" ht="12.75">
      <c r="I618" s="369"/>
    </row>
    <row r="619" ht="12.75">
      <c r="I619" s="369"/>
    </row>
    <row r="620" ht="12.75">
      <c r="I620" s="369"/>
    </row>
    <row r="621" ht="12.75">
      <c r="I621" s="369"/>
    </row>
    <row r="622" ht="12.75">
      <c r="I622" s="369"/>
    </row>
    <row r="623" ht="12.75">
      <c r="I623" s="369"/>
    </row>
    <row r="624" ht="12.75">
      <c r="I624" s="369"/>
    </row>
    <row r="625" ht="12.75">
      <c r="I625" s="369"/>
    </row>
    <row r="626" ht="12.75">
      <c r="I626" s="369"/>
    </row>
    <row r="627" ht="12.75">
      <c r="I627" s="369"/>
    </row>
    <row r="628" ht="12.75">
      <c r="I628" s="369"/>
    </row>
    <row r="629" ht="12.75">
      <c r="I629" s="369"/>
    </row>
    <row r="630" ht="12.75">
      <c r="I630" s="369"/>
    </row>
    <row r="631" ht="12.75">
      <c r="I631" s="369"/>
    </row>
    <row r="632" ht="12.75">
      <c r="I632" s="369"/>
    </row>
    <row r="633" ht="12.75">
      <c r="I633" s="369"/>
    </row>
    <row r="634" ht="12.75">
      <c r="I634" s="369"/>
    </row>
    <row r="635" ht="12.75">
      <c r="I635" s="369"/>
    </row>
    <row r="636" ht="12.75">
      <c r="I636" s="369"/>
    </row>
    <row r="637" ht="12.75">
      <c r="I637" s="369"/>
    </row>
    <row r="638" ht="12.75">
      <c r="I638" s="369"/>
    </row>
    <row r="639" ht="12.75">
      <c r="I639" s="369"/>
    </row>
    <row r="640" ht="12.75">
      <c r="I640" s="369"/>
    </row>
    <row r="641" ht="12.75">
      <c r="I641" s="369"/>
    </row>
    <row r="642" ht="12.75">
      <c r="I642" s="369"/>
    </row>
    <row r="643" ht="12.75">
      <c r="I643" s="369"/>
    </row>
    <row r="644" ht="12.75">
      <c r="I644" s="369"/>
    </row>
    <row r="645" ht="12.75">
      <c r="I645" s="369"/>
    </row>
    <row r="646" ht="12.75">
      <c r="I646" s="369"/>
    </row>
    <row r="647" ht="12.75">
      <c r="I647" s="369"/>
    </row>
    <row r="648" ht="12.75">
      <c r="I648" s="369"/>
    </row>
    <row r="649" ht="12.75">
      <c r="I649" s="369"/>
    </row>
    <row r="650" ht="12.75">
      <c r="I650" s="369"/>
    </row>
    <row r="651" ht="12.75">
      <c r="I651" s="369"/>
    </row>
    <row r="652" ht="12.75">
      <c r="I652" s="369"/>
    </row>
    <row r="653" ht="12.75">
      <c r="I653" s="369"/>
    </row>
    <row r="654" ht="12.75">
      <c r="I654" s="369"/>
    </row>
    <row r="655" ht="12.75">
      <c r="I655" s="369"/>
    </row>
    <row r="656" ht="12.75">
      <c r="I656" s="369"/>
    </row>
    <row r="657" ht="12.75">
      <c r="I657" s="369"/>
    </row>
    <row r="658" ht="12.75">
      <c r="I658" s="369"/>
    </row>
    <row r="659" ht="12.75">
      <c r="I659" s="369"/>
    </row>
    <row r="660" ht="12.75">
      <c r="I660" s="369"/>
    </row>
    <row r="661" ht="12.75">
      <c r="I661" s="369"/>
    </row>
    <row r="662" ht="12.75">
      <c r="I662" s="369"/>
    </row>
    <row r="663" ht="12.75">
      <c r="I663" s="369"/>
    </row>
    <row r="664" ht="12.75">
      <c r="I664" s="369"/>
    </row>
    <row r="665" ht="12.75">
      <c r="I665" s="369"/>
    </row>
    <row r="666" ht="12.75">
      <c r="I666" s="369"/>
    </row>
    <row r="667" ht="12.75">
      <c r="I667" s="369"/>
    </row>
    <row r="668" ht="12.75">
      <c r="I668" s="369"/>
    </row>
    <row r="669" ht="12.75">
      <c r="I669" s="369"/>
    </row>
    <row r="670" ht="12.75">
      <c r="I670" s="369"/>
    </row>
    <row r="671" ht="12.75">
      <c r="I671" s="369"/>
    </row>
    <row r="672" ht="12.75">
      <c r="I672" s="369"/>
    </row>
    <row r="673" ht="12.75">
      <c r="I673" s="369"/>
    </row>
    <row r="674" ht="12.75">
      <c r="I674" s="369"/>
    </row>
    <row r="675" ht="12.75">
      <c r="I675" s="369"/>
    </row>
    <row r="676" ht="12.75">
      <c r="I676" s="369"/>
    </row>
    <row r="677" ht="12.75">
      <c r="I677" s="369"/>
    </row>
    <row r="678" ht="12.75">
      <c r="I678" s="369"/>
    </row>
    <row r="679" ht="12.75">
      <c r="I679" s="369"/>
    </row>
    <row r="680" ht="12.75">
      <c r="I680" s="369"/>
    </row>
    <row r="681" ht="12.75">
      <c r="I681" s="369"/>
    </row>
    <row r="682" ht="12.75">
      <c r="I682" s="369"/>
    </row>
    <row r="683" ht="12.75">
      <c r="I683" s="369"/>
    </row>
    <row r="684" ht="12.75">
      <c r="I684" s="369"/>
    </row>
    <row r="685" ht="12.75">
      <c r="I685" s="369"/>
    </row>
    <row r="686" ht="12.75">
      <c r="I686" s="369"/>
    </row>
    <row r="687" ht="12.75">
      <c r="I687" s="369"/>
    </row>
    <row r="688" ht="12.75">
      <c r="I688" s="369"/>
    </row>
    <row r="689" ht="12.75">
      <c r="I689" s="369"/>
    </row>
    <row r="690" ht="12.75">
      <c r="I690" s="369"/>
    </row>
    <row r="691" ht="12.75">
      <c r="I691" s="369"/>
    </row>
    <row r="692" ht="12.75">
      <c r="I692" s="369"/>
    </row>
    <row r="693" ht="12.75">
      <c r="I693" s="369"/>
    </row>
    <row r="694" ht="12.75">
      <c r="I694" s="369"/>
    </row>
    <row r="695" ht="12.75">
      <c r="I695" s="369"/>
    </row>
    <row r="696" ht="12.75">
      <c r="I696" s="369"/>
    </row>
    <row r="697" ht="12.75">
      <c r="I697" s="369"/>
    </row>
    <row r="698" ht="12.75">
      <c r="I698" s="369"/>
    </row>
    <row r="699" ht="12.75">
      <c r="I699" s="369"/>
    </row>
    <row r="700" ht="12.75">
      <c r="I700" s="369"/>
    </row>
    <row r="701" ht="12.75">
      <c r="I701" s="369"/>
    </row>
    <row r="702" ht="12.75">
      <c r="I702" s="369"/>
    </row>
    <row r="703" ht="12.75">
      <c r="I703" s="369"/>
    </row>
    <row r="704" ht="12.75">
      <c r="I704" s="369"/>
    </row>
    <row r="705" ht="12.75">
      <c r="I705" s="369"/>
    </row>
    <row r="706" ht="12.75">
      <c r="I706" s="369"/>
    </row>
    <row r="707" ht="12.75">
      <c r="I707" s="369"/>
    </row>
    <row r="708" ht="12.75">
      <c r="I708" s="369"/>
    </row>
    <row r="709" ht="12.75">
      <c r="I709" s="369"/>
    </row>
    <row r="710" ht="12.75">
      <c r="I710" s="369"/>
    </row>
    <row r="711" ht="12.75">
      <c r="I711" s="369"/>
    </row>
    <row r="712" ht="12.75">
      <c r="I712" s="369"/>
    </row>
    <row r="713" ht="12.75">
      <c r="I713" s="369"/>
    </row>
    <row r="714" ht="12.75">
      <c r="I714" s="369"/>
    </row>
    <row r="715" ht="12.75">
      <c r="I715" s="369"/>
    </row>
    <row r="716" ht="12.75">
      <c r="I716" s="369"/>
    </row>
    <row r="717" ht="12.75">
      <c r="I717" s="369"/>
    </row>
    <row r="718" ht="12.75">
      <c r="I718" s="369"/>
    </row>
    <row r="719" ht="12.75">
      <c r="I719" s="369"/>
    </row>
    <row r="720" ht="12.75">
      <c r="I720" s="369"/>
    </row>
    <row r="721" ht="12.75">
      <c r="I721" s="369"/>
    </row>
    <row r="722" ht="12.75">
      <c r="I722" s="369"/>
    </row>
    <row r="723" ht="12.75">
      <c r="I723" s="369"/>
    </row>
    <row r="724" ht="12.75">
      <c r="I724" s="369"/>
    </row>
    <row r="725" ht="12.75">
      <c r="I725" s="369"/>
    </row>
    <row r="726" ht="12.75">
      <c r="I726" s="369"/>
    </row>
    <row r="727" ht="12.75">
      <c r="I727" s="369"/>
    </row>
    <row r="728" ht="12.75">
      <c r="I728" s="369"/>
    </row>
    <row r="729" ht="12.75">
      <c r="I729" s="369"/>
    </row>
    <row r="730" ht="12.75">
      <c r="I730" s="369"/>
    </row>
    <row r="731" ht="12.75">
      <c r="I731" s="369"/>
    </row>
    <row r="732" ht="12.75">
      <c r="I732" s="369"/>
    </row>
    <row r="733" ht="12.75">
      <c r="I733" s="369"/>
    </row>
    <row r="734" ht="12.75">
      <c r="I734" s="369"/>
    </row>
    <row r="735" ht="12.75">
      <c r="I735" s="369"/>
    </row>
    <row r="736" ht="12.75">
      <c r="I736" s="369"/>
    </row>
    <row r="737" ht="12.75">
      <c r="I737" s="369"/>
    </row>
    <row r="738" ht="12.75">
      <c r="I738" s="369"/>
    </row>
    <row r="739" ht="12.75">
      <c r="I739" s="369"/>
    </row>
    <row r="740" ht="12.75">
      <c r="I740" s="369"/>
    </row>
    <row r="741" ht="12.75">
      <c r="I741" s="369"/>
    </row>
    <row r="742" ht="12.75">
      <c r="I742" s="369"/>
    </row>
    <row r="743" ht="12.75">
      <c r="I743" s="369"/>
    </row>
    <row r="744" ht="12.75">
      <c r="I744" s="369"/>
    </row>
    <row r="745" ht="12.75">
      <c r="I745" s="369"/>
    </row>
    <row r="746" ht="12.75">
      <c r="I746" s="369"/>
    </row>
    <row r="747" ht="12.75">
      <c r="I747" s="369"/>
    </row>
    <row r="748" ht="12.75">
      <c r="I748" s="369"/>
    </row>
    <row r="749" ht="12.75">
      <c r="I749" s="369"/>
    </row>
    <row r="750" ht="12.75">
      <c r="I750" s="369"/>
    </row>
    <row r="751" ht="12.75">
      <c r="I751" s="369"/>
    </row>
    <row r="752" ht="12.75">
      <c r="I752" s="369"/>
    </row>
    <row r="753" ht="12.75">
      <c r="I753" s="369"/>
    </row>
    <row r="754" ht="12.75">
      <c r="I754" s="369"/>
    </row>
    <row r="755" ht="12.75">
      <c r="I755" s="369"/>
    </row>
    <row r="756" ht="12.75">
      <c r="I756" s="369"/>
    </row>
    <row r="757" ht="12.75">
      <c r="I757" s="369"/>
    </row>
    <row r="758" ht="12.75">
      <c r="I758" s="369"/>
    </row>
    <row r="759" ht="12.75">
      <c r="I759" s="369"/>
    </row>
    <row r="760" ht="12.75">
      <c r="I760" s="369"/>
    </row>
    <row r="761" ht="12.75">
      <c r="I761" s="369"/>
    </row>
    <row r="762" ht="12.75">
      <c r="I762" s="369"/>
    </row>
    <row r="763" ht="12.75">
      <c r="I763" s="369"/>
    </row>
    <row r="764" ht="12.75">
      <c r="I764" s="369"/>
    </row>
    <row r="765" ht="12.75">
      <c r="I765" s="369"/>
    </row>
    <row r="766" ht="12.75">
      <c r="I766" s="369"/>
    </row>
    <row r="767" ht="12.75">
      <c r="I767" s="369"/>
    </row>
    <row r="768" ht="12.75">
      <c r="I768" s="369"/>
    </row>
    <row r="769" ht="12.75">
      <c r="I769" s="369"/>
    </row>
    <row r="770" ht="12.75">
      <c r="I770" s="369"/>
    </row>
    <row r="771" ht="12.75">
      <c r="I771" s="369"/>
    </row>
    <row r="772" ht="12.75">
      <c r="I772" s="369"/>
    </row>
    <row r="773" ht="12.75">
      <c r="I773" s="36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E25">
      <selection activeCell="K4" sqref="K4:S6"/>
    </sheetView>
  </sheetViews>
  <sheetFormatPr defaultColWidth="9.140625" defaultRowHeight="15"/>
  <cols>
    <col min="1" max="1" width="56.421875" style="313" bestFit="1" customWidth="1"/>
    <col min="2" max="5" width="8.421875" style="313" bestFit="1" customWidth="1"/>
    <col min="6" max="6" width="7.140625" style="313" bestFit="1" customWidth="1"/>
    <col min="7" max="7" width="7.00390625" style="313" bestFit="1" customWidth="1"/>
    <col min="8" max="8" width="7.140625" style="313" bestFit="1" customWidth="1"/>
    <col min="9" max="9" width="6.8515625" style="313" bestFit="1" customWidth="1"/>
    <col min="10" max="10" width="10.421875" style="313" bestFit="1" customWidth="1"/>
    <col min="11" max="11" width="54.8515625" style="313" customWidth="1"/>
    <col min="12" max="12" width="8.421875" style="313" bestFit="1" customWidth="1"/>
    <col min="13" max="14" width="9.421875" style="313" bestFit="1" customWidth="1"/>
    <col min="15" max="15" width="10.28125" style="313" customWidth="1"/>
    <col min="16" max="16" width="8.421875" style="313" customWidth="1"/>
    <col min="17" max="17" width="6.8515625" style="313" customWidth="1"/>
    <col min="18" max="18" width="8.28125" style="313" customWidth="1"/>
    <col min="19" max="19" width="6.8515625" style="313" bestFit="1" customWidth="1"/>
    <col min="20" max="16384" width="9.140625" style="313" customWidth="1"/>
  </cols>
  <sheetData>
    <row r="1" spans="1:19" ht="12.75">
      <c r="A1" s="1628" t="s">
        <v>1273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  <c r="M1" s="1628"/>
      <c r="N1" s="1628"/>
      <c r="O1" s="1628"/>
      <c r="P1" s="1628"/>
      <c r="Q1" s="1628"/>
      <c r="R1" s="1628"/>
      <c r="S1" s="1628"/>
    </row>
    <row r="2" spans="1:19" ht="15.75">
      <c r="A2" s="1629" t="s">
        <v>1274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  <c r="P2" s="1629"/>
      <c r="Q2" s="1629"/>
      <c r="R2" s="1629"/>
      <c r="S2" s="1629"/>
    </row>
    <row r="3" spans="1:19" ht="13.5" thickBot="1">
      <c r="A3" s="1076"/>
      <c r="B3" s="1076"/>
      <c r="C3" s="1076"/>
      <c r="D3" s="1076"/>
      <c r="E3" s="1076"/>
      <c r="F3" s="1076"/>
      <c r="G3" s="1076"/>
      <c r="H3" s="1630" t="s">
        <v>68</v>
      </c>
      <c r="I3" s="1630"/>
      <c r="K3" s="1076"/>
      <c r="L3" s="1076"/>
      <c r="M3" s="1076"/>
      <c r="N3" s="1076"/>
      <c r="O3" s="1076"/>
      <c r="P3" s="1076"/>
      <c r="Q3" s="1076"/>
      <c r="R3" s="1630" t="s">
        <v>68</v>
      </c>
      <c r="S3" s="1630"/>
    </row>
    <row r="4" spans="1:19" ht="13.5" customHeight="1" thickTop="1">
      <c r="A4" s="1496"/>
      <c r="B4" s="1487">
        <f>Deposits!B4</f>
        <v>2013</v>
      </c>
      <c r="C4" s="1488">
        <f>Deposits!C4</f>
        <v>2014</v>
      </c>
      <c r="D4" s="1488">
        <f>Deposits!D4</f>
        <v>2014</v>
      </c>
      <c r="E4" s="1488">
        <f>Deposits!E4</f>
        <v>2015</v>
      </c>
      <c r="F4" s="1622" t="str">
        <f>Deposits!F4</f>
        <v>Changes during ten months </v>
      </c>
      <c r="G4" s="1623"/>
      <c r="H4" s="1623"/>
      <c r="I4" s="1624"/>
      <c r="K4" s="1496"/>
      <c r="L4" s="1487">
        <f aca="true" t="shared" si="0" ref="L4:O5">B4</f>
        <v>2013</v>
      </c>
      <c r="M4" s="1488">
        <f t="shared" si="0"/>
        <v>2014</v>
      </c>
      <c r="N4" s="1488">
        <f t="shared" si="0"/>
        <v>2014</v>
      </c>
      <c r="O4" s="1488">
        <f t="shared" si="0"/>
        <v>2015</v>
      </c>
      <c r="P4" s="1622" t="str">
        <f>F4</f>
        <v>Changes during ten months </v>
      </c>
      <c r="Q4" s="1623"/>
      <c r="R4" s="1623"/>
      <c r="S4" s="1624"/>
    </row>
    <row r="5" spans="1:19" ht="12.75">
      <c r="A5" s="1497" t="s">
        <v>1169</v>
      </c>
      <c r="B5" s="1490" t="str">
        <f>Deposits!B5</f>
        <v>Jul </v>
      </c>
      <c r="C5" s="1490" t="str">
        <f>Deposits!C5</f>
        <v>May</v>
      </c>
      <c r="D5" s="1490" t="str">
        <f>Deposits!D5</f>
        <v>Jul (p)</v>
      </c>
      <c r="E5" s="1490" t="str">
        <f>Deposits!E5</f>
        <v>May(e)</v>
      </c>
      <c r="F5" s="1625" t="str">
        <f>Deposits!F5</f>
        <v>2013/14</v>
      </c>
      <c r="G5" s="1626"/>
      <c r="H5" s="1625" t="str">
        <f>Deposits!H5</f>
        <v>2014/15</v>
      </c>
      <c r="I5" s="1627"/>
      <c r="K5" s="1497" t="s">
        <v>1169</v>
      </c>
      <c r="L5" s="1490" t="str">
        <f t="shared" si="0"/>
        <v>Jul </v>
      </c>
      <c r="M5" s="1490" t="str">
        <f t="shared" si="0"/>
        <v>May</v>
      </c>
      <c r="N5" s="1490" t="str">
        <f t="shared" si="0"/>
        <v>Jul (p)</v>
      </c>
      <c r="O5" s="1490" t="str">
        <f t="shared" si="0"/>
        <v>May(e)</v>
      </c>
      <c r="P5" s="1625" t="str">
        <f>F5</f>
        <v>2013/14</v>
      </c>
      <c r="Q5" s="1626"/>
      <c r="R5" s="1625" t="str">
        <f>H5</f>
        <v>2014/15</v>
      </c>
      <c r="S5" s="1627"/>
    </row>
    <row r="6" spans="1:19" ht="12.75">
      <c r="A6" s="1498"/>
      <c r="B6" s="1499"/>
      <c r="C6" s="1500"/>
      <c r="D6" s="1500"/>
      <c r="E6" s="1500"/>
      <c r="F6" s="1500" t="s">
        <v>4</v>
      </c>
      <c r="G6" s="1500" t="s">
        <v>1275</v>
      </c>
      <c r="H6" s="1500" t="s">
        <v>4</v>
      </c>
      <c r="I6" s="1501" t="s">
        <v>1275</v>
      </c>
      <c r="K6" s="1498"/>
      <c r="L6" s="1499"/>
      <c r="M6" s="1500"/>
      <c r="N6" s="1500"/>
      <c r="O6" s="1500"/>
      <c r="P6" s="1500" t="s">
        <v>4</v>
      </c>
      <c r="Q6" s="1500" t="s">
        <v>1275</v>
      </c>
      <c r="R6" s="1500" t="s">
        <v>4</v>
      </c>
      <c r="S6" s="1501" t="s">
        <v>1275</v>
      </c>
    </row>
    <row r="7" spans="1:19" s="1076" customFormat="1" ht="12.75">
      <c r="A7" s="1077" t="s">
        <v>1276</v>
      </c>
      <c r="B7" s="1078">
        <v>39783.83831108444</v>
      </c>
      <c r="C7" s="1079">
        <v>49101.351868335</v>
      </c>
      <c r="D7" s="1079">
        <v>50909.84338522675</v>
      </c>
      <c r="E7" s="1079">
        <v>61067.13753835382</v>
      </c>
      <c r="F7" s="1079">
        <v>9317.51355725056</v>
      </c>
      <c r="G7" s="1079">
        <v>23.420348444997945</v>
      </c>
      <c r="H7" s="1079">
        <v>10157.29415312707</v>
      </c>
      <c r="I7" s="1080">
        <v>19.9515329015421</v>
      </c>
      <c r="J7" s="1070"/>
      <c r="K7" s="1077" t="s">
        <v>1277</v>
      </c>
      <c r="L7" s="1081">
        <v>18155.9427035761</v>
      </c>
      <c r="M7" s="1082">
        <v>20110.485463610697</v>
      </c>
      <c r="N7" s="1082">
        <v>22381.9792591197</v>
      </c>
      <c r="O7" s="1082">
        <v>21528.835757872705</v>
      </c>
      <c r="P7" s="1082">
        <v>1954.5427600345974</v>
      </c>
      <c r="Q7" s="1082">
        <v>10.76530583922596</v>
      </c>
      <c r="R7" s="1082">
        <v>-853.1435012469956</v>
      </c>
      <c r="S7" s="1083">
        <v>-3.811742881940953</v>
      </c>
    </row>
    <row r="8" spans="1:19" s="430" customFormat="1" ht="12.75">
      <c r="A8" s="901" t="s">
        <v>1278</v>
      </c>
      <c r="B8" s="1084">
        <v>6222.395057326599</v>
      </c>
      <c r="C8" s="1085">
        <v>6422.611566149999</v>
      </c>
      <c r="D8" s="1085">
        <v>6686.876255879998</v>
      </c>
      <c r="E8" s="1085">
        <v>7827.402128339998</v>
      </c>
      <c r="F8" s="1086">
        <v>200.21650882339964</v>
      </c>
      <c r="G8" s="1086">
        <v>3.2176759427650516</v>
      </c>
      <c r="H8" s="1086">
        <v>1140.5258724599998</v>
      </c>
      <c r="I8" s="1087">
        <v>17.056183318138967</v>
      </c>
      <c r="J8" s="1054"/>
      <c r="K8" s="901" t="s">
        <v>1279</v>
      </c>
      <c r="L8" s="1088">
        <v>10686.6924147696</v>
      </c>
      <c r="M8" s="1089">
        <v>11458.627010686701</v>
      </c>
      <c r="N8" s="1089">
        <v>12500.041175756698</v>
      </c>
      <c r="O8" s="1089">
        <v>13067.469872236705</v>
      </c>
      <c r="P8" s="1090">
        <v>771.9345959171005</v>
      </c>
      <c r="Q8" s="1090">
        <v>7.223325664826323</v>
      </c>
      <c r="R8" s="1090">
        <v>567.4286964800067</v>
      </c>
      <c r="S8" s="1091">
        <v>4.539414618733502</v>
      </c>
    </row>
    <row r="9" spans="1:19" s="430" customFormat="1" ht="12.75">
      <c r="A9" s="901" t="s">
        <v>1280</v>
      </c>
      <c r="B9" s="1092">
        <v>2130.0798144985943</v>
      </c>
      <c r="C9" s="1086">
        <v>3570.2892178299994</v>
      </c>
      <c r="D9" s="1086">
        <v>3207.8566312049998</v>
      </c>
      <c r="E9" s="1086">
        <v>3318.4588345400007</v>
      </c>
      <c r="F9" s="1092">
        <v>1440.2094033314052</v>
      </c>
      <c r="G9" s="1086">
        <v>67.61293138071544</v>
      </c>
      <c r="H9" s="1086">
        <v>110.60220333500092</v>
      </c>
      <c r="I9" s="1087">
        <v>3.4478536933071817</v>
      </c>
      <c r="K9" s="901" t="s">
        <v>1281</v>
      </c>
      <c r="L9" s="1093">
        <v>72.92014121300001</v>
      </c>
      <c r="M9" s="1090">
        <v>44.58025185</v>
      </c>
      <c r="N9" s="1090">
        <v>53.789542870000005</v>
      </c>
      <c r="O9" s="1090">
        <v>49.27353336</v>
      </c>
      <c r="P9" s="1093">
        <v>-28.339889363000005</v>
      </c>
      <c r="Q9" s="1090">
        <v>-38.86428206470292</v>
      </c>
      <c r="R9" s="1090">
        <v>-4.5160095100000035</v>
      </c>
      <c r="S9" s="1091">
        <v>-8.395701597454389</v>
      </c>
    </row>
    <row r="10" spans="1:19" s="430" customFormat="1" ht="12.75">
      <c r="A10" s="901" t="s">
        <v>1282</v>
      </c>
      <c r="B10" s="1092">
        <v>12714.617603721103</v>
      </c>
      <c r="C10" s="1086">
        <v>14349.880694755</v>
      </c>
      <c r="D10" s="1086">
        <v>15442.179896470003</v>
      </c>
      <c r="E10" s="1086">
        <v>19159.738631708493</v>
      </c>
      <c r="F10" s="1092">
        <v>1635.2630910338976</v>
      </c>
      <c r="G10" s="1086">
        <v>12.861284090489015</v>
      </c>
      <c r="H10" s="1086">
        <v>3717.55873523849</v>
      </c>
      <c r="I10" s="1087">
        <v>24.074054053005195</v>
      </c>
      <c r="K10" s="901" t="s">
        <v>1283</v>
      </c>
      <c r="L10" s="1093">
        <v>5013.9364932234985</v>
      </c>
      <c r="M10" s="1090">
        <v>6294.788876744499</v>
      </c>
      <c r="N10" s="1090">
        <v>6799.226489263001</v>
      </c>
      <c r="O10" s="1090">
        <v>6199.695701756002</v>
      </c>
      <c r="P10" s="1093">
        <v>1280.8523835210008</v>
      </c>
      <c r="Q10" s="1090">
        <v>25.545843774689114</v>
      </c>
      <c r="R10" s="1090">
        <v>-599.5307875069993</v>
      </c>
      <c r="S10" s="1091">
        <v>-8.817632247635057</v>
      </c>
    </row>
    <row r="11" spans="1:19" s="430" customFormat="1" ht="12.75">
      <c r="A11" s="901" t="s">
        <v>1284</v>
      </c>
      <c r="B11" s="1092">
        <v>4555.6138217946</v>
      </c>
      <c r="C11" s="1086">
        <v>5583.14541656</v>
      </c>
      <c r="D11" s="1086">
        <v>5791.252341764999</v>
      </c>
      <c r="E11" s="1086">
        <v>1731.6873105600002</v>
      </c>
      <c r="F11" s="1092">
        <v>1027.5315947653999</v>
      </c>
      <c r="G11" s="1086">
        <v>22.555283106956217</v>
      </c>
      <c r="H11" s="1086">
        <v>-4059.565031204999</v>
      </c>
      <c r="I11" s="1087">
        <v>-70.09822386651116</v>
      </c>
      <c r="K11" s="901" t="s">
        <v>1285</v>
      </c>
      <c r="L11" s="1094">
        <v>2382.39365437</v>
      </c>
      <c r="M11" s="1095">
        <v>2312.489324329499</v>
      </c>
      <c r="N11" s="1095">
        <v>3028.9220512300003</v>
      </c>
      <c r="O11" s="1095">
        <v>2212.39665052</v>
      </c>
      <c r="P11" s="1090">
        <v>-69.90433004050101</v>
      </c>
      <c r="Q11" s="1090">
        <v>-2.9342056847858125</v>
      </c>
      <c r="R11" s="1090">
        <v>-816.5254007100002</v>
      </c>
      <c r="S11" s="1091">
        <v>-26.95762343499138</v>
      </c>
    </row>
    <row r="12" spans="1:19" s="430" customFormat="1" ht="12.75">
      <c r="A12" s="901" t="s">
        <v>1286</v>
      </c>
      <c r="B12" s="1096">
        <v>14161.132013743556</v>
      </c>
      <c r="C12" s="1097">
        <v>19175.424973040004</v>
      </c>
      <c r="D12" s="1097">
        <v>19781.678259906756</v>
      </c>
      <c r="E12" s="1097">
        <v>29029.850633205333</v>
      </c>
      <c r="F12" s="1086">
        <v>5014.292959296448</v>
      </c>
      <c r="G12" s="1086">
        <v>35.408842700075205</v>
      </c>
      <c r="H12" s="1086">
        <v>9248.172373298577</v>
      </c>
      <c r="I12" s="1087">
        <v>46.75120205570551</v>
      </c>
      <c r="K12" s="1077" t="s">
        <v>1287</v>
      </c>
      <c r="L12" s="1081">
        <v>43842.45526349191</v>
      </c>
      <c r="M12" s="1082">
        <v>45912.95564051299</v>
      </c>
      <c r="N12" s="1082">
        <v>47291.67585999333</v>
      </c>
      <c r="O12" s="1082">
        <v>57118.47952773171</v>
      </c>
      <c r="P12" s="1082">
        <v>2070.5003770210824</v>
      </c>
      <c r="Q12" s="1082">
        <v>4.722592210170333</v>
      </c>
      <c r="R12" s="1082">
        <v>9826.803667738379</v>
      </c>
      <c r="S12" s="1083">
        <v>20.779140280058083</v>
      </c>
    </row>
    <row r="13" spans="1:19" s="1076" customFormat="1" ht="12.75">
      <c r="A13" s="1077" t="s">
        <v>1288</v>
      </c>
      <c r="B13" s="1078">
        <v>3897.3030115307</v>
      </c>
      <c r="C13" s="1079">
        <v>3988.54475924095</v>
      </c>
      <c r="D13" s="1079">
        <v>3587.9108865739513</v>
      </c>
      <c r="E13" s="1079">
        <v>3453.7540949000004</v>
      </c>
      <c r="F13" s="1079">
        <v>91.24174771024991</v>
      </c>
      <c r="G13" s="1079">
        <v>2.34115098159673</v>
      </c>
      <c r="H13" s="1079">
        <v>-134.15679167395092</v>
      </c>
      <c r="I13" s="1080">
        <v>-3.7391338836192634</v>
      </c>
      <c r="K13" s="901" t="s">
        <v>1289</v>
      </c>
      <c r="L13" s="1088">
        <v>9029.5684589333</v>
      </c>
      <c r="M13" s="1089">
        <v>9364.819555137497</v>
      </c>
      <c r="N13" s="1089">
        <v>9033.107553747499</v>
      </c>
      <c r="O13" s="1089">
        <v>10223.602087829502</v>
      </c>
      <c r="P13" s="1090">
        <v>335.2510962041979</v>
      </c>
      <c r="Q13" s="1090">
        <v>3.712814158604901</v>
      </c>
      <c r="R13" s="1090">
        <v>1190.4945340820032</v>
      </c>
      <c r="S13" s="1091">
        <v>13.17923568382745</v>
      </c>
    </row>
    <row r="14" spans="1:19" s="430" customFormat="1" ht="12.75">
      <c r="A14" s="901" t="s">
        <v>1290</v>
      </c>
      <c r="B14" s="1084">
        <v>1948.9025297156995</v>
      </c>
      <c r="C14" s="1085">
        <v>1581.97170202</v>
      </c>
      <c r="D14" s="1085">
        <v>1109.246546085001</v>
      </c>
      <c r="E14" s="1085">
        <v>973.23912994</v>
      </c>
      <c r="F14" s="1086">
        <v>-366.93082769569946</v>
      </c>
      <c r="G14" s="1086">
        <v>-18.82756177391931</v>
      </c>
      <c r="H14" s="1086">
        <v>-136.007416145001</v>
      </c>
      <c r="I14" s="1087">
        <v>-12.261243149688276</v>
      </c>
      <c r="K14" s="901" t="s">
        <v>1291</v>
      </c>
      <c r="L14" s="1093">
        <v>5683.5520515822</v>
      </c>
      <c r="M14" s="1090">
        <v>5270.03643566</v>
      </c>
      <c r="N14" s="1090">
        <v>5518.7037887878</v>
      </c>
      <c r="O14" s="1090">
        <v>5783.824184989199</v>
      </c>
      <c r="P14" s="1093">
        <v>-413.5156159221997</v>
      </c>
      <c r="Q14" s="1090">
        <v>-7.275654593628368</v>
      </c>
      <c r="R14" s="1090">
        <v>265.12039620139967</v>
      </c>
      <c r="S14" s="1091">
        <v>4.804033815694867</v>
      </c>
    </row>
    <row r="15" spans="1:19" s="430" customFormat="1" ht="12.75">
      <c r="A15" s="901" t="s">
        <v>1292</v>
      </c>
      <c r="B15" s="1092">
        <v>155.98002048</v>
      </c>
      <c r="C15" s="1086">
        <v>455.73554435</v>
      </c>
      <c r="D15" s="1086">
        <v>500.08196992</v>
      </c>
      <c r="E15" s="1086">
        <v>640.8145566000001</v>
      </c>
      <c r="F15" s="1092">
        <v>299.75552387</v>
      </c>
      <c r="G15" s="1086">
        <v>192.17558950662857</v>
      </c>
      <c r="H15" s="1086">
        <v>140.73258668000005</v>
      </c>
      <c r="I15" s="1087">
        <v>28.141903756800822</v>
      </c>
      <c r="K15" s="901" t="s">
        <v>1293</v>
      </c>
      <c r="L15" s="1093">
        <v>0</v>
      </c>
      <c r="M15" s="1090">
        <v>0</v>
      </c>
      <c r="N15" s="1090">
        <v>0</v>
      </c>
      <c r="O15" s="1090">
        <v>0</v>
      </c>
      <c r="P15" s="1098">
        <v>0</v>
      </c>
      <c r="Q15" s="1099"/>
      <c r="R15" s="1099">
        <v>0</v>
      </c>
      <c r="S15" s="1100"/>
    </row>
    <row r="16" spans="1:19" s="430" customFormat="1" ht="12.75">
      <c r="A16" s="901" t="s">
        <v>1294</v>
      </c>
      <c r="B16" s="1092">
        <v>263.44842455</v>
      </c>
      <c r="C16" s="1086">
        <v>277.07927192</v>
      </c>
      <c r="D16" s="1086">
        <v>296.53626492999996</v>
      </c>
      <c r="E16" s="1086">
        <v>261.29913695999994</v>
      </c>
      <c r="F16" s="1092">
        <v>13.63084736999997</v>
      </c>
      <c r="G16" s="1086">
        <v>5.174009824990607</v>
      </c>
      <c r="H16" s="1086">
        <v>-35.23712797000002</v>
      </c>
      <c r="I16" s="1087">
        <v>-11.882906793311792</v>
      </c>
      <c r="K16" s="901" t="s">
        <v>1295</v>
      </c>
      <c r="L16" s="1093">
        <v>0</v>
      </c>
      <c r="M16" s="1090">
        <v>0</v>
      </c>
      <c r="N16" s="1090">
        <v>0</v>
      </c>
      <c r="O16" s="1090">
        <v>0</v>
      </c>
      <c r="P16" s="1098">
        <v>0</v>
      </c>
      <c r="Q16" s="1099"/>
      <c r="R16" s="1099">
        <v>0</v>
      </c>
      <c r="S16" s="1100"/>
    </row>
    <row r="17" spans="1:19" s="430" customFormat="1" ht="12.75">
      <c r="A17" s="901" t="s">
        <v>1296</v>
      </c>
      <c r="B17" s="1092">
        <v>5.864945105999999</v>
      </c>
      <c r="C17" s="1086">
        <v>1.1782520000000005</v>
      </c>
      <c r="D17" s="1086">
        <v>0.4576</v>
      </c>
      <c r="E17" s="1086">
        <v>2.999888</v>
      </c>
      <c r="F17" s="1092">
        <v>-4.686693105999998</v>
      </c>
      <c r="G17" s="1086">
        <v>-79.9102638011971</v>
      </c>
      <c r="H17" s="1086">
        <v>2.542288</v>
      </c>
      <c r="I17" s="1087">
        <v>555.56993006993</v>
      </c>
      <c r="J17" s="1054"/>
      <c r="K17" s="901" t="s">
        <v>1297</v>
      </c>
      <c r="L17" s="1093">
        <v>17761.652337967025</v>
      </c>
      <c r="M17" s="1090">
        <v>21419.855185265493</v>
      </c>
      <c r="N17" s="1090">
        <v>22866.757006658027</v>
      </c>
      <c r="O17" s="1090">
        <v>29508.121881598</v>
      </c>
      <c r="P17" s="1093">
        <v>3658.2028472984675</v>
      </c>
      <c r="Q17" s="1101">
        <v>20.596072807250884</v>
      </c>
      <c r="R17" s="1101">
        <v>6641.364874939973</v>
      </c>
      <c r="S17" s="1102">
        <v>29.04375497149085</v>
      </c>
    </row>
    <row r="18" spans="1:19" s="430" customFormat="1" ht="12.75">
      <c r="A18" s="901" t="s">
        <v>1298</v>
      </c>
      <c r="B18" s="1092">
        <v>8.479601876</v>
      </c>
      <c r="C18" s="1086">
        <v>6.48714532</v>
      </c>
      <c r="D18" s="1086">
        <v>5.009313099999999</v>
      </c>
      <c r="E18" s="1086">
        <v>16.28855513</v>
      </c>
      <c r="F18" s="1092">
        <v>-1.9924565560000005</v>
      </c>
      <c r="G18" s="1086">
        <v>-23.497053106222985</v>
      </c>
      <c r="H18" s="1086">
        <v>11.279242029999999</v>
      </c>
      <c r="I18" s="1087">
        <v>225.16544294266617</v>
      </c>
      <c r="K18" s="901" t="s">
        <v>1299</v>
      </c>
      <c r="L18" s="1093">
        <v>2932.5958265200006</v>
      </c>
      <c r="M18" s="1090">
        <v>2665.9157342899994</v>
      </c>
      <c r="N18" s="1090">
        <v>2598.2843517300007</v>
      </c>
      <c r="O18" s="1090">
        <v>3003.42411154</v>
      </c>
      <c r="P18" s="1093">
        <v>-266.68009223000126</v>
      </c>
      <c r="Q18" s="1101">
        <v>-9.09365313209425</v>
      </c>
      <c r="R18" s="1101">
        <v>405.1397598099993</v>
      </c>
      <c r="S18" s="1102">
        <v>15.592587452572209</v>
      </c>
    </row>
    <row r="19" spans="1:19" s="430" customFormat="1" ht="12.75">
      <c r="A19" s="901" t="s">
        <v>1300</v>
      </c>
      <c r="B19" s="1092">
        <v>614.85763415</v>
      </c>
      <c r="C19" s="1086">
        <v>779.25757574</v>
      </c>
      <c r="D19" s="1086">
        <v>818.1741856600001</v>
      </c>
      <c r="E19" s="1086">
        <v>650.0291863</v>
      </c>
      <c r="F19" s="1092">
        <v>164.39994159000003</v>
      </c>
      <c r="G19" s="1086">
        <v>26.737887351317035</v>
      </c>
      <c r="H19" s="1086">
        <v>-168.14499936000016</v>
      </c>
      <c r="I19" s="1087">
        <v>-20.55124719247429</v>
      </c>
      <c r="K19" s="901" t="s">
        <v>1301</v>
      </c>
      <c r="L19" s="1094">
        <v>8435.086588489397</v>
      </c>
      <c r="M19" s="1095">
        <v>7192.32873016</v>
      </c>
      <c r="N19" s="1095">
        <v>7274.823159070001</v>
      </c>
      <c r="O19" s="1095">
        <v>8599.507261775</v>
      </c>
      <c r="P19" s="1090">
        <v>-1242.757858329397</v>
      </c>
      <c r="Q19" s="1101">
        <v>-14.733196219055733</v>
      </c>
      <c r="R19" s="1101">
        <v>1324.6841027049986</v>
      </c>
      <c r="S19" s="1102">
        <v>18.20915881719307</v>
      </c>
    </row>
    <row r="20" spans="1:19" s="430" customFormat="1" ht="12.75">
      <c r="A20" s="901" t="s">
        <v>1302</v>
      </c>
      <c r="B20" s="1096">
        <v>899.769855653</v>
      </c>
      <c r="C20" s="1097">
        <v>886.83526789095</v>
      </c>
      <c r="D20" s="1097">
        <v>858.4050068789501</v>
      </c>
      <c r="E20" s="1097">
        <v>909.08364197</v>
      </c>
      <c r="F20" s="1086">
        <v>-12.93458776205</v>
      </c>
      <c r="G20" s="1086">
        <v>-1.4375440209277557</v>
      </c>
      <c r="H20" s="1086">
        <v>50.678635091049955</v>
      </c>
      <c r="I20" s="1087">
        <v>5.9038140137731645</v>
      </c>
      <c r="J20" s="1054"/>
      <c r="K20" s="1077" t="s">
        <v>1303</v>
      </c>
      <c r="L20" s="1081">
        <v>198296.38671579576</v>
      </c>
      <c r="M20" s="1082">
        <v>235540.8189096476</v>
      </c>
      <c r="N20" s="1082">
        <v>244239.8243797957</v>
      </c>
      <c r="O20" s="1082">
        <v>290913.8402325391</v>
      </c>
      <c r="P20" s="1082">
        <v>37244.432193851855</v>
      </c>
      <c r="Q20" s="1103">
        <v>18.78220415948964</v>
      </c>
      <c r="R20" s="1103">
        <v>46674.01585274341</v>
      </c>
      <c r="S20" s="1104">
        <v>19.109912141176775</v>
      </c>
    </row>
    <row r="21" spans="1:19" s="1076" customFormat="1" ht="12.75">
      <c r="A21" s="1077" t="s">
        <v>1304</v>
      </c>
      <c r="B21" s="1078">
        <v>190574.76494553697</v>
      </c>
      <c r="C21" s="1079">
        <v>220676.6030543224</v>
      </c>
      <c r="D21" s="1079">
        <v>222679.3593088955</v>
      </c>
      <c r="E21" s="1079">
        <v>257169.54249825343</v>
      </c>
      <c r="F21" s="1079">
        <v>30101.83810878542</v>
      </c>
      <c r="G21" s="1079">
        <v>15.795290692022112</v>
      </c>
      <c r="H21" s="1079">
        <v>34490.18318935792</v>
      </c>
      <c r="I21" s="1080">
        <v>15.488720327021403</v>
      </c>
      <c r="J21" s="1070"/>
      <c r="K21" s="901" t="s">
        <v>1305</v>
      </c>
      <c r="L21" s="1088">
        <v>59422.31350268829</v>
      </c>
      <c r="M21" s="1089">
        <v>58870.418612878406</v>
      </c>
      <c r="N21" s="1089">
        <v>57395.93432424599</v>
      </c>
      <c r="O21" s="1089">
        <v>67977.16903856224</v>
      </c>
      <c r="P21" s="1090">
        <v>-551.8948898098824</v>
      </c>
      <c r="Q21" s="1101">
        <v>-0.9287670864328003</v>
      </c>
      <c r="R21" s="1101">
        <v>10581.234714316248</v>
      </c>
      <c r="S21" s="1102">
        <v>18.435512617565973</v>
      </c>
    </row>
    <row r="22" spans="1:19" s="430" customFormat="1" ht="12.75">
      <c r="A22" s="901" t="s">
        <v>1306</v>
      </c>
      <c r="B22" s="1084">
        <v>35818.93544723611</v>
      </c>
      <c r="C22" s="1085">
        <v>39827.742377590504</v>
      </c>
      <c r="D22" s="1085">
        <v>41324.93941762301</v>
      </c>
      <c r="E22" s="1085">
        <v>48935.36284927201</v>
      </c>
      <c r="F22" s="1086">
        <v>4008.806930354396</v>
      </c>
      <c r="G22" s="1086">
        <v>11.1918650856044</v>
      </c>
      <c r="H22" s="1086">
        <v>7610.4234316489965</v>
      </c>
      <c r="I22" s="1087">
        <v>18.416054660696084</v>
      </c>
      <c r="J22" s="1054"/>
      <c r="K22" s="901" t="s">
        <v>1307</v>
      </c>
      <c r="L22" s="1093">
        <v>31382.743460360285</v>
      </c>
      <c r="M22" s="1090">
        <v>39581.66590361231</v>
      </c>
      <c r="N22" s="1090">
        <v>41644.00051949662</v>
      </c>
      <c r="O22" s="1090">
        <v>47805.123641944454</v>
      </c>
      <c r="P22" s="1093">
        <v>8198.922443252024</v>
      </c>
      <c r="Q22" s="1101">
        <v>26.125575839499586</v>
      </c>
      <c r="R22" s="1101">
        <v>6161.123122447832</v>
      </c>
      <c r="S22" s="1102">
        <v>14.794743649960711</v>
      </c>
    </row>
    <row r="23" spans="1:19" s="430" customFormat="1" ht="12.75">
      <c r="A23" s="901" t="s">
        <v>1308</v>
      </c>
      <c r="B23" s="1092">
        <v>10014.889118135101</v>
      </c>
      <c r="C23" s="1086">
        <v>10617.093713190001</v>
      </c>
      <c r="D23" s="1086">
        <v>11307.456106658003</v>
      </c>
      <c r="E23" s="1086">
        <v>14569.202892721996</v>
      </c>
      <c r="F23" s="1092">
        <v>602.2045950549</v>
      </c>
      <c r="G23" s="1086">
        <v>6.0130929853673525</v>
      </c>
      <c r="H23" s="1086">
        <v>3261.7467860639936</v>
      </c>
      <c r="I23" s="1087">
        <v>28.84598229077739</v>
      </c>
      <c r="K23" s="901" t="s">
        <v>1309</v>
      </c>
      <c r="L23" s="1093">
        <v>15911.836528133997</v>
      </c>
      <c r="M23" s="1090">
        <v>18208.375834009992</v>
      </c>
      <c r="N23" s="1090">
        <v>17874.016371721</v>
      </c>
      <c r="O23" s="1090">
        <v>24820.168292285718</v>
      </c>
      <c r="P23" s="1093">
        <v>2296.5393058759946</v>
      </c>
      <c r="Q23" s="1101">
        <v>14.43289906740459</v>
      </c>
      <c r="R23" s="1101">
        <v>6946.151920564716</v>
      </c>
      <c r="S23" s="1102">
        <v>38.86172965329955</v>
      </c>
    </row>
    <row r="24" spans="1:19" s="430" customFormat="1" ht="12.75">
      <c r="A24" s="901" t="s">
        <v>1310</v>
      </c>
      <c r="B24" s="1092">
        <v>8311.154326327762</v>
      </c>
      <c r="C24" s="1086">
        <v>9319.80162630364</v>
      </c>
      <c r="D24" s="1086">
        <v>10020.960872068636</v>
      </c>
      <c r="E24" s="1086">
        <v>9634.021517533947</v>
      </c>
      <c r="F24" s="1092">
        <v>1008.6472999758789</v>
      </c>
      <c r="G24" s="1086">
        <v>12.136067510871792</v>
      </c>
      <c r="H24" s="1086">
        <v>-386.9393545346884</v>
      </c>
      <c r="I24" s="1105">
        <v>-3.861299923974378</v>
      </c>
      <c r="K24" s="901" t="s">
        <v>1311</v>
      </c>
      <c r="L24" s="1093">
        <v>64686.43784130118</v>
      </c>
      <c r="M24" s="1090">
        <v>88105.66693424084</v>
      </c>
      <c r="N24" s="1090">
        <v>95943.01699015798</v>
      </c>
      <c r="O24" s="1090">
        <v>112558.77693072434</v>
      </c>
      <c r="P24" s="1093">
        <v>23419.229092939662</v>
      </c>
      <c r="Q24" s="1101">
        <v>36.20423364538229</v>
      </c>
      <c r="R24" s="1101">
        <v>16615.759940566364</v>
      </c>
      <c r="S24" s="1102">
        <v>17.318362984427353</v>
      </c>
    </row>
    <row r="25" spans="1:19" s="430" customFormat="1" ht="12.75">
      <c r="A25" s="901" t="s">
        <v>1312</v>
      </c>
      <c r="B25" s="1092">
        <v>4204.276519867561</v>
      </c>
      <c r="C25" s="1086">
        <v>5233.594024463638</v>
      </c>
      <c r="D25" s="1086">
        <v>5925.236432443638</v>
      </c>
      <c r="E25" s="1086">
        <v>4804.020165813948</v>
      </c>
      <c r="F25" s="1092">
        <v>1029.317504596077</v>
      </c>
      <c r="G25" s="1086">
        <v>24.482630952839934</v>
      </c>
      <c r="H25" s="1086">
        <v>-1121.21626662969</v>
      </c>
      <c r="I25" s="1087">
        <v>-18.92272619689012</v>
      </c>
      <c r="K25" s="901" t="s">
        <v>1313</v>
      </c>
      <c r="L25" s="1093">
        <v>25532.756692248986</v>
      </c>
      <c r="M25" s="1090">
        <v>29427.167073456098</v>
      </c>
      <c r="N25" s="1090">
        <v>30101.9835634031</v>
      </c>
      <c r="O25" s="1090">
        <v>36497.64909826435</v>
      </c>
      <c r="P25" s="1093">
        <v>3894.4103812071116</v>
      </c>
      <c r="Q25" s="1101">
        <v>15.252604441217047</v>
      </c>
      <c r="R25" s="1101">
        <v>6395.665534861251</v>
      </c>
      <c r="S25" s="1102">
        <v>21.246658119356855</v>
      </c>
    </row>
    <row r="26" spans="1:19" s="430" customFormat="1" ht="12.75">
      <c r="A26" s="901" t="s">
        <v>1314</v>
      </c>
      <c r="B26" s="1092">
        <v>4106.877806460201</v>
      </c>
      <c r="C26" s="1086">
        <v>4086.207601840002</v>
      </c>
      <c r="D26" s="1086">
        <v>4095.7244396249994</v>
      </c>
      <c r="E26" s="1086">
        <v>4830.0013517200005</v>
      </c>
      <c r="F26" s="1092">
        <v>-20.670204620199</v>
      </c>
      <c r="G26" s="1086">
        <v>-0.5033070277300278</v>
      </c>
      <c r="H26" s="1086">
        <v>734.2769120950011</v>
      </c>
      <c r="I26" s="1087">
        <v>17.927888531539754</v>
      </c>
      <c r="K26" s="901" t="s">
        <v>1315</v>
      </c>
      <c r="L26" s="1094">
        <v>1360.298691063</v>
      </c>
      <c r="M26" s="1095">
        <v>1347.5245514499998</v>
      </c>
      <c r="N26" s="1095">
        <v>1280.872610771</v>
      </c>
      <c r="O26" s="1095">
        <v>1254.9532307580002</v>
      </c>
      <c r="P26" s="1090">
        <v>-12.774139613000216</v>
      </c>
      <c r="Q26" s="1101">
        <v>-0.9390687278407889</v>
      </c>
      <c r="R26" s="1101">
        <v>-25.91938001299968</v>
      </c>
      <c r="S26" s="1102">
        <v>-2.023572039486264</v>
      </c>
    </row>
    <row r="27" spans="1:19" s="430" customFormat="1" ht="12.75">
      <c r="A27" s="901" t="s">
        <v>1316</v>
      </c>
      <c r="B27" s="1092">
        <v>228.080774604</v>
      </c>
      <c r="C27" s="1086">
        <v>1674.2171090900003</v>
      </c>
      <c r="D27" s="1086">
        <v>1117.4021679950006</v>
      </c>
      <c r="E27" s="1086">
        <v>1900.3623591600003</v>
      </c>
      <c r="F27" s="1092">
        <v>1446.1363344860004</v>
      </c>
      <c r="G27" s="1086">
        <v>634.0456958710445</v>
      </c>
      <c r="H27" s="1086">
        <v>782.9601911649997</v>
      </c>
      <c r="I27" s="1087">
        <v>70.06968606208243</v>
      </c>
      <c r="K27" s="1077" t="s">
        <v>1317</v>
      </c>
      <c r="L27" s="1081">
        <v>84621.61685791</v>
      </c>
      <c r="M27" s="1082">
        <v>88421.27098387202</v>
      </c>
      <c r="N27" s="1082">
        <v>90656.92182198001</v>
      </c>
      <c r="O27" s="1082">
        <v>98812.76306266001</v>
      </c>
      <c r="P27" s="1082">
        <v>3799.6541259620135</v>
      </c>
      <c r="Q27" s="1103">
        <v>4.490169612738664</v>
      </c>
      <c r="R27" s="1103">
        <v>8155.841240680005</v>
      </c>
      <c r="S27" s="1104">
        <v>8.996380063174172</v>
      </c>
    </row>
    <row r="28" spans="1:19" s="430" customFormat="1" ht="12.75">
      <c r="A28" s="901" t="s">
        <v>1318</v>
      </c>
      <c r="B28" s="1092">
        <v>5536.231373994398</v>
      </c>
      <c r="C28" s="1086">
        <v>5888.29888803</v>
      </c>
      <c r="D28" s="1086">
        <v>5965.848269225006</v>
      </c>
      <c r="E28" s="1086">
        <v>5792.598981070001</v>
      </c>
      <c r="F28" s="1092">
        <v>352.06751403560156</v>
      </c>
      <c r="G28" s="1086">
        <v>6.359335263504068</v>
      </c>
      <c r="H28" s="1086">
        <v>-173.24928815500516</v>
      </c>
      <c r="I28" s="1087">
        <v>-2.904017674212675</v>
      </c>
      <c r="K28" s="901" t="s">
        <v>1319</v>
      </c>
      <c r="L28" s="1088">
        <v>95.42742179999999</v>
      </c>
      <c r="M28" s="1089">
        <v>646.19742241</v>
      </c>
      <c r="N28" s="1089">
        <v>159.51203882000001</v>
      </c>
      <c r="O28" s="1089">
        <v>565.7754097899999</v>
      </c>
      <c r="P28" s="1090">
        <v>550.7700006099999</v>
      </c>
      <c r="Q28" s="1101">
        <v>577.1611453197618</v>
      </c>
      <c r="R28" s="1101">
        <v>406.26337096999987</v>
      </c>
      <c r="S28" s="1102">
        <v>254.6913536905163</v>
      </c>
    </row>
    <row r="29" spans="1:19" s="430" customFormat="1" ht="12.75">
      <c r="A29" s="901" t="s">
        <v>1320</v>
      </c>
      <c r="B29" s="1092">
        <v>0</v>
      </c>
      <c r="C29" s="1086">
        <v>0</v>
      </c>
      <c r="D29" s="1086">
        <v>0</v>
      </c>
      <c r="E29" s="1086">
        <v>0</v>
      </c>
      <c r="F29" s="1106">
        <v>0</v>
      </c>
      <c r="G29" s="1107"/>
      <c r="H29" s="1107">
        <v>0</v>
      </c>
      <c r="I29" s="1108"/>
      <c r="J29" s="1054"/>
      <c r="K29" s="1109" t="s">
        <v>1321</v>
      </c>
      <c r="L29" s="1093">
        <v>42.752855</v>
      </c>
      <c r="M29" s="1090">
        <v>83.300432</v>
      </c>
      <c r="N29" s="1090">
        <v>140.63570449</v>
      </c>
      <c r="O29" s="1090">
        <v>109.5929529</v>
      </c>
      <c r="P29" s="1093">
        <v>40.547577000000004</v>
      </c>
      <c r="Q29" s="1101">
        <v>94.84179945409495</v>
      </c>
      <c r="R29" s="1101">
        <v>-31.042751589999995</v>
      </c>
      <c r="S29" s="1102">
        <v>-22.073165347713896</v>
      </c>
    </row>
    <row r="30" spans="1:19" s="430" customFormat="1" ht="12.75">
      <c r="A30" s="901" t="s">
        <v>1322</v>
      </c>
      <c r="B30" s="1092">
        <v>10318.766238829001</v>
      </c>
      <c r="C30" s="1086">
        <v>10774.721207358005</v>
      </c>
      <c r="D30" s="1086">
        <v>11334.190188690505</v>
      </c>
      <c r="E30" s="1086">
        <v>12631.976409791003</v>
      </c>
      <c r="F30" s="1092">
        <v>455.95496852900396</v>
      </c>
      <c r="G30" s="1110">
        <v>4.418696557087108</v>
      </c>
      <c r="H30" s="1110">
        <v>1297.7862211004976</v>
      </c>
      <c r="I30" s="1111">
        <v>11.450189201831606</v>
      </c>
      <c r="K30" s="901" t="s">
        <v>1323</v>
      </c>
      <c r="L30" s="1093">
        <v>965.32206457</v>
      </c>
      <c r="M30" s="1090">
        <v>467.80428797999997</v>
      </c>
      <c r="N30" s="1090">
        <v>509.33917166</v>
      </c>
      <c r="O30" s="1090">
        <v>422.88100000000003</v>
      </c>
      <c r="P30" s="1093">
        <v>-497.51777659</v>
      </c>
      <c r="Q30" s="1101">
        <v>-51.53904534561923</v>
      </c>
      <c r="R30" s="1101">
        <v>-86.45817165999995</v>
      </c>
      <c r="S30" s="1102">
        <v>-16.974577348571476</v>
      </c>
    </row>
    <row r="31" spans="1:19" s="430" customFormat="1" ht="12.75">
      <c r="A31" s="901" t="s">
        <v>1324</v>
      </c>
      <c r="B31" s="1092">
        <v>9189.805889198198</v>
      </c>
      <c r="C31" s="1086">
        <v>9429.28173127</v>
      </c>
      <c r="D31" s="1086">
        <v>9800.926100849107</v>
      </c>
      <c r="E31" s="1086">
        <v>10881.024566840002</v>
      </c>
      <c r="F31" s="1092">
        <v>239.47584207180262</v>
      </c>
      <c r="G31" s="1110">
        <v>2.605885749483406</v>
      </c>
      <c r="H31" s="1110">
        <v>1080.0984659908954</v>
      </c>
      <c r="I31" s="1111">
        <v>11.020371492213584</v>
      </c>
      <c r="K31" s="901" t="s">
        <v>1325</v>
      </c>
      <c r="L31" s="1093">
        <v>15071.635542429998</v>
      </c>
      <c r="M31" s="1090">
        <v>19214.10807278</v>
      </c>
      <c r="N31" s="1090">
        <v>22735.644327280002</v>
      </c>
      <c r="O31" s="1090">
        <v>28209.187469700006</v>
      </c>
      <c r="P31" s="1093">
        <v>4142.472530350002</v>
      </c>
      <c r="Q31" s="1101">
        <v>27.485222281868634</v>
      </c>
      <c r="R31" s="1101">
        <v>5473.543142420003</v>
      </c>
      <c r="S31" s="1102">
        <v>24.07472189320106</v>
      </c>
    </row>
    <row r="32" spans="1:19" s="430" customFormat="1" ht="12.75">
      <c r="A32" s="901" t="s">
        <v>1326</v>
      </c>
      <c r="B32" s="1092">
        <v>2972.0707567019003</v>
      </c>
      <c r="C32" s="1086">
        <v>3436.3357225074988</v>
      </c>
      <c r="D32" s="1086">
        <v>3367.954711386999</v>
      </c>
      <c r="E32" s="1086">
        <v>4039.064603339</v>
      </c>
      <c r="F32" s="1092">
        <v>464.2649658055984</v>
      </c>
      <c r="G32" s="1110">
        <v>15.620925738685715</v>
      </c>
      <c r="H32" s="1110">
        <v>671.1098919520009</v>
      </c>
      <c r="I32" s="1111">
        <v>19.926333619718505</v>
      </c>
      <c r="K32" s="901" t="s">
        <v>1327</v>
      </c>
      <c r="L32" s="1093">
        <v>1738.7345512500005</v>
      </c>
      <c r="M32" s="1090">
        <v>2071.08071329</v>
      </c>
      <c r="N32" s="1090">
        <v>1972.53856156</v>
      </c>
      <c r="O32" s="1090">
        <v>3029.67995903</v>
      </c>
      <c r="P32" s="1093">
        <v>332.3461620399994</v>
      </c>
      <c r="Q32" s="1101">
        <v>19.114255353186092</v>
      </c>
      <c r="R32" s="1101">
        <v>1057.1413974700001</v>
      </c>
      <c r="S32" s="1102">
        <v>53.59293947764196</v>
      </c>
    </row>
    <row r="33" spans="1:19" s="430" customFormat="1" ht="12.75">
      <c r="A33" s="901" t="s">
        <v>1328</v>
      </c>
      <c r="B33" s="1092">
        <v>4880.383515715399</v>
      </c>
      <c r="C33" s="1086">
        <v>5980.6023549599995</v>
      </c>
      <c r="D33" s="1086">
        <v>6010.591573545</v>
      </c>
      <c r="E33" s="1086">
        <v>6466.845773179997</v>
      </c>
      <c r="F33" s="1092">
        <v>1100.2188392446005</v>
      </c>
      <c r="G33" s="1110">
        <v>22.54369632431076</v>
      </c>
      <c r="H33" s="1110">
        <v>456.25419963499735</v>
      </c>
      <c r="I33" s="1111">
        <v>7.590836842801851</v>
      </c>
      <c r="K33" s="901" t="s">
        <v>1329</v>
      </c>
      <c r="L33" s="1093">
        <v>973.1144404699999</v>
      </c>
      <c r="M33" s="1090">
        <v>125.51149731999999</v>
      </c>
      <c r="N33" s="1090">
        <v>41.79744922999999</v>
      </c>
      <c r="O33" s="1090">
        <v>19.181914879999994</v>
      </c>
      <c r="P33" s="1093">
        <v>-847.6029431499999</v>
      </c>
      <c r="Q33" s="1101">
        <v>-87.10208254032487</v>
      </c>
      <c r="R33" s="1101">
        <v>-22.615534349999997</v>
      </c>
      <c r="S33" s="1102">
        <v>-54.10745097279231</v>
      </c>
    </row>
    <row r="34" spans="1:19" s="430" customFormat="1" ht="12.75">
      <c r="A34" s="901" t="s">
        <v>1330</v>
      </c>
      <c r="B34" s="1092">
        <v>0</v>
      </c>
      <c r="C34" s="1086">
        <v>0</v>
      </c>
      <c r="D34" s="1086">
        <v>0</v>
      </c>
      <c r="E34" s="1086">
        <v>0</v>
      </c>
      <c r="F34" s="1106">
        <v>0</v>
      </c>
      <c r="G34" s="1107"/>
      <c r="H34" s="1107">
        <v>0</v>
      </c>
      <c r="I34" s="1108"/>
      <c r="K34" s="901" t="s">
        <v>1331</v>
      </c>
      <c r="L34" s="1093">
        <v>2665.4848295599995</v>
      </c>
      <c r="M34" s="1090">
        <v>3584.7023170400007</v>
      </c>
      <c r="N34" s="1090">
        <v>3313.9280454500017</v>
      </c>
      <c r="O34" s="1090">
        <v>2981.24653387</v>
      </c>
      <c r="P34" s="1093">
        <v>919.2174874800012</v>
      </c>
      <c r="Q34" s="1101">
        <v>34.485939566639345</v>
      </c>
      <c r="R34" s="1101">
        <v>-332.6815115800018</v>
      </c>
      <c r="S34" s="1102">
        <v>-10.038887598563614</v>
      </c>
    </row>
    <row r="35" spans="1:19" s="430" customFormat="1" ht="12.75">
      <c r="A35" s="901" t="s">
        <v>1332</v>
      </c>
      <c r="B35" s="1092">
        <v>6218.924523527301</v>
      </c>
      <c r="C35" s="1086">
        <v>7040.50112112</v>
      </c>
      <c r="D35" s="1086">
        <v>7156.898515025001</v>
      </c>
      <c r="E35" s="1086">
        <v>8531.683819630001</v>
      </c>
      <c r="F35" s="1092">
        <v>821.5765975926988</v>
      </c>
      <c r="G35" s="1086">
        <v>13.210911219207244</v>
      </c>
      <c r="H35" s="1086">
        <v>1374.7853046050004</v>
      </c>
      <c r="I35" s="1087">
        <v>19.209232906108884</v>
      </c>
      <c r="K35" s="901" t="s">
        <v>1333</v>
      </c>
      <c r="L35" s="1093">
        <v>0</v>
      </c>
      <c r="M35" s="1090">
        <v>0</v>
      </c>
      <c r="N35" s="1090">
        <v>0</v>
      </c>
      <c r="O35" s="1090">
        <v>0</v>
      </c>
      <c r="P35" s="1098">
        <v>0</v>
      </c>
      <c r="Q35" s="1099"/>
      <c r="R35" s="1099">
        <v>0</v>
      </c>
      <c r="S35" s="1100"/>
    </row>
    <row r="36" spans="1:19" s="430" customFormat="1" ht="12.75">
      <c r="A36" s="901" t="s">
        <v>1334</v>
      </c>
      <c r="B36" s="1092">
        <v>1440.01335025</v>
      </c>
      <c r="C36" s="1086">
        <v>1144.0457996885</v>
      </c>
      <c r="D36" s="1086">
        <v>1469.9452409685</v>
      </c>
      <c r="E36" s="1086">
        <v>1741.0067077360004</v>
      </c>
      <c r="F36" s="1092">
        <v>-295.96755056150005</v>
      </c>
      <c r="G36" s="1086">
        <v>-20.553111574286255</v>
      </c>
      <c r="H36" s="1086">
        <v>271.0614667675004</v>
      </c>
      <c r="I36" s="1087">
        <v>18.44024248065912</v>
      </c>
      <c r="K36" s="901" t="s">
        <v>1335</v>
      </c>
      <c r="L36" s="1093">
        <v>4275.9443457</v>
      </c>
      <c r="M36" s="1090">
        <v>3316.0244178300004</v>
      </c>
      <c r="N36" s="1090">
        <v>3290.27345412</v>
      </c>
      <c r="O36" s="1090">
        <v>2979.9727988199998</v>
      </c>
      <c r="P36" s="1093">
        <v>-959.9199278699994</v>
      </c>
      <c r="Q36" s="1101">
        <v>-22.449308275850683</v>
      </c>
      <c r="R36" s="1101">
        <v>-310.30065530000047</v>
      </c>
      <c r="S36" s="1102">
        <v>-9.430846998794266</v>
      </c>
    </row>
    <row r="37" spans="1:19" s="430" customFormat="1" ht="12.75">
      <c r="A37" s="901" t="s">
        <v>1336</v>
      </c>
      <c r="B37" s="1092">
        <v>523.3728365700001</v>
      </c>
      <c r="C37" s="1086">
        <v>558.6995218300001</v>
      </c>
      <c r="D37" s="1086">
        <v>437.643276845</v>
      </c>
      <c r="E37" s="1086">
        <v>711.3947501</v>
      </c>
      <c r="F37" s="1092">
        <v>35.32668525999998</v>
      </c>
      <c r="G37" s="1086">
        <v>6.74981252208627</v>
      </c>
      <c r="H37" s="1086">
        <v>273.751473255</v>
      </c>
      <c r="I37" s="1087">
        <v>62.55128040089931</v>
      </c>
      <c r="K37" s="901" t="s">
        <v>1337</v>
      </c>
      <c r="L37" s="1093">
        <v>943.9997264699999</v>
      </c>
      <c r="M37" s="1090">
        <v>888.85734278</v>
      </c>
      <c r="N37" s="1090">
        <v>522.98073641</v>
      </c>
      <c r="O37" s="1090">
        <v>1051.7767414300001</v>
      </c>
      <c r="P37" s="1093">
        <v>-55.142383689999974</v>
      </c>
      <c r="Q37" s="1101">
        <v>-5.841355897019149</v>
      </c>
      <c r="R37" s="1101">
        <v>528.7960050200002</v>
      </c>
      <c r="S37" s="1102">
        <v>101.11194700017425</v>
      </c>
    </row>
    <row r="38" spans="1:19" s="430" customFormat="1" ht="12.75">
      <c r="A38" s="901" t="s">
        <v>1338</v>
      </c>
      <c r="B38" s="1092">
        <v>422.6574516499999</v>
      </c>
      <c r="C38" s="1086">
        <v>544.8520787790001</v>
      </c>
      <c r="D38" s="1086">
        <v>590.317351435</v>
      </c>
      <c r="E38" s="1086">
        <v>578.1063987300001</v>
      </c>
      <c r="F38" s="1092">
        <v>122.19462712900014</v>
      </c>
      <c r="G38" s="1086">
        <v>28.911031061198177</v>
      </c>
      <c r="H38" s="1086">
        <v>-12.21095270499984</v>
      </c>
      <c r="I38" s="1087">
        <v>-2.068540366519176</v>
      </c>
      <c r="K38" s="901" t="s">
        <v>1339</v>
      </c>
      <c r="L38" s="1093">
        <v>54132.479926579996</v>
      </c>
      <c r="M38" s="1090">
        <v>43844.830942081004</v>
      </c>
      <c r="N38" s="1090">
        <v>42852.56196691</v>
      </c>
      <c r="O38" s="1090">
        <v>53702.28988442001</v>
      </c>
      <c r="P38" s="1093">
        <v>-10287.648984498992</v>
      </c>
      <c r="Q38" s="1101">
        <v>-19.00457728604371</v>
      </c>
      <c r="R38" s="1101">
        <v>10849.727917510012</v>
      </c>
      <c r="S38" s="1102">
        <v>25.318738062587677</v>
      </c>
    </row>
    <row r="39" spans="1:19" s="430" customFormat="1" ht="12.75">
      <c r="A39" s="901" t="s">
        <v>1340</v>
      </c>
      <c r="B39" s="1092">
        <v>1158.7748106039999</v>
      </c>
      <c r="C39" s="1086">
        <v>1234.2288713900002</v>
      </c>
      <c r="D39" s="1086">
        <v>1248.796771355</v>
      </c>
      <c r="E39" s="1086">
        <v>1567.39668031</v>
      </c>
      <c r="F39" s="1092">
        <v>75.45406078600035</v>
      </c>
      <c r="G39" s="1086">
        <v>6.511537884282337</v>
      </c>
      <c r="H39" s="1086">
        <v>318.59990895500005</v>
      </c>
      <c r="I39" s="1087">
        <v>25.51255066181065</v>
      </c>
      <c r="K39" s="901" t="s">
        <v>1341</v>
      </c>
      <c r="L39" s="1094">
        <v>3716.7211540799995</v>
      </c>
      <c r="M39" s="1095">
        <v>14178.853538361001</v>
      </c>
      <c r="N39" s="1095">
        <v>15117.71036605</v>
      </c>
      <c r="O39" s="1095">
        <v>5741.178397820002</v>
      </c>
      <c r="P39" s="1090">
        <v>10462.132384281002</v>
      </c>
      <c r="Q39" s="1101">
        <v>281.488224447408</v>
      </c>
      <c r="R39" s="1101">
        <v>-9376.531968229998</v>
      </c>
      <c r="S39" s="1102">
        <v>-62.023492587124665</v>
      </c>
    </row>
    <row r="40" spans="1:19" s="430" customFormat="1" ht="12.75">
      <c r="A40" s="901" t="s">
        <v>1342</v>
      </c>
      <c r="B40" s="1092">
        <v>9878.140187305002</v>
      </c>
      <c r="C40" s="1086">
        <v>9981.239321773997</v>
      </c>
      <c r="D40" s="1086">
        <v>10559.0287117775</v>
      </c>
      <c r="E40" s="1086">
        <v>11911.883516706248</v>
      </c>
      <c r="F40" s="1092">
        <v>103.09913446899554</v>
      </c>
      <c r="G40" s="1086">
        <v>1.0437099748948138</v>
      </c>
      <c r="H40" s="1086">
        <v>1352.8548049287474</v>
      </c>
      <c r="I40" s="1087">
        <v>12.812303497383034</v>
      </c>
      <c r="K40" s="1077" t="s">
        <v>1343</v>
      </c>
      <c r="L40" s="1081">
        <v>71808.49962001608</v>
      </c>
      <c r="M40" s="1082">
        <v>82400.19543419703</v>
      </c>
      <c r="N40" s="1082">
        <v>87566.273708083</v>
      </c>
      <c r="O40" s="1082">
        <v>103689.90101779789</v>
      </c>
      <c r="P40" s="1082">
        <v>10591.695814180945</v>
      </c>
      <c r="Q40" s="1103">
        <v>14.749919397046682</v>
      </c>
      <c r="R40" s="1103">
        <v>16123.627309714895</v>
      </c>
      <c r="S40" s="1104">
        <v>18.413056336581977</v>
      </c>
    </row>
    <row r="41" spans="1:19" s="430" customFormat="1" ht="12.75">
      <c r="A41" s="901" t="s">
        <v>1344</v>
      </c>
      <c r="B41" s="1092">
        <v>23501.181649237995</v>
      </c>
      <c r="C41" s="1086">
        <v>30118.548141710005</v>
      </c>
      <c r="D41" s="1086">
        <v>29698.033114945003</v>
      </c>
      <c r="E41" s="1086">
        <v>35561.05787638999</v>
      </c>
      <c r="F41" s="1092">
        <v>6617.366492472011</v>
      </c>
      <c r="G41" s="1086">
        <v>28.157590504333523</v>
      </c>
      <c r="H41" s="1086">
        <v>5863.024761444987</v>
      </c>
      <c r="I41" s="1087">
        <v>19.742131536968774</v>
      </c>
      <c r="K41" s="901" t="s">
        <v>1345</v>
      </c>
      <c r="L41" s="1088">
        <v>5372.1953086981</v>
      </c>
      <c r="M41" s="1089">
        <v>7382.86137926701</v>
      </c>
      <c r="N41" s="1089">
        <v>7491.278704437999</v>
      </c>
      <c r="O41" s="1089">
        <v>10706.573272661002</v>
      </c>
      <c r="P41" s="1090">
        <v>2010.66607056891</v>
      </c>
      <c r="Q41" s="1101">
        <v>37.42727051105995</v>
      </c>
      <c r="R41" s="1101">
        <v>3215.294568223003</v>
      </c>
      <c r="S41" s="1102">
        <v>42.92050389632669</v>
      </c>
    </row>
    <row r="42" spans="1:19" s="430" customFormat="1" ht="12.75">
      <c r="A42" s="901" t="s">
        <v>1346</v>
      </c>
      <c r="B42" s="1092">
        <v>3816.6646512419998</v>
      </c>
      <c r="C42" s="1086">
        <v>4298.334155366058</v>
      </c>
      <c r="D42" s="1086">
        <v>4300.898186126249</v>
      </c>
      <c r="E42" s="1086">
        <v>4829.1822514000005</v>
      </c>
      <c r="F42" s="1092">
        <v>481.6695041240587</v>
      </c>
      <c r="G42" s="1086">
        <v>12.620168344298108</v>
      </c>
      <c r="H42" s="1086">
        <v>528.2840652737514</v>
      </c>
      <c r="I42" s="1087">
        <v>12.283110234459386</v>
      </c>
      <c r="K42" s="901" t="s">
        <v>1347</v>
      </c>
      <c r="L42" s="1093">
        <v>17392.70516889301</v>
      </c>
      <c r="M42" s="1090">
        <v>21480.50307491</v>
      </c>
      <c r="N42" s="1090">
        <v>22990.984896433998</v>
      </c>
      <c r="O42" s="1090">
        <v>28784.356411833996</v>
      </c>
      <c r="P42" s="1093">
        <v>4087.797906016989</v>
      </c>
      <c r="Q42" s="1101">
        <v>23.50294486293051</v>
      </c>
      <c r="R42" s="1101">
        <v>5793.371515399998</v>
      </c>
      <c r="S42" s="1102">
        <v>25.198448615824958</v>
      </c>
    </row>
    <row r="43" spans="1:19" s="430" customFormat="1" ht="12.75">
      <c r="A43" s="901" t="s">
        <v>1348</v>
      </c>
      <c r="B43" s="1092">
        <v>30861.842249155005</v>
      </c>
      <c r="C43" s="1086">
        <v>35879.12283523999</v>
      </c>
      <c r="D43" s="1086">
        <v>34474.26013685199</v>
      </c>
      <c r="E43" s="1086">
        <v>40419.09650198275</v>
      </c>
      <c r="F43" s="1092">
        <v>5017.280586084988</v>
      </c>
      <c r="G43" s="1086">
        <v>16.2572297064423</v>
      </c>
      <c r="H43" s="1086">
        <v>5944.836365130759</v>
      </c>
      <c r="I43" s="1087">
        <v>17.244275414560384</v>
      </c>
      <c r="K43" s="901" t="s">
        <v>1349</v>
      </c>
      <c r="L43" s="1093">
        <v>914.1013088680002</v>
      </c>
      <c r="M43" s="1090">
        <v>708.61252547</v>
      </c>
      <c r="N43" s="1090">
        <v>734.54777678</v>
      </c>
      <c r="O43" s="1090">
        <v>801.4353147600001</v>
      </c>
      <c r="P43" s="1093">
        <v>-205.48878339800012</v>
      </c>
      <c r="Q43" s="1101">
        <v>-22.479869726088918</v>
      </c>
      <c r="R43" s="1101">
        <v>66.88753798000005</v>
      </c>
      <c r="S43" s="1102">
        <v>9.105947917126857</v>
      </c>
    </row>
    <row r="44" spans="1:19" s="430" customFormat="1" ht="12.75">
      <c r="A44" s="901" t="s">
        <v>1350</v>
      </c>
      <c r="B44" s="1092">
        <v>4426.329825808601</v>
      </c>
      <c r="C44" s="1086">
        <v>4249.2897796312</v>
      </c>
      <c r="D44" s="1086">
        <v>3906.360325489999</v>
      </c>
      <c r="E44" s="1086">
        <v>4161.435143198799</v>
      </c>
      <c r="F44" s="1092">
        <v>-177.04004617740065</v>
      </c>
      <c r="G44" s="1086">
        <v>-3.9997029851940376</v>
      </c>
      <c r="H44" s="1086">
        <v>255.07481770879986</v>
      </c>
      <c r="I44" s="1087">
        <v>6.529730912030093</v>
      </c>
      <c r="K44" s="901" t="s">
        <v>1351</v>
      </c>
      <c r="L44" s="1093">
        <v>2147.3281492892665</v>
      </c>
      <c r="M44" s="1090">
        <v>1572.1931951100053</v>
      </c>
      <c r="N44" s="1090">
        <v>1740.6561667300052</v>
      </c>
      <c r="O44" s="1090">
        <v>2857.5358293000004</v>
      </c>
      <c r="P44" s="1093">
        <v>-575.1349541792613</v>
      </c>
      <c r="Q44" s="1101">
        <v>-26.783747717814922</v>
      </c>
      <c r="R44" s="1101">
        <v>1116.8796625699952</v>
      </c>
      <c r="S44" s="1102">
        <v>64.16428953158302</v>
      </c>
    </row>
    <row r="45" spans="1:19" s="430" customFormat="1" ht="12.75">
      <c r="A45" s="901" t="s">
        <v>1352</v>
      </c>
      <c r="B45" s="1096">
        <v>21056.5459694452</v>
      </c>
      <c r="C45" s="1097">
        <v>28679.646697494005</v>
      </c>
      <c r="D45" s="1097">
        <v>28586.908270035</v>
      </c>
      <c r="E45" s="1097">
        <v>32306.8388991617</v>
      </c>
      <c r="F45" s="1086">
        <v>7623.100728048805</v>
      </c>
      <c r="G45" s="1086">
        <v>36.20299710650815</v>
      </c>
      <c r="H45" s="1086">
        <v>3719.9306291266985</v>
      </c>
      <c r="I45" s="1087">
        <v>13.012707054529418</v>
      </c>
      <c r="K45" s="901" t="s">
        <v>1353</v>
      </c>
      <c r="L45" s="1093">
        <v>11088.357774517854</v>
      </c>
      <c r="M45" s="1090">
        <v>13836.973655930002</v>
      </c>
      <c r="N45" s="1090">
        <v>15312.859680540003</v>
      </c>
      <c r="O45" s="1090">
        <v>17536.222049407756</v>
      </c>
      <c r="P45" s="1093">
        <v>2748.615881412148</v>
      </c>
      <c r="Q45" s="1101">
        <v>24.788304429793385</v>
      </c>
      <c r="R45" s="1101">
        <v>2223.3623688677526</v>
      </c>
      <c r="S45" s="1102">
        <v>14.519576455684902</v>
      </c>
    </row>
    <row r="46" spans="1:19" s="1076" customFormat="1" ht="12.75">
      <c r="A46" s="1077" t="s">
        <v>1354</v>
      </c>
      <c r="B46" s="1078">
        <v>96067.50773841665</v>
      </c>
      <c r="C46" s="1079">
        <v>114268.85925404401</v>
      </c>
      <c r="D46" s="1079">
        <v>119562.23078561232</v>
      </c>
      <c r="E46" s="1079">
        <v>148443.8460546297</v>
      </c>
      <c r="F46" s="1079">
        <v>18201.351515627364</v>
      </c>
      <c r="G46" s="1079">
        <v>18.946417934759</v>
      </c>
      <c r="H46" s="1079">
        <v>28881.61526901739</v>
      </c>
      <c r="I46" s="1080">
        <v>24.1561361637733</v>
      </c>
      <c r="K46" s="901" t="s">
        <v>1355</v>
      </c>
      <c r="L46" s="1093">
        <v>17317.432060056362</v>
      </c>
      <c r="M46" s="1090">
        <v>19532.298805219994</v>
      </c>
      <c r="N46" s="1090">
        <v>21069.005518539998</v>
      </c>
      <c r="O46" s="1090">
        <v>23965.6445505674</v>
      </c>
      <c r="P46" s="1093">
        <v>2214.866745163632</v>
      </c>
      <c r="Q46" s="1101">
        <v>12.789810507022848</v>
      </c>
      <c r="R46" s="1101">
        <v>2896.6390320274004</v>
      </c>
      <c r="S46" s="1102">
        <v>13.748342462003999</v>
      </c>
    </row>
    <row r="47" spans="1:19" s="430" customFormat="1" ht="12.75">
      <c r="A47" s="901" t="s">
        <v>1356</v>
      </c>
      <c r="B47" s="1084">
        <v>76131.41699176302</v>
      </c>
      <c r="C47" s="1085">
        <v>90615.824776294</v>
      </c>
      <c r="D47" s="1085">
        <v>96118.09947642233</v>
      </c>
      <c r="E47" s="1085">
        <v>121357.95563211471</v>
      </c>
      <c r="F47" s="1086">
        <v>14484.40778453098</v>
      </c>
      <c r="G47" s="1086">
        <v>19.02553289675156</v>
      </c>
      <c r="H47" s="1086">
        <v>25239.85615569238</v>
      </c>
      <c r="I47" s="1087">
        <v>26.259212669809074</v>
      </c>
      <c r="K47" s="901" t="s">
        <v>1357</v>
      </c>
      <c r="L47" s="1093">
        <v>2327.531839657</v>
      </c>
      <c r="M47" s="1090">
        <v>2620.19304047</v>
      </c>
      <c r="N47" s="1090">
        <v>2713.4745796810003</v>
      </c>
      <c r="O47" s="1090">
        <v>3231.78436516</v>
      </c>
      <c r="P47" s="1093">
        <v>292.66120081300005</v>
      </c>
      <c r="Q47" s="1101">
        <v>12.573886029250989</v>
      </c>
      <c r="R47" s="1101">
        <v>518.3097854789999</v>
      </c>
      <c r="S47" s="1102">
        <v>19.10133189970525</v>
      </c>
    </row>
    <row r="48" spans="1:19" s="430" customFormat="1" ht="12.75">
      <c r="A48" s="901" t="s">
        <v>1358</v>
      </c>
      <c r="B48" s="1092">
        <v>9336.069629888998</v>
      </c>
      <c r="C48" s="1086">
        <v>11303.874531639998</v>
      </c>
      <c r="D48" s="1086">
        <v>11157.8985131</v>
      </c>
      <c r="E48" s="1086">
        <v>12288.27645535001</v>
      </c>
      <c r="F48" s="1092">
        <v>1967.8049017510002</v>
      </c>
      <c r="G48" s="1086">
        <v>21.077444575297115</v>
      </c>
      <c r="H48" s="1086">
        <v>1130.3779422500083</v>
      </c>
      <c r="I48" s="1087">
        <v>10.130742280214156</v>
      </c>
      <c r="K48" s="901" t="s">
        <v>1359</v>
      </c>
      <c r="L48" s="1094">
        <v>15248.848010036509</v>
      </c>
      <c r="M48" s="1095">
        <v>15266.559757820003</v>
      </c>
      <c r="N48" s="1095">
        <v>15513.466384940002</v>
      </c>
      <c r="O48" s="1095">
        <v>15806.349224107742</v>
      </c>
      <c r="P48" s="1090">
        <v>17.711747783494502</v>
      </c>
      <c r="Q48" s="1099">
        <v>0.11615138252959803</v>
      </c>
      <c r="R48" s="1101">
        <v>292.8828391677398</v>
      </c>
      <c r="S48" s="1102">
        <v>1.8879264756203131</v>
      </c>
    </row>
    <row r="49" spans="1:19" s="430" customFormat="1" ht="12.75">
      <c r="A49" s="901" t="s">
        <v>1360</v>
      </c>
      <c r="B49" s="1096">
        <v>10600.0211167646</v>
      </c>
      <c r="C49" s="1097">
        <v>12349.159946110001</v>
      </c>
      <c r="D49" s="1097">
        <v>12286.232796089997</v>
      </c>
      <c r="E49" s="1097">
        <v>14797.613967165</v>
      </c>
      <c r="F49" s="1086">
        <v>1749.138829345402</v>
      </c>
      <c r="G49" s="1086">
        <v>16.501276837826566</v>
      </c>
      <c r="H49" s="1086">
        <v>2511.3811710750033</v>
      </c>
      <c r="I49" s="1087">
        <v>20.440611965892685</v>
      </c>
      <c r="K49" s="1077" t="s">
        <v>1361</v>
      </c>
      <c r="L49" s="1081">
        <v>44441.295981759795</v>
      </c>
      <c r="M49" s="1082">
        <v>49437.795782136294</v>
      </c>
      <c r="N49" s="1082">
        <v>52557.46850573962</v>
      </c>
      <c r="O49" s="1082">
        <v>58094.50483595618</v>
      </c>
      <c r="P49" s="1082">
        <v>4996.4998003764995</v>
      </c>
      <c r="Q49" s="1103">
        <v>11.242921003985193</v>
      </c>
      <c r="R49" s="1103">
        <v>5537.036330216557</v>
      </c>
      <c r="S49" s="1104">
        <v>10.535203630692138</v>
      </c>
    </row>
    <row r="50" spans="1:19" s="1076" customFormat="1" ht="12.75">
      <c r="A50" s="1077" t="s">
        <v>1362</v>
      </c>
      <c r="B50" s="1078">
        <v>13050.615188376902</v>
      </c>
      <c r="C50" s="1079">
        <v>14266.424262187698</v>
      </c>
      <c r="D50" s="1079">
        <v>14096.226503636</v>
      </c>
      <c r="E50" s="1079">
        <v>16699.876281850193</v>
      </c>
      <c r="F50" s="1079">
        <v>1215.8090738107967</v>
      </c>
      <c r="G50" s="1079">
        <v>9.31610545756967</v>
      </c>
      <c r="H50" s="1079">
        <v>2603.6497782141923</v>
      </c>
      <c r="I50" s="1080">
        <v>18.470544422243805</v>
      </c>
      <c r="K50" s="901" t="s">
        <v>1363</v>
      </c>
      <c r="L50" s="1088">
        <v>27452.72882057</v>
      </c>
      <c r="M50" s="1089">
        <v>31113.229295209774</v>
      </c>
      <c r="N50" s="1089">
        <v>32043.60831100969</v>
      </c>
      <c r="O50" s="1089">
        <v>32607.29373710999</v>
      </c>
      <c r="P50" s="1090">
        <v>3660.5004746397753</v>
      </c>
      <c r="Q50" s="1101">
        <v>13.333831032115857</v>
      </c>
      <c r="R50" s="1101">
        <v>563.6854261002991</v>
      </c>
      <c r="S50" s="1102">
        <v>1.7591196990965137</v>
      </c>
    </row>
    <row r="51" spans="1:19" s="430" customFormat="1" ht="12.75">
      <c r="A51" s="901" t="s">
        <v>1364</v>
      </c>
      <c r="B51" s="1084">
        <v>1624.8554856638025</v>
      </c>
      <c r="C51" s="1085">
        <v>2626.1688102965</v>
      </c>
      <c r="D51" s="1085">
        <v>2728.635840231</v>
      </c>
      <c r="E51" s="1085">
        <v>4058.2124940539993</v>
      </c>
      <c r="F51" s="1086">
        <v>1001.3133246326975</v>
      </c>
      <c r="G51" s="1086">
        <v>61.62476192297377</v>
      </c>
      <c r="H51" s="1086">
        <v>1329.576653822999</v>
      </c>
      <c r="I51" s="1087">
        <v>48.72678992996149</v>
      </c>
      <c r="K51" s="901" t="s">
        <v>1365</v>
      </c>
      <c r="L51" s="1093">
        <v>8419.615560945296</v>
      </c>
      <c r="M51" s="1090">
        <v>8318.170431620087</v>
      </c>
      <c r="N51" s="1090">
        <v>8460.906970401</v>
      </c>
      <c r="O51" s="1090">
        <v>7798.569078612</v>
      </c>
      <c r="P51" s="1093">
        <v>-101.44512932520956</v>
      </c>
      <c r="Q51" s="1101">
        <v>-1.2048665237848462</v>
      </c>
      <c r="R51" s="1101">
        <v>-662.3378917889995</v>
      </c>
      <c r="S51" s="1102">
        <v>-7.82821385586761</v>
      </c>
    </row>
    <row r="52" spans="1:19" s="430" customFormat="1" ht="12.75">
      <c r="A52" s="901" t="s">
        <v>1366</v>
      </c>
      <c r="B52" s="1092">
        <v>124.51034241950003</v>
      </c>
      <c r="C52" s="1086">
        <v>96.37046990000005</v>
      </c>
      <c r="D52" s="1086">
        <v>88</v>
      </c>
      <c r="E52" s="1086">
        <v>117</v>
      </c>
      <c r="F52" s="1092">
        <v>-28.13987251949999</v>
      </c>
      <c r="G52" s="1086">
        <v>-22.60042978975287</v>
      </c>
      <c r="H52" s="1086">
        <v>29</v>
      </c>
      <c r="I52" s="1087">
        <v>32.95454545454545</v>
      </c>
      <c r="K52" s="901" t="s">
        <v>1367</v>
      </c>
      <c r="L52" s="1093">
        <v>8195.364030595</v>
      </c>
      <c r="M52" s="1090">
        <v>9550.758850768001</v>
      </c>
      <c r="N52" s="1090">
        <v>11642.070250589</v>
      </c>
      <c r="O52" s="1090">
        <v>17158.602060200003</v>
      </c>
      <c r="P52" s="1093">
        <v>1355.3948201730018</v>
      </c>
      <c r="Q52" s="1101">
        <v>16.538555396844252</v>
      </c>
      <c r="R52" s="1101">
        <v>5516.531809611002</v>
      </c>
      <c r="S52" s="1102">
        <v>47.38445732477785</v>
      </c>
    </row>
    <row r="53" spans="1:19" s="430" customFormat="1" ht="12.75">
      <c r="A53" s="901" t="s">
        <v>1368</v>
      </c>
      <c r="B53" s="1092">
        <v>1450.2576203029998</v>
      </c>
      <c r="C53" s="1086">
        <v>940.0618202600002</v>
      </c>
      <c r="D53" s="1086">
        <v>908.9005225300001</v>
      </c>
      <c r="E53" s="1086">
        <v>1035.7847556400004</v>
      </c>
      <c r="F53" s="1092">
        <v>-510.1958000429996</v>
      </c>
      <c r="G53" s="1086">
        <v>-35.17966690196776</v>
      </c>
      <c r="H53" s="1086">
        <v>126.88423311000031</v>
      </c>
      <c r="I53" s="1087">
        <v>13.960189257764702</v>
      </c>
      <c r="K53" s="901" t="s">
        <v>1369</v>
      </c>
      <c r="L53" s="1094">
        <v>373.5875696494924</v>
      </c>
      <c r="M53" s="1095">
        <v>455.53291072650046</v>
      </c>
      <c r="N53" s="1095">
        <v>410.88297373892766</v>
      </c>
      <c r="O53" s="1095">
        <v>530.0399600341804</v>
      </c>
      <c r="P53" s="1090">
        <v>81.94534107700804</v>
      </c>
      <c r="Q53" s="1101">
        <v>21.93470761189695</v>
      </c>
      <c r="R53" s="1101">
        <v>119.1569862952527</v>
      </c>
      <c r="S53" s="1102">
        <v>29.00022485988048</v>
      </c>
    </row>
    <row r="54" spans="1:19" s="430" customFormat="1" ht="12.75">
      <c r="A54" s="901" t="s">
        <v>1370</v>
      </c>
      <c r="B54" s="1092">
        <v>888.2142757400002</v>
      </c>
      <c r="C54" s="1086">
        <v>508.48586887</v>
      </c>
      <c r="D54" s="1086">
        <v>468.31326961</v>
      </c>
      <c r="E54" s="1086">
        <v>509.90591221</v>
      </c>
      <c r="F54" s="1092">
        <v>-379.7284068700002</v>
      </c>
      <c r="G54" s="1086">
        <v>-42.75189188483107</v>
      </c>
      <c r="H54" s="1086">
        <v>41.59264259999998</v>
      </c>
      <c r="I54" s="1087">
        <v>8.881371786590059</v>
      </c>
      <c r="K54" s="1077" t="s">
        <v>1371</v>
      </c>
      <c r="L54" s="1081">
        <v>1255.4869270099998</v>
      </c>
      <c r="M54" s="1082">
        <v>1188.444713971</v>
      </c>
      <c r="N54" s="1082">
        <v>1181.2053794421</v>
      </c>
      <c r="O54" s="1082">
        <v>1593.7962731400003</v>
      </c>
      <c r="P54" s="1082">
        <v>-67.04221303899976</v>
      </c>
      <c r="Q54" s="1103">
        <v>-5.339937166742461</v>
      </c>
      <c r="R54" s="1103">
        <v>412.59089369790036</v>
      </c>
      <c r="S54" s="1104">
        <v>34.92964905838584</v>
      </c>
    </row>
    <row r="55" spans="1:19" s="430" customFormat="1" ht="12.75">
      <c r="A55" s="901" t="s">
        <v>1372</v>
      </c>
      <c r="B55" s="1092">
        <v>338.189744698</v>
      </c>
      <c r="C55" s="1086">
        <v>319.49839313999996</v>
      </c>
      <c r="D55" s="1086">
        <v>313.80593701</v>
      </c>
      <c r="E55" s="1086">
        <v>292.6792846500001</v>
      </c>
      <c r="F55" s="1092">
        <v>-18.691351558000065</v>
      </c>
      <c r="G55" s="1086">
        <v>-5.526883014945131</v>
      </c>
      <c r="H55" s="1086">
        <v>-21.126652359999866</v>
      </c>
      <c r="I55" s="1087">
        <v>-6.732394090850686</v>
      </c>
      <c r="K55" s="1077" t="s">
        <v>1373</v>
      </c>
      <c r="L55" s="1081">
        <v>149741.33122370986</v>
      </c>
      <c r="M55" s="1081">
        <v>162345.6979461357</v>
      </c>
      <c r="N55" s="1081">
        <v>176637.06983665196</v>
      </c>
      <c r="O55" s="1081">
        <v>212529.75481696601</v>
      </c>
      <c r="P55" s="1082">
        <v>12604.366722425853</v>
      </c>
      <c r="Q55" s="1103">
        <v>8.41742665129325</v>
      </c>
      <c r="R55" s="1103">
        <v>35892.68498031405</v>
      </c>
      <c r="S55" s="1104">
        <v>20.320018336754796</v>
      </c>
    </row>
    <row r="56" spans="1:19" s="430" customFormat="1" ht="13.5" thickBot="1">
      <c r="A56" s="901" t="s">
        <v>1374</v>
      </c>
      <c r="B56" s="1092">
        <v>1231.6148890784998</v>
      </c>
      <c r="C56" s="1086">
        <v>1102.4086520600001</v>
      </c>
      <c r="D56" s="1086">
        <v>1114.9768798520006</v>
      </c>
      <c r="E56" s="1086">
        <v>1494.2988018899998</v>
      </c>
      <c r="F56" s="1092">
        <v>-129.20623701849968</v>
      </c>
      <c r="G56" s="1086">
        <v>-10.490798557589086</v>
      </c>
      <c r="H56" s="1086">
        <v>379.32192203799923</v>
      </c>
      <c r="I56" s="1087">
        <v>34.02060875812506</v>
      </c>
      <c r="K56" s="1112" t="s">
        <v>1375</v>
      </c>
      <c r="L56" s="1113">
        <v>955537.0444882152</v>
      </c>
      <c r="M56" s="1113">
        <v>1087659.5480722135</v>
      </c>
      <c r="N56" s="1113">
        <v>1133347.9896207498</v>
      </c>
      <c r="O56" s="1113">
        <v>1331116.0319926508</v>
      </c>
      <c r="P56" s="1113">
        <v>132122.40358399824</v>
      </c>
      <c r="Q56" s="1114">
        <v>13.827031023665112</v>
      </c>
      <c r="R56" s="1114">
        <v>197768.04237190084</v>
      </c>
      <c r="S56" s="1115">
        <v>17.449895723384977</v>
      </c>
    </row>
    <row r="57" spans="1:11" s="430" customFormat="1" ht="13.5" thickTop="1">
      <c r="A57" s="901" t="s">
        <v>1376</v>
      </c>
      <c r="B57" s="1092">
        <v>3235.5353183466</v>
      </c>
      <c r="C57" s="1086">
        <v>3333.377469061</v>
      </c>
      <c r="D57" s="1086">
        <v>3203.131745606</v>
      </c>
      <c r="E57" s="1086">
        <v>3380.654168376197</v>
      </c>
      <c r="F57" s="1092">
        <v>97.84215071439985</v>
      </c>
      <c r="G57" s="1086">
        <v>3.0239864840788835</v>
      </c>
      <c r="H57" s="1086">
        <v>177.52242277019695</v>
      </c>
      <c r="I57" s="1087">
        <v>5.542151771113351</v>
      </c>
      <c r="K57" s="1116" t="s">
        <v>1271</v>
      </c>
    </row>
    <row r="58" spans="1:9" s="430" customFormat="1" ht="12.75">
      <c r="A58" s="901" t="s">
        <v>1377</v>
      </c>
      <c r="B58" s="1092">
        <v>1872.9235212053002</v>
      </c>
      <c r="C58" s="1086">
        <v>1921.9075943302007</v>
      </c>
      <c r="D58" s="1086">
        <v>1949.2470419510007</v>
      </c>
      <c r="E58" s="1086">
        <v>2364.36844993</v>
      </c>
      <c r="F58" s="1092">
        <v>48.98407312490053</v>
      </c>
      <c r="G58" s="1086">
        <v>2.615380316937733</v>
      </c>
      <c r="H58" s="1086">
        <v>415.1214079789995</v>
      </c>
      <c r="I58" s="1087">
        <v>21.29650059971386</v>
      </c>
    </row>
    <row r="59" spans="1:9" s="430" customFormat="1" ht="12.75">
      <c r="A59" s="901" t="s">
        <v>1378</v>
      </c>
      <c r="B59" s="1092">
        <v>577.281321707</v>
      </c>
      <c r="C59" s="1086">
        <v>610.4663820799999</v>
      </c>
      <c r="D59" s="1086">
        <v>714.2748082699997</v>
      </c>
      <c r="E59" s="1086">
        <v>927.5488377199998</v>
      </c>
      <c r="F59" s="1092">
        <v>33.18506037299994</v>
      </c>
      <c r="G59" s="1086">
        <v>5.748507551720697</v>
      </c>
      <c r="H59" s="1086">
        <v>213.27402945000017</v>
      </c>
      <c r="I59" s="1087">
        <v>29.858820020064524</v>
      </c>
    </row>
    <row r="60" spans="1:9" s="430" customFormat="1" ht="12.75">
      <c r="A60" s="901" t="s">
        <v>1379</v>
      </c>
      <c r="B60" s="1092">
        <v>1285.1882368817</v>
      </c>
      <c r="C60" s="1086">
        <v>2168.21326688</v>
      </c>
      <c r="D60" s="1086">
        <v>1983.981852081</v>
      </c>
      <c r="E60" s="1086">
        <v>1755.0178823999997</v>
      </c>
      <c r="F60" s="1092">
        <v>883.0250299982999</v>
      </c>
      <c r="G60" s="1086">
        <v>68.70783630426126</v>
      </c>
      <c r="H60" s="1086">
        <v>-228.9639696810002</v>
      </c>
      <c r="I60" s="1087">
        <v>-11.540628229075772</v>
      </c>
    </row>
    <row r="61" spans="1:9" s="430" customFormat="1" ht="12.75">
      <c r="A61" s="901" t="s">
        <v>1380</v>
      </c>
      <c r="B61" s="1092">
        <v>380.224902153</v>
      </c>
      <c r="C61" s="1086">
        <v>550.25627217</v>
      </c>
      <c r="D61" s="1086">
        <v>553.7359723510002</v>
      </c>
      <c r="E61" s="1086">
        <v>639.36894834</v>
      </c>
      <c r="F61" s="1092">
        <v>170.03137001699997</v>
      </c>
      <c r="G61" s="1086">
        <v>44.718630750960244</v>
      </c>
      <c r="H61" s="1086">
        <v>85.63297598899976</v>
      </c>
      <c r="I61" s="1087">
        <v>15.46458605992804</v>
      </c>
    </row>
    <row r="62" spans="1:9" s="430" customFormat="1" ht="12.75">
      <c r="A62" s="901" t="s">
        <v>1381</v>
      </c>
      <c r="B62" s="1092">
        <v>40.862175320000006</v>
      </c>
      <c r="C62" s="1086">
        <v>86.44091358</v>
      </c>
      <c r="D62" s="1086">
        <v>66.699491021</v>
      </c>
      <c r="E62" s="1086">
        <v>84.91029157999999</v>
      </c>
      <c r="F62" s="1092">
        <v>45.578738259999994</v>
      </c>
      <c r="G62" s="1086">
        <v>111.5426134391124</v>
      </c>
      <c r="H62" s="1086">
        <v>18.210800558999992</v>
      </c>
      <c r="I62" s="1087">
        <v>27.30275790750249</v>
      </c>
    </row>
    <row r="63" spans="1:9" s="430" customFormat="1" ht="13.5" thickBot="1">
      <c r="A63" s="1117" t="s">
        <v>1382</v>
      </c>
      <c r="B63" s="1118">
        <v>0.9676972799999999</v>
      </c>
      <c r="C63" s="1118">
        <v>2.73881946</v>
      </c>
      <c r="D63" s="1118">
        <v>2.5243661310000003</v>
      </c>
      <c r="E63" s="1118">
        <v>40.09653898</v>
      </c>
      <c r="F63" s="1118">
        <v>1.7711221800000003</v>
      </c>
      <c r="G63" s="1118">
        <v>183.02440407810184</v>
      </c>
      <c r="H63" s="1118">
        <v>37.572172849</v>
      </c>
      <c r="I63" s="1119">
        <v>1488.3804844155545</v>
      </c>
    </row>
    <row r="64" spans="1:5" ht="13.5" thickTop="1">
      <c r="A64" s="1116" t="s">
        <v>1271</v>
      </c>
      <c r="B64" s="1048"/>
      <c r="C64" s="1048"/>
      <c r="D64" s="1048"/>
      <c r="E64" s="1048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2015-06-18T09:46:34Z</cp:lastPrinted>
  <dcterms:created xsi:type="dcterms:W3CDTF">2015-04-02T10:21:59Z</dcterms:created>
  <dcterms:modified xsi:type="dcterms:W3CDTF">2015-06-19T07:36:55Z</dcterms:modified>
  <cp:category/>
  <cp:version/>
  <cp:contentType/>
  <cp:contentStatus/>
</cp:coreProperties>
</file>