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8975" windowHeight="11190" firstSheet="17" activeTab="20"/>
  </bookViews>
  <sheets>
    <sheet name="cover" sheetId="1" r:id="rId1"/>
    <sheet name="CPI_new" sheetId="2" r:id="rId2"/>
    <sheet name="CPI_Y-O-Y" sheetId="3" r:id="rId3"/>
    <sheet name="CPI_Nep &amp; Ind." sheetId="4" r:id="rId4"/>
    <sheet name="WPI" sheetId="5" r:id="rId5"/>
    <sheet name="WPI YOY" sheetId="6" r:id="rId6"/>
    <sheet name="NSWI" sheetId="7" r:id="rId7"/>
    <sheet name="Direction" sheetId="8" r:id="rId8"/>
    <sheet name="X-India" sheetId="9" r:id="rId9"/>
    <sheet name="X-China" sheetId="10" r:id="rId10"/>
    <sheet name="X-Other" sheetId="11" r:id="rId11"/>
    <sheet name="M-India" sheetId="12" r:id="rId12"/>
    <sheet name="M-China" sheetId="13" r:id="rId13"/>
    <sheet name="M-Other" sheetId="14" r:id="rId14"/>
    <sheet name="BOP" sheetId="15" r:id="rId15"/>
    <sheet name="M_India$" sheetId="16" r:id="rId16"/>
    <sheet name="X &amp; M Price Index " sheetId="17" r:id="rId17"/>
    <sheet name="TOT" sheetId="18" r:id="rId18"/>
    <sheet name="ReserveRs" sheetId="19" r:id="rId19"/>
    <sheet name="Reserves $" sheetId="20" r:id="rId20"/>
    <sheet name="Ex Rate" sheetId="21" r:id="rId21"/>
    <sheet name="Customwise Trade" sheetId="22" r:id="rId22"/>
    <sheet name="GBO " sheetId="23" r:id="rId23"/>
    <sheet name="Revenue" sheetId="24" r:id="rId24"/>
    <sheet name="ODD" sheetId="25" r:id="rId25"/>
    <sheet name="MS" sheetId="26" r:id="rId26"/>
    <sheet name="CBS" sheetId="27" r:id="rId27"/>
    <sheet name="ODCS" sheetId="28" r:id="rId28"/>
    <sheet name="CALCB" sheetId="29" r:id="rId29"/>
    <sheet name="CALDB" sheetId="30" r:id="rId30"/>
    <sheet name="CALFC" sheetId="31" r:id="rId31"/>
    <sheet name="Deposits" sheetId="32" r:id="rId32"/>
    <sheet name="Sect credit" sheetId="33" r:id="rId33"/>
    <sheet name="Secu Credit" sheetId="34" r:id="rId34"/>
    <sheet name="Loan to Gov Ent" sheetId="35" r:id="rId35"/>
    <sheet name="Monetary Operations" sheetId="36" r:id="rId36"/>
    <sheet name="Purchase &amp; Sale of FC" sheetId="37" r:id="rId37"/>
    <sheet name="Inter_Bank" sheetId="38" r:id="rId38"/>
    <sheet name="Int Rate" sheetId="39" r:id="rId39"/>
    <sheet name="TBs 91_364" sheetId="40" r:id="rId40"/>
    <sheet name="Stock Mkt Indicator" sheetId="41" r:id="rId41"/>
    <sheet name="Issue Approval" sheetId="42" r:id="rId42"/>
    <sheet name="Listed Co" sheetId="43" r:id="rId43"/>
    <sheet name="Share Mkt Acti" sheetId="44" r:id="rId44"/>
    <sheet name="Turnover Detail" sheetId="45" r:id="rId45"/>
    <sheet name="Securities List" sheetId="46" r:id="rId46"/>
  </sheets>
  <definedNames>
    <definedName name="a">#REF!</definedName>
    <definedName name="manoj">#REF!</definedName>
    <definedName name="_xlnm.Print_Area" localSheetId="14">'BOP'!$A$1:$L$68</definedName>
    <definedName name="_xlnm.Print_Area" localSheetId="0">'cover'!$A$1:$H$58</definedName>
    <definedName name="_xlnm.Print_Area" localSheetId="21">'Customwise Trade'!$B$4:$H$21</definedName>
    <definedName name="_xlnm.Print_Area" localSheetId="7">'Direction'!$B$1:$I$59</definedName>
    <definedName name="_xlnm.Print_Area" localSheetId="20">'Ex Rate'!$B$1:$L$73</definedName>
    <definedName name="_xlnm.Print_Area" localSheetId="22">'GBO '!$A$1:$H$58</definedName>
    <definedName name="_xlnm.Print_Area" localSheetId="37">'Inter_Bank'!$A$1:$I$43</definedName>
    <definedName name="_xlnm.Print_Area" localSheetId="15">'M_India$'!$A$1:$K$19</definedName>
    <definedName name="_xlnm.Print_Area" localSheetId="12">'M-China'!$B$1:$H$49</definedName>
    <definedName name="_xlnm.Print_Area" localSheetId="11">'M-India'!$B$1:$H$58</definedName>
    <definedName name="_xlnm.Print_Area" localSheetId="13">'M-Other'!$B$1:$H$73</definedName>
    <definedName name="_xlnm.Print_Area" localSheetId="18">'ReserveRs'!$B$1:$I$39</definedName>
    <definedName name="_xlnm.Print_Area" localSheetId="19">'Reserves $'!$B$1:$I$38</definedName>
    <definedName name="_xlnm.Print_Area" localSheetId="45">'Securities List'!$A$1:$J$27</definedName>
    <definedName name="_xlnm.Print_Area" localSheetId="43">'Share Mkt Acti'!$A$1:$J$22</definedName>
    <definedName name="_xlnm.Print_Area" localSheetId="40">'Stock Mkt Indicator'!$A$1:$F$25</definedName>
    <definedName name="_xlnm.Print_Area" localSheetId="17">'TOT'!$A$1:$I$21</definedName>
    <definedName name="_xlnm.Print_Area" localSheetId="16">'X &amp; M Price Index '!$A$1:$H$40</definedName>
    <definedName name="_xlnm.Print_Area" localSheetId="9">'X-China'!$B$1:$H$28</definedName>
    <definedName name="_xlnm.Print_Area" localSheetId="8">'X-India'!$B$1:$H$62</definedName>
    <definedName name="_xlnm.Print_Area" localSheetId="10">'X-Other'!$B$1:$H$21</definedName>
  </definedNames>
  <calcPr fullCalcOnLoad="1"/>
</workbook>
</file>

<file path=xl/sharedStrings.xml><?xml version="1.0" encoding="utf-8"?>
<sst xmlns="http://schemas.openxmlformats.org/spreadsheetml/2006/main" count="2591" uniqueCount="1268">
  <si>
    <t xml:space="preserve">Current Macroeconomic and Financial Situation </t>
  </si>
  <si>
    <t>(Based on the Four Months' Data of 2015/16)</t>
  </si>
  <si>
    <t>Table No.</t>
  </si>
  <si>
    <t>Prices</t>
  </si>
  <si>
    <t xml:space="preserve">National Consumer Price Index </t>
  </si>
  <si>
    <t>National Consumer Price Index (Monthly Series)</t>
  </si>
  <si>
    <t>Consumer Price Inflation in Nepal and India (Monthly Series)</t>
  </si>
  <si>
    <t xml:space="preserve">National Wholesale Price Index </t>
  </si>
  <si>
    <t>National Wholesale Price Index (Monthly Series)</t>
  </si>
  <si>
    <t>National Salary and Wage Rate Index</t>
  </si>
  <si>
    <t>External Sector</t>
  </si>
  <si>
    <t>Direction of Foreign Trade</t>
  </si>
  <si>
    <t>Exports of Major Commodities to India</t>
  </si>
  <si>
    <t>Exports of Major Commodities to China</t>
  </si>
  <si>
    <t>Exports of Major Commodities to Other Countries</t>
  </si>
  <si>
    <t>Imports of Major Commodities from India</t>
  </si>
  <si>
    <t>Imports of Major Commodities from China</t>
  </si>
  <si>
    <t>Imports of Major Commodities from Other Countries</t>
  </si>
  <si>
    <t>Summary of Balance of Payments Presentation</t>
  </si>
  <si>
    <t>Imports from India against Payment  in US Dollar</t>
  </si>
  <si>
    <t>Export Unit Value Price Index</t>
  </si>
  <si>
    <t>Import Unit Value Price Index</t>
  </si>
  <si>
    <t>Terms of Trade</t>
  </si>
  <si>
    <t>Gross Foreign Exchange Holding of the Banking Sector</t>
  </si>
  <si>
    <t>Gross Foreign Exchange Holding of the Banking Sector in US Dollar</t>
  </si>
  <si>
    <t>Exchange Rate of US Dollar</t>
  </si>
  <si>
    <t>Price of Oil and Gold in the International Market</t>
  </si>
  <si>
    <t>Government Finance</t>
  </si>
  <si>
    <t>Government Budgetary Operation</t>
  </si>
  <si>
    <t>Government Revenue Collection</t>
  </si>
  <si>
    <t>Outstanding Domestic Debt of the GoN</t>
  </si>
  <si>
    <t>Monetary and Credit Aggregates</t>
  </si>
  <si>
    <t>Monetary Survey</t>
  </si>
  <si>
    <t>Central Bank Survey</t>
  </si>
  <si>
    <t>Other Depository Corporation Survey</t>
  </si>
  <si>
    <t>Condensed Assets and Liabilities of Commercial Banks</t>
  </si>
  <si>
    <t>Condensed Assets and Liabilities of Development Banks</t>
  </si>
  <si>
    <t>Condensed Assets and Liabilities of Finance Companies</t>
  </si>
  <si>
    <t xml:space="preserve"> </t>
  </si>
  <si>
    <t>Deposit Details of Banks and Financial Institutions</t>
  </si>
  <si>
    <t>Sectorwise Outstanding Credit  of  Banks and Financial Institutions</t>
  </si>
  <si>
    <t>Securitywise Outstanding Credit of Banks and Financial Institutions</t>
  </si>
  <si>
    <t>Loan of Commercial Banks to Government Enterprises</t>
  </si>
  <si>
    <t>Monetary Operations</t>
  </si>
  <si>
    <t>Purchase/Sale of Foreign Currency</t>
  </si>
  <si>
    <t>Inter-bank Transaction and Interest Rates</t>
  </si>
  <si>
    <t>Inter-bank Transaction Amount &amp; Weighted Average Interest Rate</t>
  </si>
  <si>
    <t>Structure of Interest Rates</t>
  </si>
  <si>
    <t xml:space="preserve">Weighted Average Treasury Bills Rate </t>
  </si>
  <si>
    <t>Stock Market</t>
  </si>
  <si>
    <t>Stock Market Indicators</t>
  </si>
  <si>
    <t>Public Issue Approval by SEBON</t>
  </si>
  <si>
    <t>Listed Companies and Market Capitalization</t>
  </si>
  <si>
    <t>Structure of Share Price Indices</t>
  </si>
  <si>
    <t>Securities Market Turnover</t>
  </si>
  <si>
    <t>Securities Listed in Nepal Stock Exchange Ltd.</t>
  </si>
  <si>
    <t xml:space="preserve">                                    </t>
  </si>
  <si>
    <t>Government Budgetary Operation+</t>
  </si>
  <si>
    <r>
      <t>(</t>
    </r>
    <r>
      <rPr>
        <b/>
        <i/>
        <sz val="9"/>
        <rFont val="Times New Roman"/>
        <family val="1"/>
      </rPr>
      <t>On Cash Basis)</t>
    </r>
  </si>
  <si>
    <t>Four Months</t>
  </si>
  <si>
    <t xml:space="preserve"> (Rs. in million)</t>
  </si>
  <si>
    <t>Heads</t>
  </si>
  <si>
    <t>Amount</t>
  </si>
  <si>
    <t>Percent Change During Four Months</t>
  </si>
  <si>
    <t>2013/14</t>
  </si>
  <si>
    <t>2014/15</t>
  </si>
  <si>
    <r>
      <t>2015/16</t>
    </r>
    <r>
      <rPr>
        <b/>
        <vertAlign val="superscript"/>
        <sz val="10"/>
        <rFont val="Times New Roman"/>
        <family val="1"/>
      </rPr>
      <t>P</t>
    </r>
  </si>
  <si>
    <t>Annual</t>
  </si>
  <si>
    <t>2015/16</t>
  </si>
  <si>
    <t>Expenditure of Budget</t>
  </si>
  <si>
    <t xml:space="preserve">  Recurrent</t>
  </si>
  <si>
    <t xml:space="preserve">a.Domestic Resources </t>
  </si>
  <si>
    <t>b.Foreign Loans</t>
  </si>
  <si>
    <t>c.Foreign Grants</t>
  </si>
  <si>
    <t xml:space="preserve">  Capital</t>
  </si>
  <si>
    <t xml:space="preserve">  Financial</t>
  </si>
  <si>
    <t>-</t>
  </si>
  <si>
    <t>Expenditure from Freeze Accounts</t>
  </si>
  <si>
    <t xml:space="preserve">   Freeze-1 Recurrent</t>
  </si>
  <si>
    <t xml:space="preserve">   Freeze-2 Capital</t>
  </si>
  <si>
    <t xml:space="preserve">   Freeze-3 Financial</t>
  </si>
  <si>
    <t>Total Expenditure</t>
  </si>
  <si>
    <t>Total Resources</t>
  </si>
  <si>
    <t>Revenue and Grants</t>
  </si>
  <si>
    <t>Revenue</t>
  </si>
  <si>
    <t>Foreign Grants</t>
  </si>
  <si>
    <t>Non-Budgetary Receipts, net</t>
  </si>
  <si>
    <t xml:space="preserve">Others </t>
  </si>
  <si>
    <t>V. A. T. Fund Account</t>
  </si>
  <si>
    <t>Customs Fund Account</t>
  </si>
  <si>
    <t>Reconstruction Fund Account</t>
  </si>
  <si>
    <t>Local Authorities' Accounts (LAA)#</t>
  </si>
  <si>
    <t>Deficits(-) Surplus(+)</t>
  </si>
  <si>
    <t>Sources of Financing</t>
  </si>
  <si>
    <t>Internal Loans</t>
  </si>
  <si>
    <t>Domestic Borrowings</t>
  </si>
  <si>
    <t>(i) Treasury Bills</t>
  </si>
  <si>
    <t>(ii) Development Bonds</t>
  </si>
  <si>
    <t>(iii) National Savings Certificates</t>
  </si>
  <si>
    <t>(iv) Citizen Saving Certificates</t>
  </si>
  <si>
    <t>(v) Foreign Employment Bond</t>
  </si>
  <si>
    <r>
      <t>Overdrafts</t>
    </r>
    <r>
      <rPr>
        <vertAlign val="superscript"/>
        <sz val="10"/>
        <rFont val="Times New Roman"/>
        <family val="1"/>
      </rPr>
      <t>++</t>
    </r>
  </si>
  <si>
    <t>Others@</t>
  </si>
  <si>
    <t>Principal Refund and Share Divestment</t>
  </si>
  <si>
    <t>Foreign Loans</t>
  </si>
  <si>
    <t>Miscellaneous Items:</t>
  </si>
  <si>
    <t>Foreign Grants received</t>
  </si>
  <si>
    <t>Foreign Loans received</t>
  </si>
  <si>
    <t xml:space="preserve"> +  Based on data reported by 8 offices of NRB,  68 branches of Rastriya Banijya Bank Limited, 43 out of 47 branches of Nepal Bank Limited,19 branches of Agriculture Development Bank, 9  branches of Everest Bank Limited, 4 branches of Global IME Bank Limited and 1 branch each from Nepal Bangladesh Bank Limited, NMB Bank Limited and Bank of Kathmandu Limited conducting government transactions and release report from 79  DTCOs and payment centres.</t>
  </si>
  <si>
    <t xml:space="preserve"> #  Change in outstanding amount disbursed to VDC/DDC remaining unspent.</t>
  </si>
  <si>
    <t xml:space="preserve"> ++ Minus (-) indicates surplus.</t>
  </si>
  <si>
    <t>@ Interest from Government Treasury transactions and others.</t>
  </si>
  <si>
    <t xml:space="preserve"> P :  Provisional.</t>
  </si>
  <si>
    <t>Four months</t>
  </si>
  <si>
    <t>Amount (Rs. in million)</t>
  </si>
  <si>
    <t>Growth Rate During Four Months</t>
  </si>
  <si>
    <t>Composition During Four Months</t>
  </si>
  <si>
    <t>2015/16P</t>
  </si>
  <si>
    <t xml:space="preserve">Annual 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</si>
  <si>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</si>
  <si>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</si>
  <si>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</si>
  <si>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</si>
  <si>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</si>
  <si>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Vehicle Tax</t>
  </si>
  <si>
    <t xml:space="preserve">   Educational Service Tax</t>
  </si>
  <si>
    <t xml:space="preserve">   Health Service Tax</t>
  </si>
  <si>
    <t xml:space="preserve">  Other Tax*</t>
  </si>
  <si>
    <t xml:space="preserve">   Non-Tax Revenue</t>
  </si>
  <si>
    <t>Total  Revenue</t>
  </si>
  <si>
    <t>* Other tax includes road maintenance and improvement duty, road construction and maintenance duty, firm and agency registration fee and ownership certificate charge .</t>
  </si>
  <si>
    <t>P: Provisional</t>
  </si>
  <si>
    <t>Source: Ministry of Finance</t>
  </si>
  <si>
    <t>(Rs. in million)</t>
  </si>
  <si>
    <t>No.</t>
  </si>
  <si>
    <t xml:space="preserve"> Name of Bonds/Ownership</t>
  </si>
  <si>
    <t>Amount Change      Jul-Nov</t>
  </si>
  <si>
    <t>Mid-Jul</t>
  </si>
  <si>
    <t>Mid-Nov</t>
  </si>
  <si>
    <t>Treasury Bills</t>
  </si>
  <si>
    <t xml:space="preserve">    a. Nepal Rastra Bank</t>
  </si>
  <si>
    <t xml:space="preserve">    b. Commercial Banks</t>
  </si>
  <si>
    <t xml:space="preserve">    c. Development Banks</t>
  </si>
  <si>
    <t xml:space="preserve">    d. Finance Companies</t>
  </si>
  <si>
    <t xml:space="preserve">    e. Others</t>
  </si>
  <si>
    <t>Development Bond</t>
  </si>
  <si>
    <t>National Saving Bond</t>
  </si>
  <si>
    <t>Citizen Saving Bond</t>
  </si>
  <si>
    <t xml:space="preserve">    a. Nepal Rastra Bank (Secondary Market)</t>
  </si>
  <si>
    <t>Foreign Employment Bond</t>
  </si>
  <si>
    <t>a. Nepal Rastra Bank</t>
  </si>
  <si>
    <t>b. Others</t>
  </si>
  <si>
    <t>Total Domestic Debt</t>
  </si>
  <si>
    <t>Balance at NRB (Overdraft (+)/Surplus(-)</t>
  </si>
  <si>
    <t>Table 25</t>
  </si>
  <si>
    <t>Table 1</t>
  </si>
  <si>
    <t>(2014/15=100)</t>
  </si>
  <si>
    <t>Mid-Nov 2015</t>
  </si>
  <si>
    <t>Groups &amp; Sub-Groups</t>
  </si>
  <si>
    <t>Weight %</t>
  </si>
  <si>
    <r>
      <t xml:space="preserve">2015/16 </t>
    </r>
    <r>
      <rPr>
        <b/>
        <vertAlign val="superscript"/>
        <sz val="8"/>
        <color indexed="8"/>
        <rFont val="Times New Roman"/>
        <family val="1"/>
      </rPr>
      <t>P</t>
    </r>
  </si>
  <si>
    <t>Percentage Change</t>
  </si>
  <si>
    <t>Oct/Nov</t>
  </si>
  <si>
    <t>Sep/Oct</t>
  </si>
  <si>
    <t>Aug/Sep</t>
  </si>
  <si>
    <t>Column 5</t>
  </si>
  <si>
    <t>Column 8</t>
  </si>
  <si>
    <t>Over 3</t>
  </si>
  <si>
    <t>Over 4</t>
  </si>
  <si>
    <t>Over 5</t>
  </si>
  <si>
    <t>Over 7</t>
  </si>
  <si>
    <t>Overall Index</t>
  </si>
  <si>
    <t>Food and Beverage</t>
  </si>
  <si>
    <t>Cereal grains and their products</t>
  </si>
  <si>
    <t>Pulses and Legumes</t>
  </si>
  <si>
    <t>Vegetable</t>
  </si>
  <si>
    <t>Meat and Fish</t>
  </si>
  <si>
    <t>Milk products and Eggs</t>
  </si>
  <si>
    <t>Ghee and Oil</t>
  </si>
  <si>
    <t>Fruit</t>
  </si>
  <si>
    <t>Sugar and Sugar products</t>
  </si>
  <si>
    <t>Spices</t>
  </si>
  <si>
    <t>Non-alcoholic drinks</t>
  </si>
  <si>
    <t>Alcoholic drinks</t>
  </si>
  <si>
    <t>Tobacco products</t>
  </si>
  <si>
    <t>Restaurant and Hotel</t>
  </si>
  <si>
    <t>Non-food and Services</t>
  </si>
  <si>
    <t>Clothes and Footwear</t>
  </si>
  <si>
    <t>Housing and Utilities</t>
  </si>
  <si>
    <t>Furnishing and Household equipment</t>
  </si>
  <si>
    <t>Health</t>
  </si>
  <si>
    <t>Transportation</t>
  </si>
  <si>
    <t>Communication</t>
  </si>
  <si>
    <t>Recreation and Culture</t>
  </si>
  <si>
    <t>Education</t>
  </si>
  <si>
    <t>Miscellaneous goods and services</t>
  </si>
  <si>
    <t>Consumer Price Index : Kathmandu Valley</t>
  </si>
  <si>
    <t>Consumer Price Index : Terai</t>
  </si>
  <si>
    <t>Consumer Price Index : Hill</t>
  </si>
  <si>
    <t>Consumer Price Index : Mountain</t>
  </si>
  <si>
    <t>Table 2</t>
  </si>
  <si>
    <t>(2014/15 = 100)</t>
  </si>
  <si>
    <t>(y-o-y)</t>
  </si>
  <si>
    <t>Mid- month</t>
  </si>
  <si>
    <t>Index</t>
  </si>
  <si>
    <t>Percent Change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</si>
  <si>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</si>
  <si>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</si>
  <si>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</si>
  <si>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</si>
  <si>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</si>
  <si>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</si>
  <si>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</si>
  <si>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</si>
  <si>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</si>
  <si>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</si>
  <si>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</si>
  <si>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</si>
  <si>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>Average</t>
  </si>
  <si>
    <t>100**</t>
  </si>
  <si>
    <t xml:space="preserve">** Geometric Average </t>
  </si>
  <si>
    <t>Table 3</t>
  </si>
  <si>
    <t>(y-o-y changes)</t>
  </si>
  <si>
    <t>Months</t>
  </si>
  <si>
    <t>2012/13 (2069/70)</t>
  </si>
  <si>
    <r>
      <t>2015/16</t>
    </r>
    <r>
      <rPr>
        <b/>
        <vertAlign val="superscript"/>
        <sz val="11"/>
        <rFont val="Times New Roman"/>
        <family val="1"/>
      </rPr>
      <t>P</t>
    </r>
  </si>
  <si>
    <t>Nepal</t>
  </si>
  <si>
    <t>India</t>
  </si>
  <si>
    <t>Deviation</t>
  </si>
  <si>
    <t xml:space="preserve">Note : </t>
  </si>
  <si>
    <t>1) CPI in Nepal (2014/15 = 100)</t>
  </si>
  <si>
    <t>2) CPI in India (2012 = 100)</t>
  </si>
  <si>
    <t>Table 4</t>
  </si>
  <si>
    <t>National Wholesale Price Index</t>
  </si>
  <si>
    <t>(1999/00=100)</t>
  </si>
  <si>
    <t>Mid-November 2015</t>
  </si>
  <si>
    <t xml:space="preserve">Groups and Sub-groups </t>
  </si>
  <si>
    <t xml:space="preserve">Weight % 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</si>
  <si>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</si>
  <si>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</si>
  <si>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</si>
  <si>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</si>
  <si>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</si>
  <si>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</si>
  <si>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</si>
  <si>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</si>
  <si>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</si>
  <si>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</si>
  <si>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</si>
  <si>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</si>
  <si>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</si>
  <si>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</si>
  <si>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</si>
  <si>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</si>
  <si>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</si>
  <si>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</si>
  <si>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 xml:space="preserve">        Drugs and Medicine</t>
  </si>
  <si>
    <t xml:space="preserve">        Textile-Related Products</t>
  </si>
  <si>
    <t xml:space="preserve">        Others</t>
  </si>
  <si>
    <t>`</t>
  </si>
  <si>
    <t>Table 5</t>
  </si>
  <si>
    <t>(1999/00 = 100)</t>
  </si>
  <si>
    <t>Mid-Months</t>
  </si>
  <si>
    <t xml:space="preserve">     2005/06P</t>
  </si>
  <si>
    <t>INDEX</t>
  </si>
  <si>
    <t>%CHANGES</t>
  </si>
  <si>
    <t>Table 6</t>
  </si>
  <si>
    <t>(2004/05=100)</t>
  </si>
  <si>
    <t>S.No.</t>
  </si>
  <si>
    <t>Groups/Sub-groups</t>
  </si>
  <si>
    <t>Weight</t>
  </si>
  <si>
    <t>%</t>
  </si>
  <si>
    <t>5 over 3</t>
  </si>
  <si>
    <t>5 over 4</t>
  </si>
  <si>
    <t>8 over 5</t>
  </si>
  <si>
    <t>8 over 7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</si>
  <si>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</si>
  <si>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</si>
  <si>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</si>
  <si>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</si>
  <si>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</si>
  <si>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</si>
  <si>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 &amp; Police Forces</t>
  </si>
  <si>
    <t>Private Institutions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</si>
  <si>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</si>
  <si>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</si>
  <si>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</si>
  <si>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</si>
  <si>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</si>
  <si>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</si>
  <si>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</si>
  <si>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</si>
  <si>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</si>
  <si>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</si>
  <si>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</si>
  <si>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</si>
  <si>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</si>
  <si>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Table 7</t>
  </si>
  <si>
    <t>Direction of Foreign Trade*</t>
  </si>
  <si>
    <r>
      <t>2014/15</t>
    </r>
    <r>
      <rPr>
        <b/>
        <vertAlign val="superscript"/>
        <sz val="10"/>
        <rFont val="Times New Roman"/>
        <family val="1"/>
      </rPr>
      <t>R</t>
    </r>
  </si>
  <si>
    <t>TOTAL EXPORTS</t>
  </si>
  <si>
    <t>To India</t>
  </si>
  <si>
    <t>To China</t>
  </si>
  <si>
    <t>To Other Countries</t>
  </si>
  <si>
    <t>TOTAL IMPORTS</t>
  </si>
  <si>
    <t>From India</t>
  </si>
  <si>
    <t>From China</t>
  </si>
  <si>
    <t>From Other Countries</t>
  </si>
  <si>
    <t>TOTAL TRADE BALANCE</t>
  </si>
  <si>
    <t>With India</t>
  </si>
  <si>
    <t>With China</t>
  </si>
  <si>
    <t>With Other Countries</t>
  </si>
  <si>
    <t>TOTAL FOREIGN TRADE</t>
  </si>
  <si>
    <t>1. Ratio of export to  import</t>
  </si>
  <si>
    <t>China</t>
  </si>
  <si>
    <t>Other Countries</t>
  </si>
  <si>
    <t>2. Share in  total export</t>
  </si>
  <si>
    <t>3. Share in  total import</t>
  </si>
  <si>
    <t>4. Share in trade balance</t>
  </si>
  <si>
    <t xml:space="preserve">5. Share in  total trade </t>
  </si>
  <si>
    <t>6. Share of  export and import in total trade</t>
  </si>
  <si>
    <t>Export</t>
  </si>
  <si>
    <t>Import</t>
  </si>
  <si>
    <t>* Based on customs data</t>
  </si>
  <si>
    <t xml:space="preserve">P= Provisional   </t>
  </si>
  <si>
    <t>R= Revised</t>
  </si>
  <si>
    <t>Table 8</t>
  </si>
  <si>
    <t xml:space="preserve"> Exports of Major Commodities to India</t>
  </si>
  <si>
    <r>
      <t>2015/16</t>
    </r>
    <r>
      <rPr>
        <b/>
        <vertAlign val="superscript"/>
        <sz val="9"/>
        <rFont val="Times New Roman"/>
        <family val="1"/>
      </rPr>
      <t>P</t>
    </r>
  </si>
  <si>
    <t>A. Major Commodities</t>
  </si>
  <si>
    <t>Aluminium Section</t>
  </si>
  <si>
    <t>Biscuits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</si>
  <si>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</si>
  <si>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</si>
  <si>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</si>
  <si>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</si>
  <si>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</si>
  <si>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</si>
  <si>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</si>
  <si>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</si>
  <si>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</si>
  <si>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</si>
  <si>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</si>
  <si>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</si>
  <si>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</si>
  <si>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</si>
  <si>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</si>
  <si>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</si>
  <si>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</si>
  <si>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 xml:space="preserve">         (a) Hessian</t>
  </si>
  <si>
    <t xml:space="preserve">         (b) Sackings</t>
  </si>
  <si>
    <t xml:space="preserve">         (c) Twines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</si>
  <si>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</si>
  <si>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</si>
  <si>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</si>
  <si>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</si>
  <si>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</si>
  <si>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</si>
  <si>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</si>
  <si>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</si>
  <si>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</si>
  <si>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</si>
  <si>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</si>
  <si>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</si>
  <si>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Pulses</t>
  </si>
  <si>
    <t>Raw Jute</t>
  </si>
  <si>
    <t>Readymade garments</t>
  </si>
  <si>
    <t>Ricebran Oil</t>
  </si>
  <si>
    <t>Rosin</t>
  </si>
  <si>
    <t>Shampoos and Hair Oils</t>
  </si>
  <si>
    <t>Shoes and Sandles</t>
  </si>
  <si>
    <t>Skin</t>
  </si>
  <si>
    <t>Soap</t>
  </si>
  <si>
    <t>Stone and Sand</t>
  </si>
  <si>
    <t>Turpentine</t>
  </si>
  <si>
    <t>Textiles*</t>
  </si>
  <si>
    <t>Thread</t>
  </si>
  <si>
    <t>Tooth Paste</t>
  </si>
  <si>
    <t>Turmeric</t>
  </si>
  <si>
    <t>Wire</t>
  </si>
  <si>
    <t>Zinc Sheet</t>
  </si>
  <si>
    <t xml:space="preserve"> B. Others</t>
  </si>
  <si>
    <t xml:space="preserve"> Total (A+B)</t>
  </si>
  <si>
    <t>* includes P.P. fabric</t>
  </si>
  <si>
    <t>R= Revised, P= Povisional</t>
  </si>
  <si>
    <t>Table 9</t>
  </si>
  <si>
    <t xml:space="preserve"> Exports of Major Commodities to China</t>
  </si>
  <si>
    <t xml:space="preserve">A. Major Commodities </t>
  </si>
  <si>
    <t>Agarbatti</t>
  </si>
  <si>
    <t>Aluminium, Copper and Brass Utensils</t>
  </si>
  <si>
    <t>Handicraft (Metal and Woolen)</t>
  </si>
  <si>
    <t>Human Hair</t>
  </si>
  <si>
    <t>Musical Instruments, Parts and Accessories</t>
  </si>
  <si>
    <t>Nepalese Paper &amp; Paper Products</t>
  </si>
  <si>
    <t>Other handicraft goods</t>
  </si>
  <si>
    <t>Readymade Garments</t>
  </si>
  <si>
    <t>Readymade Leather Goods</t>
  </si>
  <si>
    <t>Rudrakshya</t>
  </si>
  <si>
    <t xml:space="preserve">Silverware and Jewelleries </t>
  </si>
  <si>
    <t>Tanned Skin</t>
  </si>
  <si>
    <t>Tea</t>
  </si>
  <si>
    <t>Vegetables</t>
  </si>
  <si>
    <t>Wheat Flour</t>
  </si>
  <si>
    <t xml:space="preserve">Woolen Carpet </t>
  </si>
  <si>
    <t xml:space="preserve">B. Other </t>
  </si>
  <si>
    <t>Total (A+B)</t>
  </si>
  <si>
    <t>Table 10</t>
  </si>
  <si>
    <t xml:space="preserve"> Exports of Major Commodities to Other Countries</t>
  </si>
  <si>
    <t>Handicraft (Metal and Wooden)</t>
  </si>
  <si>
    <t>Nigerseed</t>
  </si>
  <si>
    <t>Silverware and Jewelleries</t>
  </si>
  <si>
    <t>Woolen Carpet</t>
  </si>
  <si>
    <t xml:space="preserve">    Total  (A+B)</t>
  </si>
  <si>
    <t>Table 11</t>
  </si>
  <si>
    <t>Agri. Equip.&amp; Parts</t>
  </si>
  <si>
    <t>Almunium Bars, Rods, Profiles, Foil etc.</t>
  </si>
  <si>
    <t>Hotrolled Sheet in Coil</t>
  </si>
  <si>
    <t>Baby Food &amp; Milk Products</t>
  </si>
  <si>
    <t>Bitumen</t>
  </si>
  <si>
    <t>Coldrolled Sheet in Coil</t>
  </si>
  <si>
    <t>Books and Magazines</t>
  </si>
  <si>
    <t>M.S. Billet</t>
  </si>
  <si>
    <t>Cement</t>
  </si>
  <si>
    <t>M.S. Wires, Rods, Coils, Bars</t>
  </si>
  <si>
    <t>Chemical Fertilizer</t>
  </si>
  <si>
    <t>Coal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</si>
  <si>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</si>
  <si>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</si>
  <si>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</si>
  <si>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</si>
  <si>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</si>
  <si>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</si>
  <si>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</si>
  <si>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Incense Sticks</t>
  </si>
  <si>
    <t>Insecticides</t>
  </si>
  <si>
    <t>Medicine</t>
  </si>
  <si>
    <t>Molasses Sugar</t>
  </si>
  <si>
    <t>Other Machinery &amp; Parts</t>
  </si>
  <si>
    <t>Other Stationery Goods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</si>
  <si>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</si>
  <si>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</si>
  <si>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</si>
  <si>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</si>
  <si>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</si>
  <si>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</si>
  <si>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</si>
  <si>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</si>
  <si>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</si>
  <si>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</si>
  <si>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</si>
  <si>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</si>
  <si>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Tyre, Tubes &amp; Flapes</t>
  </si>
  <si>
    <t>Vehicles &amp; Spare Parts</t>
  </si>
  <si>
    <t>Wire Products</t>
  </si>
  <si>
    <t>Table 12</t>
  </si>
  <si>
    <t>Aluminium Scrap, Flake, Foil, Bars, &amp; Rods</t>
  </si>
  <si>
    <t>Bags</t>
  </si>
  <si>
    <t>Camera</t>
  </si>
  <si>
    <t>Chemical</t>
  </si>
  <si>
    <t>Cosmetic Goods</t>
  </si>
  <si>
    <t>Electrical Goods</t>
  </si>
  <si>
    <t>Fastener</t>
  </si>
  <si>
    <t>Garlic</t>
  </si>
  <si>
    <t>Glasswares</t>
  </si>
  <si>
    <t>Medical Equipment &amp; Tools</t>
  </si>
  <si>
    <t>Metal &amp; Wooden furniture</t>
  </si>
  <si>
    <t>Office Equipment &amp; Stationary</t>
  </si>
  <si>
    <t>Other Machinery and Parts</t>
  </si>
  <si>
    <t>Other Stationaries</t>
  </si>
  <si>
    <t>Parafin Wax</t>
  </si>
  <si>
    <t>Plywood &amp; Particle board</t>
  </si>
  <si>
    <t>Polyethylene Terephthalate (Plastic pet chips/Pet Resin)</t>
  </si>
  <si>
    <t>Raw Silk</t>
  </si>
  <si>
    <t>Raw Wool</t>
  </si>
  <si>
    <t>Seasoning Powder &amp; Flavour for Instant Noodles</t>
  </si>
  <si>
    <t>Smart Cards</t>
  </si>
  <si>
    <t>Solar Pannel</t>
  </si>
  <si>
    <t>Steel Rod &amp; Sheet</t>
  </si>
  <si>
    <t>Storage Battery</t>
  </si>
  <si>
    <t>Telecommunication Equipments and Parts</t>
  </si>
  <si>
    <t>Threads - Polyster</t>
  </si>
  <si>
    <t>Toys</t>
  </si>
  <si>
    <t>Transport Equipment &amp; Parts</t>
  </si>
  <si>
    <t>Tyre, Tubes and Flapes</t>
  </si>
  <si>
    <t>Video Television &amp; Parts</t>
  </si>
  <si>
    <t>Welding Rods</t>
  </si>
  <si>
    <t>Wheat Products</t>
  </si>
  <si>
    <t>Writing &amp; Printing Paper</t>
  </si>
  <si>
    <t xml:space="preserve">B. Other Commodities </t>
  </si>
  <si>
    <t>Total (A + B)</t>
  </si>
  <si>
    <t>Table 13</t>
  </si>
  <si>
    <t>Aircraft Spareparts</t>
  </si>
  <si>
    <t>Betelnut</t>
  </si>
  <si>
    <t>Button</t>
  </si>
  <si>
    <t>Cigarette Paper</t>
  </si>
  <si>
    <t>Clove</t>
  </si>
  <si>
    <t>Coconut Oil</t>
  </si>
  <si>
    <t>Computer and Parts</t>
  </si>
  <si>
    <t>Copper Wire Rod, Scrapes &amp; Sheets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</si>
  <si>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</si>
  <si>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</si>
  <si>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</si>
  <si>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</si>
  <si>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</si>
  <si>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</si>
  <si>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</si>
  <si>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Flash Light</t>
  </si>
  <si>
    <t>G.I.Wire</t>
  </si>
  <si>
    <t>Gold</t>
  </si>
  <si>
    <t>M.S.Wire Rod</t>
  </si>
  <si>
    <t>Other Machinary &amp; Parts</t>
  </si>
  <si>
    <t>P.V.C.Compound</t>
  </si>
  <si>
    <t>Palm Oil</t>
  </si>
  <si>
    <t>Pipe &amp; Pipe Fittings</t>
  </si>
  <si>
    <t>Polythene Granules</t>
  </si>
  <si>
    <t>Powder Milk</t>
  </si>
  <si>
    <t>Shoes and Sandals</t>
  </si>
  <si>
    <t>Silver</t>
  </si>
  <si>
    <t>Small Cardamom</t>
  </si>
  <si>
    <t>Synthetic &amp; Natural Rubber</t>
  </si>
  <si>
    <t>Synthetic Carpet</t>
  </si>
  <si>
    <t>Telecommunication Equipment &amp; Parts</t>
  </si>
  <si>
    <t>Tello</t>
  </si>
  <si>
    <t>Textile Dyes</t>
  </si>
  <si>
    <t>Threads</t>
  </si>
  <si>
    <t>Tyre,Tube &amp; Flaps</t>
  </si>
  <si>
    <t>Umbrella and Parts</t>
  </si>
  <si>
    <t>Watches &amp; Bands</t>
  </si>
  <si>
    <t>X-Ray Film</t>
  </si>
  <si>
    <t>Zinc Ingot</t>
  </si>
  <si>
    <t>Table 14</t>
  </si>
  <si>
    <t xml:space="preserve">Summary of Balance of Payments Presentation                 </t>
  </si>
  <si>
    <t>(Rs. in million )</t>
  </si>
  <si>
    <t>Particulars</t>
  </si>
  <si>
    <r>
      <t xml:space="preserve">2015/16 </t>
    </r>
    <r>
      <rPr>
        <b/>
        <vertAlign val="superscript"/>
        <sz val="10"/>
        <rFont val="Times New Roman"/>
        <family val="1"/>
      </rPr>
      <t>P</t>
    </r>
  </si>
  <si>
    <t xml:space="preserve">% Change </t>
  </si>
  <si>
    <t>During 4 months</t>
  </si>
  <si>
    <t xml:space="preserve">4 Months </t>
  </si>
  <si>
    <t xml:space="preserve">2014/15 </t>
  </si>
  <si>
    <t>A. Current Account</t>
  </si>
  <si>
    <t>Goods: Exports f.o.b.</t>
  </si>
  <si>
    <t>Oil</t>
  </si>
  <si>
    <t>Other</t>
  </si>
  <si>
    <t>Goods: Imports f.o.b.</t>
  </si>
  <si>
    <t>Balance on Goods</t>
  </si>
  <si>
    <t>Services: Net</t>
  </si>
  <si>
    <t>Services: credit</t>
  </si>
  <si>
    <t>Travel</t>
  </si>
  <si>
    <t>Government n.i.e.</t>
  </si>
  <si>
    <t>Services: debit</t>
  </si>
  <si>
    <t>O/W Education</t>
  </si>
  <si>
    <t>Government services: debit</t>
  </si>
  <si>
    <t>Balance on Goods and Services</t>
  </si>
  <si>
    <t>Income: Net</t>
  </si>
  <si>
    <t>Income: credit</t>
  </si>
  <si>
    <t>Income: debit</t>
  </si>
  <si>
    <t>Balance on Goods, Services and Income</t>
  </si>
  <si>
    <t>Transfers: Net</t>
  </si>
  <si>
    <t>Current transfers: credit</t>
  </si>
  <si>
    <t>Grants</t>
  </si>
  <si>
    <t>Workers' remittances</t>
  </si>
  <si>
    <t>Pensions</t>
  </si>
  <si>
    <t>Other (Indian Excise Refund)</t>
  </si>
  <si>
    <t>Current transfers: debit</t>
  </si>
  <si>
    <t>B</t>
  </si>
  <si>
    <t>Capital Account (Capital Transfer)</t>
  </si>
  <si>
    <t xml:space="preserve">  Total, Groups A plus B</t>
  </si>
  <si>
    <t>C</t>
  </si>
  <si>
    <t>Financial Account (Excluding Group E)</t>
  </si>
  <si>
    <t>Direct investment in Nepal</t>
  </si>
  <si>
    <t>Portfolio Investment</t>
  </si>
  <si>
    <t>Other investment: assets</t>
  </si>
  <si>
    <t>Trade credits</t>
  </si>
  <si>
    <t>Other investment: liabilities</t>
  </si>
  <si>
    <t>Loans</t>
  </si>
  <si>
    <t>General Government</t>
  </si>
  <si>
    <t>Drawings</t>
  </si>
  <si>
    <t>Repayments</t>
  </si>
  <si>
    <t>Other sectors</t>
  </si>
  <si>
    <t>Currency and deposits</t>
  </si>
  <si>
    <t>Nepal Rastra Bank</t>
  </si>
  <si>
    <t>Deposit money banks</t>
  </si>
  <si>
    <t>Other liabilities</t>
  </si>
  <si>
    <t xml:space="preserve">  Total, Group A through C</t>
  </si>
  <si>
    <t>D.</t>
  </si>
  <si>
    <t>Miscellaneous Items, Net</t>
  </si>
  <si>
    <t xml:space="preserve">  Total, Group A through D</t>
  </si>
  <si>
    <t>E. Reserves and Related Items</t>
  </si>
  <si>
    <t>Reserve assets</t>
  </si>
  <si>
    <t>Use of Fund Credit and Loans</t>
  </si>
  <si>
    <t>Changes in reserve net (- increase)*</t>
  </si>
  <si>
    <t>P= Povisional</t>
  </si>
  <si>
    <t xml:space="preserve">* Change in reserve net is derived by netting out  reserves and related items (Group E) and currency and deposits </t>
  </si>
  <si>
    <t xml:space="preserve"> (under Group C)  with adjustment of valuation gain/loss.</t>
  </si>
  <si>
    <t>Table 15</t>
  </si>
  <si>
    <t>Imports from India against Payment in US Dollar</t>
  </si>
  <si>
    <t>Mid-month</t>
  </si>
  <si>
    <t>2006/07</t>
  </si>
  <si>
    <t>2007/08</t>
  </si>
  <si>
    <t>2008/09</t>
  </si>
  <si>
    <t>2009/10</t>
  </si>
  <si>
    <t>2010/11</t>
  </si>
  <si>
    <t>2011/12</t>
  </si>
  <si>
    <t>2012/13</t>
  </si>
  <si>
    <t>Total</t>
  </si>
  <si>
    <t>* The monthly data are updated based on the latest information from custom office and differ from earlier issues.</t>
  </si>
  <si>
    <t>Table 16</t>
  </si>
  <si>
    <t>(FY 2012/13 = 100)</t>
  </si>
  <si>
    <t>Mid-Month</t>
  </si>
  <si>
    <t>Percent 
Change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</si>
  <si>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</si>
  <si>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</si>
  <si>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</si>
  <si>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</si>
  <si>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</si>
  <si>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</si>
  <si>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</si>
  <si>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</si>
  <si>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</si>
  <si>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</si>
  <si>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</si>
  <si>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</si>
  <si>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Table 17</t>
  </si>
  <si>
    <t xml:space="preserve">Import Unit Value Price Index </t>
  </si>
  <si>
    <t>Percentage 
Change</t>
  </si>
  <si>
    <t>Table 18</t>
  </si>
  <si>
    <t xml:space="preserve">Terms of Trade </t>
  </si>
  <si>
    <t>(FY 2012/13=100)</t>
  </si>
  <si>
    <t>TOT</t>
  </si>
  <si>
    <t>Table 19</t>
  </si>
  <si>
    <t>Convertible</t>
  </si>
  <si>
    <t>Inconvertible</t>
  </si>
  <si>
    <t>Bank and Financial Institutions*</t>
  </si>
  <si>
    <t>Total Reserve</t>
  </si>
  <si>
    <t xml:space="preserve">      Share in total (in percent)</t>
  </si>
  <si>
    <t>Import Capacity (Equivalent Months)</t>
  </si>
  <si>
    <t>Merchandise</t>
  </si>
  <si>
    <t>Merchandise and Services</t>
  </si>
  <si>
    <t>1.Gross Foreign Exchange Reserve</t>
  </si>
  <si>
    <t>2.Gold, SDR, IMF Gold Tranche</t>
  </si>
  <si>
    <t>3.Gross Foreign Assets(1+2)</t>
  </si>
  <si>
    <t>4.Foreign Liabilities</t>
  </si>
  <si>
    <t>5.Net Foreign Assets(3-4)</t>
  </si>
  <si>
    <t>6.Change in NFA (before adj. ex. val.)**</t>
  </si>
  <si>
    <t xml:space="preserve">7.Exchange Valuation </t>
  </si>
  <si>
    <t>8.Change in NFA (6+7)***</t>
  </si>
  <si>
    <t>Sources: Nepal Rastra Bank and Commercial Banks;  Estimated.</t>
  </si>
  <si>
    <t>* indicates the "A","B" &amp; " C" class financial institutions licensed by NRB.</t>
  </si>
  <si>
    <t>** Change in NFA is derived by taking mid-July as base and minus (-) sign indicates increase.</t>
  </si>
  <si>
    <t>*** After adjusting exchange valuation gain/loss</t>
  </si>
  <si>
    <t>Period-end Buying Rate (Rs/USD)</t>
  </si>
  <si>
    <t>Table 20</t>
  </si>
  <si>
    <t>(USD in million)</t>
  </si>
  <si>
    <t>Mid-Jul to Mid-Nov</t>
  </si>
  <si>
    <t>3.Gross Foreign Assets (1+2)</t>
  </si>
  <si>
    <t>5.Net Foreign Assets (3-4)</t>
  </si>
  <si>
    <t>Table 21</t>
  </si>
  <si>
    <t>Exchange Rate of US Dollar (NRs/USD)</t>
  </si>
  <si>
    <t xml:space="preserve">FY </t>
  </si>
  <si>
    <t>Month End*</t>
  </si>
  <si>
    <t>Monthly Average*</t>
  </si>
  <si>
    <t>Buying</t>
  </si>
  <si>
    <t>Selling</t>
  </si>
  <si>
    <t xml:space="preserve">Middle </t>
  </si>
  <si>
    <t>Annual Average</t>
  </si>
  <si>
    <t xml:space="preserve">Feburary </t>
  </si>
  <si>
    <t xml:space="preserve">June </t>
  </si>
  <si>
    <t>* As per Nepalese Calendar.</t>
  </si>
  <si>
    <t>Table 22</t>
  </si>
  <si>
    <t>Mid-July</t>
  </si>
  <si>
    <t>Jul-Jul</t>
  </si>
  <si>
    <t>Nov-Nov</t>
  </si>
  <si>
    <t>2013</t>
  </si>
  <si>
    <t>2014</t>
  </si>
  <si>
    <t>2015</t>
  </si>
  <si>
    <t>Oil ($/barrel)*</t>
  </si>
  <si>
    <t>Gold ($/ounce)**</t>
  </si>
  <si>
    <t>* Crude Oil Brent</t>
  </si>
  <si>
    <t>** Refers to p.m. London historical fix.</t>
  </si>
  <si>
    <t xml:space="preserve">Sources: http://www.eia.gov/dnav/pet/hist/LeafHandler.ashx?n=PET&amp;s=RBRTE&amp;f=D </t>
  </si>
  <si>
    <t>http://www.kitco.com/gold.londonfix.html</t>
  </si>
  <si>
    <t xml:space="preserve">Customwise Trade </t>
  </si>
  <si>
    <t>Customs Points</t>
  </si>
  <si>
    <t>Exports</t>
  </si>
  <si>
    <t xml:space="preserve">Percentage Change </t>
  </si>
  <si>
    <t>Imports</t>
  </si>
  <si>
    <t>Birgunj Customs Office</t>
  </si>
  <si>
    <t>Dry Port Customs Office, Birgunj</t>
  </si>
  <si>
    <t>Bhairawa Customs Office</t>
  </si>
  <si>
    <t>Biratnagar Customs Office</t>
  </si>
  <si>
    <t>Tribhuwan Airport Customs Office</t>
  </si>
  <si>
    <t>Nepalgunj Customs Office</t>
  </si>
  <si>
    <t>Mechi Customs Office</t>
  </si>
  <si>
    <t>Krishnagar Customs Office</t>
  </si>
  <si>
    <t>Kailali Customs Office</t>
  </si>
  <si>
    <t>Jaleshwar Customs Office</t>
  </si>
  <si>
    <t>Tatopani Customs Office</t>
  </si>
  <si>
    <t>Customs Wise Trade</t>
  </si>
  <si>
    <t>Table 24</t>
  </si>
  <si>
    <t>Table 26</t>
  </si>
  <si>
    <t>Changes during four months</t>
  </si>
  <si>
    <t>Monetary Aggregates</t>
  </si>
  <si>
    <t xml:space="preserve">Jul </t>
  </si>
  <si>
    <t>Nov</t>
  </si>
  <si>
    <t>Jul (p)</t>
  </si>
  <si>
    <t>Nov(e)</t>
  </si>
  <si>
    <t>Percent</t>
  </si>
  <si>
    <t>1. Foreign Assets, Net</t>
  </si>
  <si>
    <t>1/</t>
  </si>
  <si>
    <t>2/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</si>
  <si>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</si>
  <si>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</si>
  <si>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</si>
  <si>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</si>
  <si>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>2. Net Domestic Assets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</si>
  <si>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</si>
  <si>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</si>
  <si>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</si>
  <si>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</si>
  <si>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</si>
  <si>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c. Claims on Financial Institutions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</si>
  <si>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</si>
  <si>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</si>
  <si>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</si>
  <si>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</si>
  <si>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>3. Broad Money (M2)</t>
  </si>
  <si>
    <t xml:space="preserve">  3.1 Money Supply (a+b), M1+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</si>
  <si>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</si>
  <si>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</si>
  <si>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</si>
  <si>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</si>
  <si>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</si>
  <si>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>4. Broad Money Liquidity (M3)</t>
  </si>
  <si>
    <r>
      <t>1</t>
    </r>
    <r>
      <rPr>
        <b/>
        <sz val="10"/>
        <rFont val="Times New Roman"/>
        <family val="1"/>
      </rPr>
      <t>/</t>
    </r>
    <r>
      <rPr>
        <sz val="10"/>
        <rFont val="Times New Roman"/>
        <family val="1"/>
      </rPr>
      <t xml:space="preserve"> Adjusting the exchange valuation gain of  Rs. </t>
    </r>
  </si>
  <si>
    <t>million</t>
  </si>
  <si>
    <r>
      <t>2/</t>
    </r>
    <r>
      <rPr>
        <sz val="10"/>
        <rFont val="Times New Roman"/>
        <family val="1"/>
      </rPr>
      <t xml:space="preserve"> Adjusting the exchange valuation gain of Rs. </t>
    </r>
  </si>
  <si>
    <t>p = provisional, e = estimates</t>
  </si>
  <si>
    <t>Memorandum Items</t>
  </si>
  <si>
    <t>Money multiplier (M1)</t>
  </si>
  <si>
    <t>Money multiplier (M1+)</t>
  </si>
  <si>
    <t>Money multiplier (M2)</t>
  </si>
  <si>
    <t>Headings</t>
  </si>
  <si>
    <t>1. Foreign Assets</t>
  </si>
  <si>
    <t xml:space="preserve">     1.1 Gold Investment</t>
  </si>
  <si>
    <t xml:space="preserve">     1.2 SDR Holdings</t>
  </si>
  <si>
    <t xml:space="preserve">     1.3 Reserve Position in the Fund</t>
  </si>
  <si>
    <t xml:space="preserve">     1.4 Foreign Exchange</t>
  </si>
  <si>
    <t>2. Claims on Government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</si>
  <si>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</si>
  <si>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</si>
  <si>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</si>
  <si>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</si>
  <si>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</si>
  <si>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</si>
  <si>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4.1 Government </t>
  </si>
  <si>
    <t xml:space="preserve">     4.2 Non-Government</t>
  </si>
  <si>
    <t>5. Claims on Banks and Financial Institutons</t>
  </si>
  <si>
    <t xml:space="preserve">     5.1 Refinance</t>
  </si>
  <si>
    <t xml:space="preserve">     5.2 Repo Lending and SLF</t>
  </si>
  <si>
    <t>6. Claims on Private Sector</t>
  </si>
  <si>
    <t>7. Other Assets</t>
  </si>
  <si>
    <t xml:space="preserve">   Assets = Liabilities</t>
  </si>
  <si>
    <t>8.  Reserve Money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</si>
  <si>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</si>
  <si>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</si>
  <si>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</si>
  <si>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Deposits of Development Banks</t>
  </si>
  <si>
    <t xml:space="preserve">     8.5 Deposits of  Finance Companies</t>
  </si>
  <si>
    <t xml:space="preserve">     8.6 Other Deposits</t>
  </si>
  <si>
    <t>9.  Govt. Deposits</t>
  </si>
  <si>
    <t>10. Deposit Auction</t>
  </si>
  <si>
    <t>11. Reverse Repo</t>
  </si>
  <si>
    <t>12.  Foreign Liabilities</t>
  </si>
  <si>
    <t xml:space="preserve">     12.1 Foreign Deposits</t>
  </si>
  <si>
    <t xml:space="preserve">     12.2 IMF Trust Fund</t>
  </si>
  <si>
    <t xml:space="preserve">     12.3 Use of Fund Resources</t>
  </si>
  <si>
    <t xml:space="preserve">     12.4 SAF</t>
  </si>
  <si>
    <t xml:space="preserve">     12.5 ESAF</t>
  </si>
  <si>
    <t xml:space="preserve">     12.6 ECF</t>
  </si>
  <si>
    <t xml:space="preserve">     12.7 RCF</t>
  </si>
  <si>
    <t xml:space="preserve">     12.8 CSI </t>
  </si>
  <si>
    <t>13. Capital and Reserve</t>
  </si>
  <si>
    <t>14. Other Liabilities</t>
  </si>
  <si>
    <t>Net Foreign Assets</t>
  </si>
  <si>
    <t>Net Domestic Assets</t>
  </si>
  <si>
    <t>Other Items, Net</t>
  </si>
  <si>
    <r>
      <t>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</t>
    </r>
  </si>
  <si>
    <r>
      <t>2/</t>
    </r>
    <r>
      <rPr>
        <b/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Adjusting the exchange valuation gain of Rs. </t>
    </r>
  </si>
  <si>
    <t>1. Total Deposits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</si>
  <si>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</si>
  <si>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</si>
  <si>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</si>
  <si>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</si>
  <si>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</si>
  <si>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</si>
  <si>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</si>
  <si>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2. Borrowings from Nepal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</si>
  <si>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</si>
  <si>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</si>
  <si>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</si>
  <si>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</si>
  <si>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</si>
  <si>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Assets =  Liabilities</t>
  </si>
  <si>
    <t>5. Liquid Funds</t>
  </si>
  <si>
    <t xml:space="preserve">    5.1 Cash in Hand</t>
  </si>
  <si>
    <t xml:space="preserve">    5.2 Balance with Nepal 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</si>
  <si>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</si>
  <si>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</si>
  <si>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</si>
  <si>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</si>
  <si>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</si>
  <si>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</si>
  <si>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</si>
  <si>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</si>
  <si>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</si>
  <si>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</si>
  <si>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</si>
  <si>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</si>
  <si>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</si>
  <si>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 xml:space="preserve">    5.2 Balance with Nepal Rastra Bank</t>
  </si>
  <si>
    <t xml:space="preserve">Changes during four months </t>
  </si>
  <si>
    <t>1. Foreign Deposits</t>
  </si>
  <si>
    <t>2. Local Government/VDC</t>
  </si>
  <si>
    <t>3. Non-banks Financial Institutions</t>
  </si>
  <si>
    <t xml:space="preserve">     3.1 Insurance Companies</t>
  </si>
  <si>
    <t xml:space="preserve">     3.2 Employees Provident Fund</t>
  </si>
  <si>
    <t xml:space="preserve">     3.3  Citizen Investment Trust</t>
  </si>
  <si>
    <t xml:space="preserve">     3.4 Others</t>
  </si>
  <si>
    <t>4. Government Corporations</t>
  </si>
  <si>
    <t>5. Non-government Corporations</t>
  </si>
  <si>
    <t>6. Inter-bank Deposits*</t>
  </si>
  <si>
    <t>7. Non-profit Organisations</t>
  </si>
  <si>
    <t>8. Individuals</t>
  </si>
  <si>
    <t>9. Miscellaneous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</si>
  <si>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</si>
  <si>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</si>
  <si>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</si>
  <si>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</si>
  <si>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</si>
  <si>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</si>
  <si>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p = provisional, e = estimates</t>
  </si>
  <si>
    <t>*Deposits among "A", "B" and "C" class financial institutions</t>
  </si>
  <si>
    <t>Sectorwise Outstanding Credit of Banks and Financial Insitutions</t>
  </si>
  <si>
    <t>percent</t>
  </si>
  <si>
    <t xml:space="preserve"> 1. Agriculture</t>
  </si>
  <si>
    <t xml:space="preserve"> 6. Transportation Equipment Production and Fitting</t>
  </si>
  <si>
    <t xml:space="preserve">     1.1 Farming /Farming Service</t>
  </si>
  <si>
    <t xml:space="preserve">     6.1 Vehicles and Vehicle Parts</t>
  </si>
  <si>
    <t xml:space="preserve">     1.2 Tea</t>
  </si>
  <si>
    <t xml:space="preserve">     6.2 Jet Boat/Water Transportation</t>
  </si>
  <si>
    <t xml:space="preserve">     1.3 Animals Farming/Service</t>
  </si>
  <si>
    <t xml:space="preserve">     6.3 Aircraft  and Aircraft Parts</t>
  </si>
  <si>
    <t xml:space="preserve">     1.4 Forest, Fish Farming, and Slaughter</t>
  </si>
  <si>
    <t xml:space="preserve">     6.4 Other Parts about Transportation</t>
  </si>
  <si>
    <t xml:space="preserve">     1.5 Other Agriculture and Agricultural Services</t>
  </si>
  <si>
    <t xml:space="preserve"> 7. Transportation, Communications and Public Services</t>
  </si>
  <si>
    <t xml:space="preserve"> 2. Mines</t>
  </si>
  <si>
    <t xml:space="preserve">     7.1 Railways and Passengers Vehicles</t>
  </si>
  <si>
    <t xml:space="preserve">     2.1 Metals (Iron, Lead, etc.)</t>
  </si>
  <si>
    <t xml:space="preserve">     7.2 Truck Services and Store Arrangements</t>
  </si>
  <si>
    <t xml:space="preserve">     2.2 Charcoal</t>
  </si>
  <si>
    <t xml:space="preserve">     7.3 Pipe Lines Except Natural Gas</t>
  </si>
  <si>
    <t xml:space="preserve">     2.3 Graphite</t>
  </si>
  <si>
    <t xml:space="preserve">     7.4 Communications</t>
  </si>
  <si>
    <t xml:space="preserve">     2.4 Magnesite</t>
  </si>
  <si>
    <t xml:space="preserve">     7.5 Electricity</t>
  </si>
  <si>
    <t xml:space="preserve">     2.5 Chalks</t>
  </si>
  <si>
    <t xml:space="preserve">     7.6 Gas and Gas Pipe Line Services</t>
  </si>
  <si>
    <t xml:space="preserve">     2.6 Oil and Gas Extraction</t>
  </si>
  <si>
    <t xml:space="preserve">     7.7 Other Services</t>
  </si>
  <si>
    <t xml:space="preserve">     2.7 About Mines Others</t>
  </si>
  <si>
    <t xml:space="preserve"> 8. Wholesaler and Retailers</t>
  </si>
  <si>
    <t xml:space="preserve"> 3. Productions</t>
  </si>
  <si>
    <t xml:space="preserve">     8.1 Wholesale Business - Durable Commodities</t>
  </si>
  <si>
    <t xml:space="preserve">     3.1 Food Production (Packing and Processing)</t>
  </si>
  <si>
    <t xml:space="preserve">     8.2 Wholesale Business - Non Durable Commodities</t>
  </si>
  <si>
    <t xml:space="preserve">     3.2 Agriculture and Forest Production</t>
  </si>
  <si>
    <t xml:space="preserve">     8.3 Automative Dealer/ Franchise</t>
  </si>
  <si>
    <t xml:space="preserve">     3.3 Drinking Materials (Bear, Alcohol, Soda, etc.)</t>
  </si>
  <si>
    <t xml:space="preserve">     8.4 Other Retail Business</t>
  </si>
  <si>
    <t xml:space="preserve">         3.3.1 Alcohol</t>
  </si>
  <si>
    <t xml:space="preserve">     8.5 Import Business</t>
  </si>
  <si>
    <t xml:space="preserve">         3.3.2 Non-Alcohol</t>
  </si>
  <si>
    <t xml:space="preserve">     8.6 Export Business</t>
  </si>
  <si>
    <t xml:space="preserve">     3.4 Tobacco</t>
  </si>
  <si>
    <t xml:space="preserve"> 9. Finance, Insurance, and Fixed Assets</t>
  </si>
  <si>
    <t xml:space="preserve">     3.5 Handicrafts</t>
  </si>
  <si>
    <t xml:space="preserve">     9.1 Commercial Banks</t>
  </si>
  <si>
    <t xml:space="preserve">     3.6 Sunpat</t>
  </si>
  <si>
    <t xml:space="preserve">     9.2 Finance Companies</t>
  </si>
  <si>
    <t xml:space="preserve">     3.7 Textile Production and Ready Made Clothings</t>
  </si>
  <si>
    <t xml:space="preserve">     9.3 Development Banks</t>
  </si>
  <si>
    <t xml:space="preserve">     3.8 Loging and Timber Production / Furniture</t>
  </si>
  <si>
    <t xml:space="preserve">     9.4 Rural Development Banks</t>
  </si>
  <si>
    <t xml:space="preserve">     3.9 Paper</t>
  </si>
  <si>
    <t xml:space="preserve">     9.5 Saving and Debt Cooperatives</t>
  </si>
  <si>
    <t xml:space="preserve">     3.10 Printing and Publishing</t>
  </si>
  <si>
    <t xml:space="preserve">     9.6 Pension Fund and Insurance Companies</t>
  </si>
  <si>
    <t xml:space="preserve">     3.11 Industrial and Agricultural</t>
  </si>
  <si>
    <t xml:space="preserve">     9.7 Other Financial Institutions</t>
  </si>
  <si>
    <t xml:space="preserve">     3.12 Medicine</t>
  </si>
  <si>
    <t xml:space="preserve">     9.8 Local Government (VDC/Municipality/DDC)</t>
  </si>
  <si>
    <t xml:space="preserve">     3.13 Processed Oil and Charcoal Production</t>
  </si>
  <si>
    <t xml:space="preserve">     9.9 Non Financial Government Institutions</t>
  </si>
  <si>
    <t xml:space="preserve">     3.14 Rasin and Tarpin</t>
  </si>
  <si>
    <t xml:space="preserve">     9.10 Private Non Financial Institutions</t>
  </si>
  <si>
    <t xml:space="preserve">     3.15 Rubber Tyre</t>
  </si>
  <si>
    <t xml:space="preserve">     9.11 Real Estates</t>
  </si>
  <si>
    <t xml:space="preserve">     3.16 Leather</t>
  </si>
  <si>
    <t xml:space="preserve">     9.12 Other Investment Institutions</t>
  </si>
  <si>
    <t xml:space="preserve">     3.17 Plastic</t>
  </si>
  <si>
    <t xml:space="preserve"> 10. Service Industries</t>
  </si>
  <si>
    <t xml:space="preserve">     3.18 Cement</t>
  </si>
  <si>
    <t xml:space="preserve">     10.1 Tourism (Treaking, Mountaining, Resort, Rafting, Camping, etc.)</t>
  </si>
  <si>
    <t xml:space="preserve">     3.19 Stone, Soil and Lead Production</t>
  </si>
  <si>
    <t xml:space="preserve">     10.2 Hotel</t>
  </si>
  <si>
    <t xml:space="preserve">     3.20 Metals - Basic Iron and Steel Plants</t>
  </si>
  <si>
    <t xml:space="preserve">     10.3 Advertising Agency</t>
  </si>
  <si>
    <t xml:space="preserve">     3.21 Metals - Other Plants</t>
  </si>
  <si>
    <t xml:space="preserve">     10.4 Automotive Services</t>
  </si>
  <si>
    <t xml:space="preserve">     3.22 Miscellaneous Productions</t>
  </si>
  <si>
    <t xml:space="preserve">     10.5 Hospitals, Clinic, etc./Health Service </t>
  </si>
  <si>
    <t xml:space="preserve"> 4. Construction</t>
  </si>
  <si>
    <t xml:space="preserve">     10.6 Educational Services</t>
  </si>
  <si>
    <t xml:space="preserve">     4.1 Residential</t>
  </si>
  <si>
    <t xml:space="preserve">     10.7 Entertainment, Recreation, Films</t>
  </si>
  <si>
    <t xml:space="preserve">     4.2 Non Residential</t>
  </si>
  <si>
    <t xml:space="preserve">     10.8 Other Service Companies</t>
  </si>
  <si>
    <t xml:space="preserve">     4.3 Heavy Constructions (Highway, Bridges, etc.)</t>
  </si>
  <si>
    <t xml:space="preserve"> 11. Consumable Loan</t>
  </si>
  <si>
    <t xml:space="preserve"> 5. Metal Productions, Machinary, and Electrical Tools and fitting</t>
  </si>
  <si>
    <t xml:space="preserve">     11.1 Gold and Silver</t>
  </si>
  <si>
    <t xml:space="preserve">     5.1 Fabricated Metal Equipments</t>
  </si>
  <si>
    <t xml:space="preserve">     11.2 Fixed A/c Receipt</t>
  </si>
  <si>
    <t xml:space="preserve">     5.2 Machine Tools</t>
  </si>
  <si>
    <t xml:space="preserve">     11.3 Guarantee Bond</t>
  </si>
  <si>
    <t xml:space="preserve">     5.3 Machinary - Agricultural</t>
  </si>
  <si>
    <t xml:space="preserve">     11.4 Credit Card</t>
  </si>
  <si>
    <t xml:space="preserve">     5.4 Machinary - Construction, Oil, and Mines</t>
  </si>
  <si>
    <t xml:space="preserve"> 12. Local Government</t>
  </si>
  <si>
    <t xml:space="preserve">     5.5 Machinary - Office and Computing</t>
  </si>
  <si>
    <t xml:space="preserve"> 13. Others</t>
  </si>
  <si>
    <t xml:space="preserve">     5.6 Machinary - Others</t>
  </si>
  <si>
    <t>Total (1 to 13)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</si>
  <si>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</si>
  <si>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</si>
  <si>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</si>
  <si>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</si>
  <si>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</si>
  <si>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</si>
  <si>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</si>
  <si>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</si>
  <si>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</si>
  <si>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</si>
  <si>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</si>
  <si>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</si>
  <si>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</si>
  <si>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</si>
  <si>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</si>
  <si>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</si>
  <si>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</si>
  <si>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</si>
  <si>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</si>
  <si>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</si>
  <si>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</si>
  <si>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</si>
  <si>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</si>
  <si>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</si>
  <si>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</si>
  <si>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</si>
  <si>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</si>
  <si>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</si>
  <si>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</si>
  <si>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</si>
  <si>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</si>
  <si>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</si>
  <si>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</si>
  <si>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</si>
  <si>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</si>
  <si>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</si>
  <si>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</si>
  <si>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</si>
  <si>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</si>
  <si>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</si>
  <si>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</si>
  <si>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</si>
  <si>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</si>
  <si>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</si>
  <si>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</si>
  <si>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</si>
  <si>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</si>
  <si>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</si>
  <si>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 xml:space="preserve">Total </t>
  </si>
  <si>
    <t>Loan of  Commercial Banks to Government Enterprises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</si>
  <si>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</si>
  <si>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</si>
  <si>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</si>
  <si>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</si>
  <si>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</si>
  <si>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</si>
  <si>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</si>
  <si>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</si>
  <si>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</si>
  <si>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</si>
  <si>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</si>
  <si>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Table 35</t>
  </si>
  <si>
    <t>Outright Sale Auction</t>
  </si>
  <si>
    <t>Standing Liquidity Facility</t>
  </si>
  <si>
    <t>Interest Rate* (%)</t>
  </si>
  <si>
    <t>Reverse Repo Auction</t>
  </si>
  <si>
    <t>Deposit Auction</t>
  </si>
  <si>
    <t xml:space="preserve"> Interest Rate(%)</t>
  </si>
  <si>
    <t>*Weighted average interest rate.</t>
  </si>
  <si>
    <t>Table 36</t>
  </si>
  <si>
    <t>(First Eleven Months)</t>
  </si>
  <si>
    <t>( Amount in million)</t>
  </si>
  <si>
    <t>Purchase/Sale of Convertible Currency</t>
  </si>
  <si>
    <t>IC Purchase</t>
  </si>
  <si>
    <t>2003/04</t>
  </si>
  <si>
    <t>Purchase</t>
  </si>
  <si>
    <t>Sale</t>
  </si>
  <si>
    <t>Net 
Injection</t>
  </si>
  <si>
    <t>US$</t>
  </si>
  <si>
    <t>Nrs.</t>
  </si>
  <si>
    <t>US$ Sale</t>
  </si>
  <si>
    <t>Table 37</t>
  </si>
  <si>
    <t xml:space="preserve"> Inter-bank Transaction Amount &amp; Weighted Average Interest Rate</t>
  </si>
  <si>
    <t>A &amp; B</t>
  </si>
  <si>
    <t>B &amp; B</t>
  </si>
  <si>
    <t>B &amp; C</t>
  </si>
  <si>
    <t>C &amp; C</t>
  </si>
  <si>
    <t>Rate (%)</t>
  </si>
  <si>
    <t>August*</t>
  </si>
  <si>
    <t>Ocotber</t>
  </si>
  <si>
    <t>August*=data included from 1 Aug to 31 Aug</t>
  </si>
  <si>
    <t>Among Commercial Banks</t>
  </si>
  <si>
    <r>
      <t>Among Others</t>
    </r>
    <r>
      <rPr>
        <b/>
        <vertAlign val="superscript"/>
        <sz val="10"/>
        <rFont val="Times New Roman"/>
        <family val="1"/>
      </rPr>
      <t>#</t>
    </r>
  </si>
  <si>
    <t>Interest rate</t>
  </si>
  <si>
    <t># Interbank transaction among A &amp; B, A &amp; C, B &amp; B, B &amp; C and C &amp; C class banks and financial institutions.</t>
  </si>
  <si>
    <t>NEPAL RASTRA BANK</t>
  </si>
  <si>
    <t>Research Department</t>
  </si>
  <si>
    <t>(Percent per annum)</t>
  </si>
  <si>
    <t>Year</t>
  </si>
  <si>
    <t>Mid-months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</si>
  <si>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</si>
  <si>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</si>
  <si>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</si>
  <si>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</si>
  <si>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</si>
  <si>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</si>
  <si>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Development Bonds</t>
  </si>
  <si>
    <t>B. Nepal Rastra Bank</t>
  </si>
  <si>
    <t>CRR</t>
  </si>
  <si>
    <t>Bank and Refinance Rates</t>
  </si>
  <si>
    <t>NRB Bonds Rate</t>
  </si>
  <si>
    <t>C. Interbank Rate #</t>
  </si>
  <si>
    <t>D. Commercial Banks</t>
  </si>
  <si>
    <t>1.  Deposit Rates</t>
  </si>
  <si>
    <t xml:space="preserve">     Savings Deposits</t>
  </si>
  <si>
    <t xml:space="preserve">     Time Deposits</t>
  </si>
  <si>
    <t>1 Month</t>
  </si>
  <si>
    <t>3 Months</t>
  </si>
  <si>
    <t>6 Months</t>
  </si>
  <si>
    <t>1 Year</t>
  </si>
  <si>
    <t>2 Years and Above</t>
  </si>
  <si>
    <t>2  Lending Rates</t>
  </si>
  <si>
    <t xml:space="preserve">     Industry</t>
  </si>
  <si>
    <t xml:space="preserve">     Agriculture</t>
  </si>
  <si>
    <t xml:space="preserve">     Export Bills</t>
  </si>
  <si>
    <t xml:space="preserve">     Commercial Loans</t>
  </si>
  <si>
    <t xml:space="preserve">     Overdrafts</t>
  </si>
  <si>
    <t>CPI Inflation (annual average)</t>
  </si>
  <si>
    <t>D.  Financial Institution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</si>
  <si>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</si>
  <si>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</si>
  <si>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</si>
  <si>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</si>
  <si>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</si>
  <si>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</si>
  <si>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</si>
  <si>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</si>
  <si>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</si>
  <si>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</si>
  <si>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</si>
  <si>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</si>
  <si>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# Annual average weighted rate at the end of fiscal year (mid-July).</t>
  </si>
  <si>
    <t>* Weighted average discount rate.</t>
  </si>
  <si>
    <t>Table 38</t>
  </si>
  <si>
    <t>Jul</t>
  </si>
  <si>
    <t>Jun</t>
  </si>
  <si>
    <t>Aug</t>
  </si>
  <si>
    <t>Sep</t>
  </si>
  <si>
    <t>Oct</t>
  </si>
  <si>
    <t>Dec</t>
  </si>
  <si>
    <t>Jan</t>
  </si>
  <si>
    <t>Feb</t>
  </si>
  <si>
    <t>Mar</t>
  </si>
  <si>
    <t>Apr</t>
  </si>
  <si>
    <t>A. Policy Rates</t>
  </si>
  <si>
    <t>Commercial Banks</t>
  </si>
  <si>
    <t>Development Banks</t>
  </si>
  <si>
    <t>Finance Companies</t>
  </si>
  <si>
    <t>Bank Rate</t>
  </si>
  <si>
    <t>Refinance Rates Against Loans to:</t>
  </si>
  <si>
    <t>Special Refinance</t>
  </si>
  <si>
    <t>General Refinance</t>
  </si>
  <si>
    <t>Export Credit in Foreign Currency</t>
  </si>
  <si>
    <t>LIBOR+0.25</t>
  </si>
  <si>
    <t>Standing Liquidity Facility (SLF)  Rate ^</t>
  </si>
  <si>
    <t>Standing Liquidity Facility (SLF) Penal Rate#</t>
  </si>
  <si>
    <t>B. Government Securities</t>
  </si>
  <si>
    <t>T-bills (28 days)*</t>
  </si>
  <si>
    <t>T-bills (91 days)*</t>
  </si>
  <si>
    <t>T-bills (182 days)*</t>
  </si>
  <si>
    <t>T-bills (364 days)*</t>
  </si>
  <si>
    <t>5.0-9.0</t>
  </si>
  <si>
    <t>5.0-9.5</t>
  </si>
  <si>
    <t>3.25-9.5</t>
  </si>
  <si>
    <t>3.08-9.5</t>
  </si>
  <si>
    <t>2.65-9.5</t>
  </si>
  <si>
    <t>National/Citizen SCs</t>
  </si>
  <si>
    <t>6.0-9.5</t>
  </si>
  <si>
    <t>6.0-10.0</t>
  </si>
  <si>
    <t>6.0-10</t>
  </si>
  <si>
    <t>C. Interbank Rate of Commercial Banks</t>
  </si>
  <si>
    <t>D. Weighted Average Deposit Rate (Commercial Banks)</t>
  </si>
  <si>
    <t>E. Weighted Average Lending Rate (Commercial Banks)</t>
  </si>
  <si>
    <t>F. Base Rate (Commercial Banks)$</t>
  </si>
  <si>
    <t>^ The SLF rate is fixed as same as bank rate effective from  August 16, 2012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</si>
  <si>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</si>
  <si>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* Weighted average interest rate.</t>
  </si>
  <si>
    <t>$ Base rate has been compiled since January 2013.</t>
  </si>
  <si>
    <t>Table 39</t>
  </si>
  <si>
    <t>(In percent)</t>
  </si>
  <si>
    <t>TRB-91 Days</t>
  </si>
  <si>
    <t>TRB-364 Days</t>
  </si>
  <si>
    <t>Annual average</t>
  </si>
  <si>
    <t>Table 27</t>
  </si>
  <si>
    <t>Table 28</t>
  </si>
  <si>
    <t>Table 29</t>
  </si>
  <si>
    <t>Table 30</t>
  </si>
  <si>
    <t>Table 31</t>
  </si>
  <si>
    <t>Table 32</t>
  </si>
  <si>
    <t>Table 33</t>
  </si>
  <si>
    <t>Table 34</t>
  </si>
  <si>
    <t>Table 40</t>
  </si>
  <si>
    <t>Table 41</t>
  </si>
  <si>
    <t>Mid-November</t>
  </si>
  <si>
    <t>% Change</t>
  </si>
  <si>
    <t>2 Over 1</t>
  </si>
  <si>
    <t>3 Over 2</t>
  </si>
  <si>
    <t>NEPSE Index (Closing)*</t>
  </si>
  <si>
    <t>NEPSE Sensitive Index (Closing)**</t>
  </si>
  <si>
    <t>NEPSE Float Index (Closing)***</t>
  </si>
  <si>
    <t>Banking Sub-Index</t>
  </si>
  <si>
    <t>Market Capitalization (Rs. million)</t>
  </si>
  <si>
    <t>Total Paid-up Value of Listed Shares (Rs. million)</t>
  </si>
  <si>
    <t xml:space="preserve">Number of Listed  Companies  </t>
  </si>
  <si>
    <t>Number of Listed Shares ('000)</t>
  </si>
  <si>
    <t>Ratio of  Market Capitalization to GDP (in %) †</t>
  </si>
  <si>
    <t>Twelve Months Rolling Standard Deviation of NEPSE Index</t>
  </si>
  <si>
    <t>Ratio of Traded Quantity of Shares (In Percent)</t>
  </si>
  <si>
    <t>Ratio of Turnover to Market Capitalization (In Percent)</t>
  </si>
  <si>
    <t>Market Concentration Ratio (In Percent)</t>
  </si>
  <si>
    <t>Data Source: Nepal Stock Exchange Limited.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</si>
  <si>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</si>
  <si>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    Base: February 12, 1994</t>
  </si>
  <si>
    <t>**   Base: July 16, 2006</t>
  </si>
  <si>
    <t>*** Base: August 24, 2008</t>
  </si>
  <si>
    <t xml:space="preserve">†   Revised GDP of 2013 and 2014; preliminary estimates of GDP for 2015 by Central Bureau of Statistics. All figures are at Producer's Prices. </t>
  </si>
  <si>
    <t>GDP at Current Price ( Rs. million)</t>
  </si>
  <si>
    <t>(Mid-July to Mid-November 2015)</t>
  </si>
  <si>
    <t>Types of  Securities</t>
  </si>
  <si>
    <t>Amount (Rs. Million)</t>
  </si>
  <si>
    <t>Approval Date</t>
  </si>
  <si>
    <t>A. Right Share</t>
  </si>
  <si>
    <t>Nagbeli Laghubitta Bikas Bank Ltd</t>
  </si>
  <si>
    <t>Machhapuchchhre Bank Ltd</t>
  </si>
  <si>
    <t>Gaumukhee Bikas Bank Ltd</t>
  </si>
  <si>
    <t>Mission Development Bank Ltd</t>
  </si>
  <si>
    <t>Kakrebihar Bikas Bank Ltd</t>
  </si>
  <si>
    <t>Century Commercial Bank Ltd</t>
  </si>
  <si>
    <t>Kathmandu Finance Ltd</t>
  </si>
  <si>
    <t>ICFC Finance Ltd</t>
  </si>
  <si>
    <t>Sanakisan Bikas Bank Ltd</t>
  </si>
  <si>
    <t>B. Ordinary Share</t>
  </si>
  <si>
    <t>Hydroelectricity Investment &amp; Development Company Ltd</t>
  </si>
  <si>
    <t>Ngadi Groups Power Ltd</t>
  </si>
  <si>
    <t>Khanikhola Hydropower Co. Ltd</t>
  </si>
  <si>
    <t>C. Debenture</t>
  </si>
  <si>
    <t>Source: Securities Board of Nepal</t>
  </si>
  <si>
    <t>Listed Companies and  Market Capitalization</t>
  </si>
  <si>
    <t xml:space="preserve">Particulars                                                                    </t>
  </si>
  <si>
    <t xml:space="preserve">No. of Listed Companies </t>
  </si>
  <si>
    <t>Market Capitalization of Listed Companies (Rs in million)</t>
  </si>
  <si>
    <t>3 Over</t>
  </si>
  <si>
    <t xml:space="preserve">5 Over </t>
  </si>
  <si>
    <t>Value</t>
  </si>
  <si>
    <t>Share %</t>
  </si>
  <si>
    <t>Financial Institutions</t>
  </si>
  <si>
    <t xml:space="preserve">    Commercial Banks</t>
  </si>
  <si>
    <r>
      <t xml:space="preserve">    Development Banks</t>
    </r>
    <r>
      <rPr>
        <i/>
        <vertAlign val="superscript"/>
        <sz val="10"/>
        <rFont val="Times New Roman"/>
        <family val="1"/>
      </rPr>
      <t>#</t>
    </r>
  </si>
  <si>
    <t xml:space="preserve">    Finance Companies</t>
  </si>
  <si>
    <t xml:space="preserve">    Insurance Companies</t>
  </si>
  <si>
    <t>Manufacturing &amp; Processing</t>
  </si>
  <si>
    <t>Hotel</t>
  </si>
  <si>
    <t>Trading</t>
  </si>
  <si>
    <t>Hydropower</t>
  </si>
  <si>
    <t>Others</t>
  </si>
  <si>
    <t>Data Source: Nepal Stock Exchange Limited</t>
  </si>
  <si>
    <t xml:space="preserve">#  Including Class "D" Bank and Financial Institutions </t>
  </si>
  <si>
    <t>(Mid-October/Mid-November)</t>
  </si>
  <si>
    <t>Group</t>
  </si>
  <si>
    <t>% change</t>
  </si>
  <si>
    <t>Closing</t>
  </si>
  <si>
    <t>High</t>
  </si>
  <si>
    <t>Low</t>
  </si>
  <si>
    <t>4 over 1</t>
  </si>
  <si>
    <t>7 over 4</t>
  </si>
  <si>
    <r>
      <t>Development Banks</t>
    </r>
    <r>
      <rPr>
        <vertAlign val="superscript"/>
        <sz val="10"/>
        <rFont val="Times New Roman"/>
        <family val="1"/>
      </rPr>
      <t>#</t>
    </r>
  </si>
  <si>
    <t>Insurance Companies</t>
  </si>
  <si>
    <t>Hydro Power</t>
  </si>
  <si>
    <t>NEPSE Overall Index*</t>
  </si>
  <si>
    <t xml:space="preserve"> NEPSE Sensitive Index**</t>
  </si>
  <si>
    <t>NEPSE Float Index***</t>
  </si>
  <si>
    <t xml:space="preserve"># Including Class "D" Bank and Financial Institutions </t>
  </si>
  <si>
    <t xml:space="preserve"> Securities Market Turnover </t>
  </si>
  <si>
    <t>(Mid-October to Mid-November)</t>
  </si>
  <si>
    <t>Share Units ('000)</t>
  </si>
  <si>
    <t>Value (Rs                million)</t>
  </si>
  <si>
    <t>% Share of Value</t>
  </si>
  <si>
    <t>Mutual Fund</t>
  </si>
  <si>
    <t>Preferred Stock</t>
  </si>
  <si>
    <t>Promoter Share</t>
  </si>
  <si>
    <t xml:space="preserve">    Total</t>
  </si>
  <si>
    <t>Securities Listed  in Nepal Stock Exchange Ltd.</t>
  </si>
  <si>
    <t>(Mid-July to Mid-November)</t>
  </si>
  <si>
    <t>Rs               in million</t>
  </si>
  <si>
    <t>Rs  in              million</t>
  </si>
  <si>
    <t xml:space="preserve">1. Institution-wise listing </t>
  </si>
  <si>
    <t xml:space="preserve">      Commercial Banks</t>
  </si>
  <si>
    <r>
      <t xml:space="preserve">      Development Banks</t>
    </r>
    <r>
      <rPr>
        <vertAlign val="superscript"/>
        <sz val="8"/>
        <rFont val="Times New Roman"/>
        <family val="1"/>
      </rPr>
      <t>#</t>
    </r>
  </si>
  <si>
    <t xml:space="preserve">      Insurance Companies</t>
  </si>
  <si>
    <t xml:space="preserve">      Finance Companies</t>
  </si>
  <si>
    <t xml:space="preserve">      Manufacturing </t>
  </si>
  <si>
    <t xml:space="preserve">      Hotel</t>
  </si>
  <si>
    <t xml:space="preserve">      Trading</t>
  </si>
  <si>
    <t xml:space="preserve">      Hydropower</t>
  </si>
  <si>
    <t xml:space="preserve">      Others</t>
  </si>
  <si>
    <t xml:space="preserve">      Total</t>
  </si>
  <si>
    <t xml:space="preserve">2. Instrument-wise listing </t>
  </si>
  <si>
    <t xml:space="preserve">      Ordinary Share</t>
  </si>
  <si>
    <t xml:space="preserve">      Right Share</t>
  </si>
  <si>
    <t xml:space="preserve">      Bonus Share</t>
  </si>
  <si>
    <t xml:space="preserve">      Government Bond</t>
  </si>
  <si>
    <t xml:space="preserve">      Convertible Preference Share</t>
  </si>
  <si>
    <t xml:space="preserve">      Debenture</t>
  </si>
  <si>
    <t xml:space="preserve">  Others</t>
  </si>
  <si>
    <t xml:space="preserve">     Total</t>
  </si>
  <si>
    <t>Table 42</t>
  </si>
  <si>
    <t>Table 43</t>
  </si>
  <si>
    <t>Table 44</t>
  </si>
  <si>
    <t>Table 45</t>
  </si>
  <si>
    <t xml:space="preserve"> Table 46</t>
  </si>
  <si>
    <t>Table 47</t>
  </si>
  <si>
    <r>
      <t>2014/15</t>
    </r>
    <r>
      <rPr>
        <b/>
        <vertAlign val="superscript"/>
        <sz val="9"/>
        <rFont val="Times New Roman"/>
        <family val="1"/>
      </rPr>
      <t>R</t>
    </r>
  </si>
  <si>
    <t>Table 23</t>
  </si>
  <si>
    <t xml:space="preserve">2015/16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</si>
</sst>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.00_);_(* \(#,##0.00\);_(* \-??_);_(@_)"/>
    <numFmt numFmtId="166" formatCode="0_);[Red]\(0\)"/>
    <numFmt numFmtId="167" formatCode="_(* #,##0_);_(* \(#,##0\);_(* \-??_);_(@_)"/>
    <numFmt numFmtId="168" formatCode="0.0_)"/>
    <numFmt numFmtId="169" formatCode="0.0"/>
    <numFmt numFmtId="170" formatCode="_(* #,##0.0_);_(* \(#,##0.0\);_(* &quot;-&quot;??_);_(@_)"/>
    <numFmt numFmtId="171" formatCode="#,##0.0"/>
    <numFmt numFmtId="172" formatCode="0.00_)"/>
    <numFmt numFmtId="173" formatCode="0.000_)"/>
    <numFmt numFmtId="174" formatCode="0.0_);[Red]\(0.0\)"/>
    <numFmt numFmtId="175" formatCode="0_)"/>
    <numFmt numFmtId="176" formatCode="0.000000"/>
    <numFmt numFmtId="177" formatCode="0.00000"/>
    <numFmt numFmtId="178" formatCode="_-* #,##0.0_-;\-* #,##0.0_-;_-* &quot;-&quot;??_-;_-@_-"/>
    <numFmt numFmtId="179" formatCode="_-* #,##0.00_-;\-* #,##0.00_-;_-* &quot;-&quot;??_-;_-@_-"/>
    <numFmt numFmtId="180" formatCode="_-* #,##0.0000_-;\-* #,##0.0000_-;_-* &quot;-&quot;??_-;_-@_-"/>
    <numFmt numFmtId="181" formatCode="0.0000"/>
    <numFmt numFmtId="182" formatCode="_(* #,##0_);_(* \(#,##0\);_(* &quot;-&quot;??_);_(@_)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Courier"/>
      <family val="3"/>
    </font>
    <font>
      <sz val="10"/>
      <name val="Times New Roman"/>
      <family val="1"/>
    </font>
    <font>
      <sz val="14"/>
      <name val="AngsanaUPC"/>
      <family val="1"/>
    </font>
    <font>
      <sz val="10"/>
      <color indexed="8"/>
      <name val="Times New Roman"/>
      <family val="2"/>
    </font>
    <font>
      <sz val="12"/>
      <name val="Helv"/>
      <family val="0"/>
    </font>
    <font>
      <sz val="12"/>
      <name val="Univers (WN)"/>
      <family val="2"/>
    </font>
    <font>
      <b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1"/>
      <color indexed="8"/>
      <name val="Calibri"/>
      <family val="2"/>
    </font>
    <font>
      <vertAlign val="superscript"/>
      <sz val="10"/>
      <name val="Times New Roman"/>
      <family val="1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vertAlign val="superscript"/>
      <sz val="8"/>
      <color indexed="8"/>
      <name val="Times New Roman"/>
      <family val="1"/>
    </font>
    <font>
      <sz val="8"/>
      <name val="Times New Roman"/>
      <family val="1"/>
    </font>
    <font>
      <b/>
      <vertAlign val="superscript"/>
      <sz val="11"/>
      <name val="Times New Roman"/>
      <family val="1"/>
    </font>
    <font>
      <sz val="9"/>
      <name val="Times New Roman"/>
      <family val="1"/>
    </font>
    <font>
      <b/>
      <vertAlign val="superscript"/>
      <sz val="9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b/>
      <sz val="15"/>
      <name val="Times New Roman"/>
      <family val="1"/>
    </font>
    <font>
      <b/>
      <i/>
      <sz val="10"/>
      <color indexed="10"/>
      <name val="Times New Roman"/>
      <family val="1"/>
    </font>
    <font>
      <sz val="11"/>
      <name val="Times New Roman"/>
      <family val="1"/>
    </font>
    <font>
      <b/>
      <i/>
      <vertAlign val="superscript"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2"/>
      <name val="Arial"/>
      <family val="2"/>
    </font>
    <font>
      <sz val="7"/>
      <name val="Arial"/>
      <family val="2"/>
    </font>
    <font>
      <sz val="20"/>
      <name val="Arial"/>
      <family val="2"/>
    </font>
    <font>
      <i/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Times New Roman"/>
      <family val="1"/>
    </font>
    <font>
      <sz val="10.5"/>
      <color indexed="8"/>
      <name val="Calibri"/>
      <family val="2"/>
    </font>
    <font>
      <b/>
      <sz val="8"/>
      <color indexed="8"/>
      <name val="Times New Roman"/>
      <family val="1"/>
    </font>
    <font>
      <b/>
      <sz val="10.5"/>
      <color indexed="8"/>
      <name val="Calibri"/>
      <family val="2"/>
    </font>
    <font>
      <sz val="8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.5"/>
      <color theme="1"/>
      <name val="Calibri"/>
      <family val="2"/>
    </font>
    <font>
      <b/>
      <sz val="8"/>
      <color theme="1"/>
      <name val="Times New Roman"/>
      <family val="1"/>
    </font>
    <font>
      <b/>
      <sz val="10.5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</fills>
  <borders count="1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 style="thin"/>
      <right style="thin"/>
      <top style="thin"/>
      <bottom style="thin"/>
    </border>
    <border>
      <left/>
      <right style="double"/>
      <top style="thin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/>
      <top/>
      <bottom/>
    </border>
    <border>
      <left style="thin"/>
      <right style="double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 style="double"/>
      <bottom/>
    </border>
    <border>
      <left style="thin"/>
      <right/>
      <top style="double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double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double"/>
      <top style="thin"/>
      <bottom/>
    </border>
    <border>
      <left/>
      <right style="double"/>
      <top/>
      <bottom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double"/>
      <right style="thin"/>
      <top style="double"/>
      <bottom/>
    </border>
    <border>
      <left style="thin"/>
      <right/>
      <top style="thin"/>
      <bottom style="double"/>
    </border>
    <border>
      <left style="thin"/>
      <right/>
      <top style="double"/>
      <bottom/>
    </border>
    <border>
      <left style="double"/>
      <right/>
      <top style="thin"/>
      <bottom/>
    </border>
    <border>
      <left style="double"/>
      <right/>
      <top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/>
    </border>
    <border>
      <left style="thin"/>
      <right style="thin"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medium"/>
      <top style="double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double"/>
    </border>
    <border>
      <left/>
      <right style="thin"/>
      <top/>
      <bottom style="medium"/>
    </border>
    <border>
      <left style="thin"/>
      <right style="double"/>
      <top/>
      <bottom style="medium"/>
    </border>
    <border>
      <left style="double"/>
      <right style="thin"/>
      <top style="thin"/>
      <bottom style="thin"/>
    </border>
    <border>
      <left/>
      <right/>
      <top style="double"/>
      <bottom style="thin"/>
    </border>
    <border>
      <left/>
      <right style="double"/>
      <top style="thin"/>
      <bottom style="double"/>
    </border>
    <border>
      <left/>
      <right style="double"/>
      <top style="double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double"/>
      <right/>
      <top style="double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2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1" fillId="0" borderId="0">
      <alignment/>
      <protection/>
    </xf>
    <xf numFmtId="168" fontId="11" fillId="0" borderId="0">
      <alignment/>
      <protection/>
    </xf>
    <xf numFmtId="168" fontId="11" fillId="0" borderId="0">
      <alignment/>
      <protection/>
    </xf>
    <xf numFmtId="168" fontId="11" fillId="0" borderId="0">
      <alignment/>
      <protection/>
    </xf>
    <xf numFmtId="168" fontId="11" fillId="0" borderId="0">
      <alignment/>
      <protection/>
    </xf>
    <xf numFmtId="168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 applyFont="0" applyFill="0" applyBorder="0" applyAlignment="0" applyProtection="0"/>
    <xf numFmtId="0" fontId="2" fillId="0" borderId="0">
      <alignment/>
      <protection/>
    </xf>
    <xf numFmtId="0" fontId="2" fillId="0" borderId="0" applyAlignment="0">
      <protection/>
    </xf>
    <xf numFmtId="0" fontId="2" fillId="0" borderId="0" applyAlignment="0">
      <protection/>
    </xf>
    <xf numFmtId="167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65" fontId="7" fillId="0" borderId="0">
      <alignment/>
      <protection/>
    </xf>
    <xf numFmtId="165" fontId="7" fillId="0" borderId="0">
      <alignment/>
      <protection/>
    </xf>
    <xf numFmtId="165" fontId="7" fillId="0" borderId="0">
      <alignment/>
      <protection/>
    </xf>
    <xf numFmtId="165" fontId="7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168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0" borderId="0">
      <alignment/>
      <protection/>
    </xf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1987">
    <xf numFmtId="0" fontId="0" fillId="0" borderId="0" xfId="0" applyFont="1" applyAlignment="1">
      <alignment/>
    </xf>
    <xf numFmtId="0" fontId="4" fillId="0" borderId="0" xfId="180" applyFont="1" applyAlignment="1">
      <alignment horizontal="centerContinuous"/>
      <protection/>
    </xf>
    <xf numFmtId="0" fontId="4" fillId="0" borderId="0" xfId="180" applyFont="1">
      <alignment/>
      <protection/>
    </xf>
    <xf numFmtId="0" fontId="5" fillId="0" borderId="0" xfId="180" applyFont="1" applyAlignment="1">
      <alignment horizontal="centerContinuous"/>
      <protection/>
    </xf>
    <xf numFmtId="0" fontId="5" fillId="0" borderId="0" xfId="180" applyFont="1">
      <alignment/>
      <protection/>
    </xf>
    <xf numFmtId="0" fontId="4" fillId="0" borderId="0" xfId="180" applyFont="1" applyBorder="1">
      <alignment/>
      <protection/>
    </xf>
    <xf numFmtId="0" fontId="4" fillId="0" borderId="0" xfId="180" applyFont="1" applyBorder="1" applyAlignment="1">
      <alignment horizontal="center"/>
      <protection/>
    </xf>
    <xf numFmtId="0" fontId="6" fillId="0" borderId="0" xfId="180" applyFont="1">
      <alignment/>
      <protection/>
    </xf>
    <xf numFmtId="0" fontId="6" fillId="0" borderId="0" xfId="180" applyFont="1" applyAlignment="1">
      <alignment wrapText="1"/>
      <protection/>
    </xf>
    <xf numFmtId="164" fontId="4" fillId="0" borderId="0" xfId="234" applyNumberFormat="1" applyFont="1" applyAlignment="1" applyProtection="1">
      <alignment/>
      <protection/>
    </xf>
    <xf numFmtId="164" fontId="6" fillId="0" borderId="0" xfId="234" applyNumberFormat="1" applyFont="1" applyAlignment="1" applyProtection="1">
      <alignment/>
      <protection/>
    </xf>
    <xf numFmtId="0" fontId="6" fillId="0" borderId="0" xfId="180" applyFont="1" applyBorder="1">
      <alignment/>
      <protection/>
    </xf>
    <xf numFmtId="0" fontId="4" fillId="0" borderId="0" xfId="180" applyFont="1" applyFill="1" applyBorder="1">
      <alignment/>
      <protection/>
    </xf>
    <xf numFmtId="0" fontId="6" fillId="0" borderId="0" xfId="180" applyFont="1" applyBorder="1" applyAlignment="1">
      <alignment horizontal="left"/>
      <protection/>
    </xf>
    <xf numFmtId="0" fontId="0" fillId="0" borderId="0" xfId="140" applyAlignment="1">
      <alignment horizontal="justify" vertical="center"/>
      <protection/>
    </xf>
    <xf numFmtId="0" fontId="16" fillId="0" borderId="0" xfId="140" applyFont="1" applyBorder="1" applyAlignment="1">
      <alignment horizontal="center" vertical="center"/>
      <protection/>
    </xf>
    <xf numFmtId="49" fontId="13" fillId="33" borderId="10" xfId="140" applyNumberFormat="1" applyFont="1" applyFill="1" applyBorder="1" applyAlignment="1">
      <alignment horizontal="center" vertical="center"/>
      <protection/>
    </xf>
    <xf numFmtId="0" fontId="13" fillId="33" borderId="11" xfId="140" applyFont="1" applyFill="1" applyBorder="1" applyAlignment="1" applyProtection="1">
      <alignment horizontal="center" vertical="center"/>
      <protection/>
    </xf>
    <xf numFmtId="2" fontId="13" fillId="33" borderId="12" xfId="140" applyNumberFormat="1" applyFont="1" applyFill="1" applyBorder="1" applyAlignment="1">
      <alignment horizontal="center" vertical="center"/>
      <protection/>
    </xf>
    <xf numFmtId="49" fontId="13" fillId="33" borderId="12" xfId="140" applyNumberFormat="1" applyFont="1" applyFill="1" applyBorder="1" applyAlignment="1">
      <alignment horizontal="center" vertical="center"/>
      <protection/>
    </xf>
    <xf numFmtId="49" fontId="13" fillId="33" borderId="13" xfId="140" applyNumberFormat="1" applyFont="1" applyFill="1" applyBorder="1" applyAlignment="1">
      <alignment horizontal="center" vertical="center"/>
      <protection/>
    </xf>
    <xf numFmtId="0" fontId="13" fillId="0" borderId="14" xfId="140" applyFont="1" applyBorder="1" applyAlignment="1" applyProtection="1">
      <alignment horizontal="justify" vertical="center"/>
      <protection/>
    </xf>
    <xf numFmtId="169" fontId="13" fillId="0" borderId="15" xfId="140" applyNumberFormat="1" applyFont="1" applyBorder="1" applyAlignment="1" applyProtection="1">
      <alignment horizontal="right" vertical="center"/>
      <protection/>
    </xf>
    <xf numFmtId="169" fontId="13" fillId="0" borderId="15" xfId="140" applyNumberFormat="1" applyFont="1" applyBorder="1" applyAlignment="1">
      <alignment horizontal="center" vertical="center"/>
      <protection/>
    </xf>
    <xf numFmtId="169" fontId="13" fillId="0" borderId="16" xfId="140" applyNumberFormat="1" applyFont="1" applyBorder="1" applyAlignment="1">
      <alignment horizontal="center" vertical="center"/>
      <protection/>
    </xf>
    <xf numFmtId="169" fontId="13" fillId="0" borderId="15" xfId="140" applyNumberFormat="1" applyFont="1" applyFill="1" applyBorder="1" applyAlignment="1">
      <alignment horizontal="right" vertical="center"/>
      <protection/>
    </xf>
    <xf numFmtId="0" fontId="19" fillId="0" borderId="0" xfId="140" applyFont="1" applyAlignment="1">
      <alignment horizontal="justify" vertical="center"/>
      <protection/>
    </xf>
    <xf numFmtId="0" fontId="8" fillId="0" borderId="14" xfId="140" applyFont="1" applyBorder="1" applyAlignment="1" applyProtection="1">
      <alignment horizontal="left" vertical="center" indent="2"/>
      <protection/>
    </xf>
    <xf numFmtId="169" fontId="8" fillId="0" borderId="15" xfId="140" applyNumberFormat="1" applyFont="1" applyFill="1" applyBorder="1" applyAlignment="1">
      <alignment horizontal="right" vertical="center"/>
      <protection/>
    </xf>
    <xf numFmtId="169" fontId="8" fillId="0" borderId="15" xfId="140" applyNumberFormat="1" applyFont="1" applyBorder="1" applyAlignment="1">
      <alignment horizontal="center" vertical="center"/>
      <protection/>
    </xf>
    <xf numFmtId="169" fontId="8" fillId="0" borderId="16" xfId="140" applyNumberFormat="1" applyFont="1" applyBorder="1" applyAlignment="1">
      <alignment horizontal="center" vertical="center"/>
      <protection/>
    </xf>
    <xf numFmtId="0" fontId="13" fillId="0" borderId="17" xfId="140" applyFont="1" applyBorder="1" applyAlignment="1" applyProtection="1">
      <alignment horizontal="justify" vertical="center"/>
      <protection/>
    </xf>
    <xf numFmtId="169" fontId="8" fillId="34" borderId="15" xfId="140" applyNumberFormat="1" applyFont="1" applyFill="1" applyBorder="1" applyAlignment="1">
      <alignment horizontal="right" vertical="center"/>
      <protection/>
    </xf>
    <xf numFmtId="0" fontId="8" fillId="0" borderId="11" xfId="140" applyFont="1" applyBorder="1" applyAlignment="1" applyProtection="1">
      <alignment horizontal="left" vertical="center" indent="2"/>
      <protection/>
    </xf>
    <xf numFmtId="169" fontId="8" fillId="0" borderId="10" xfId="140" applyNumberFormat="1" applyFont="1" applyFill="1" applyBorder="1" applyAlignment="1">
      <alignment horizontal="right" vertical="center"/>
      <protection/>
    </xf>
    <xf numFmtId="169" fontId="8" fillId="0" borderId="10" xfId="140" applyNumberFormat="1" applyFont="1" applyBorder="1" applyAlignment="1">
      <alignment horizontal="center" vertical="center"/>
      <protection/>
    </xf>
    <xf numFmtId="169" fontId="8" fillId="0" borderId="18" xfId="140" applyNumberFormat="1" applyFont="1" applyBorder="1" applyAlignment="1">
      <alignment horizontal="center" vertical="center"/>
      <protection/>
    </xf>
    <xf numFmtId="0" fontId="13" fillId="0" borderId="14" xfId="140" applyFont="1" applyBorder="1" applyAlignment="1" applyProtection="1">
      <alignment horizontal="left" vertical="center"/>
      <protection/>
    </xf>
    <xf numFmtId="169" fontId="13" fillId="0" borderId="15" xfId="179" applyNumberFormat="1" applyFont="1" applyBorder="1" applyAlignment="1">
      <alignment horizontal="right" vertical="center"/>
      <protection/>
    </xf>
    <xf numFmtId="169" fontId="13" fillId="0" borderId="15" xfId="140" applyNumberFormat="1" applyFont="1" applyBorder="1" applyAlignment="1">
      <alignment horizontal="right" vertical="center"/>
      <protection/>
    </xf>
    <xf numFmtId="0" fontId="2" fillId="0" borderId="0" xfId="140" applyFont="1" applyAlignment="1">
      <alignment vertical="center"/>
      <protection/>
    </xf>
    <xf numFmtId="0" fontId="8" fillId="0" borderId="14" xfId="140" applyFont="1" applyBorder="1" applyAlignment="1" applyProtection="1">
      <alignment horizontal="left" vertical="center"/>
      <protection/>
    </xf>
    <xf numFmtId="169" fontId="8" fillId="0" borderId="15" xfId="179" applyNumberFormat="1" applyFont="1" applyFill="1" applyBorder="1" applyAlignment="1">
      <alignment horizontal="right" vertical="center"/>
      <protection/>
    </xf>
    <xf numFmtId="169" fontId="8" fillId="0" borderId="15" xfId="140" applyNumberFormat="1" applyFont="1" applyBorder="1" applyAlignment="1">
      <alignment horizontal="right" vertical="center"/>
      <protection/>
    </xf>
    <xf numFmtId="169" fontId="8" fillId="0" borderId="16" xfId="140" applyNumberFormat="1" applyFont="1" applyBorder="1" applyAlignment="1" quotePrefix="1">
      <alignment horizontal="center" vertical="center"/>
      <protection/>
    </xf>
    <xf numFmtId="0" fontId="8" fillId="0" borderId="11" xfId="140" applyFont="1" applyBorder="1" applyAlignment="1" applyProtection="1">
      <alignment horizontal="left" vertical="center"/>
      <protection/>
    </xf>
    <xf numFmtId="169" fontId="8" fillId="0" borderId="10" xfId="140" applyNumberFormat="1" applyFont="1" applyBorder="1" applyAlignment="1" applyProtection="1">
      <alignment horizontal="right" vertical="center"/>
      <protection/>
    </xf>
    <xf numFmtId="169" fontId="8" fillId="0" borderId="18" xfId="140" applyNumberFormat="1" applyFont="1" applyBorder="1" applyAlignment="1" quotePrefix="1">
      <alignment horizontal="center" vertical="center"/>
      <protection/>
    </xf>
    <xf numFmtId="0" fontId="16" fillId="0" borderId="0" xfId="140" applyFont="1" applyAlignment="1">
      <alignment vertical="center"/>
      <protection/>
    </xf>
    <xf numFmtId="0" fontId="13" fillId="0" borderId="19" xfId="140" applyFont="1" applyBorder="1" applyAlignment="1" applyProtection="1">
      <alignment horizontal="justify" vertical="center"/>
      <protection/>
    </xf>
    <xf numFmtId="169" fontId="13" fillId="0" borderId="20" xfId="140" applyNumberFormat="1" applyFont="1" applyBorder="1" applyAlignment="1" applyProtection="1">
      <alignment horizontal="right" vertical="center"/>
      <protection/>
    </xf>
    <xf numFmtId="169" fontId="13" fillId="0" borderId="20" xfId="140" applyNumberFormat="1" applyFont="1" applyBorder="1" applyAlignment="1">
      <alignment horizontal="center" vertical="center"/>
      <protection/>
    </xf>
    <xf numFmtId="169" fontId="13" fillId="0" borderId="21" xfId="140" applyNumberFormat="1" applyFont="1" applyBorder="1" applyAlignment="1">
      <alignment horizontal="center" vertical="center"/>
      <protection/>
    </xf>
    <xf numFmtId="169" fontId="13" fillId="0" borderId="20" xfId="140" applyNumberFormat="1" applyFont="1" applyFill="1" applyBorder="1" applyAlignment="1" applyProtection="1">
      <alignment horizontal="right" vertical="center"/>
      <protection/>
    </xf>
    <xf numFmtId="169" fontId="8" fillId="0" borderId="15" xfId="140" applyNumberFormat="1" applyFont="1" applyFill="1" applyBorder="1" applyAlignment="1" applyProtection="1">
      <alignment horizontal="right" vertical="center"/>
      <protection/>
    </xf>
    <xf numFmtId="0" fontId="17" fillId="0" borderId="14" xfId="140" applyFont="1" applyBorder="1" applyAlignment="1" applyProtection="1">
      <alignment horizontal="left" vertical="center" indent="2"/>
      <protection/>
    </xf>
    <xf numFmtId="169" fontId="17" fillId="0" borderId="15" xfId="140" applyNumberFormat="1" applyFont="1" applyFill="1" applyBorder="1" applyAlignment="1">
      <alignment horizontal="right" vertical="center"/>
      <protection/>
    </xf>
    <xf numFmtId="169" fontId="17" fillId="0" borderId="15" xfId="179" applyNumberFormat="1" applyFont="1" applyFill="1" applyBorder="1" applyAlignment="1">
      <alignment horizontal="right" vertical="center"/>
      <protection/>
    </xf>
    <xf numFmtId="169" fontId="17" fillId="0" borderId="15" xfId="140" applyNumberFormat="1" applyFont="1" applyBorder="1" applyAlignment="1">
      <alignment horizontal="center" vertical="center"/>
      <protection/>
    </xf>
    <xf numFmtId="169" fontId="17" fillId="0" borderId="16" xfId="140" applyNumberFormat="1" applyFont="1" applyBorder="1" applyAlignment="1">
      <alignment horizontal="center" vertical="center"/>
      <protection/>
    </xf>
    <xf numFmtId="43" fontId="8" fillId="0" borderId="15" xfId="99" applyFont="1" applyFill="1" applyBorder="1" applyAlignment="1">
      <alignment horizontal="right" vertical="center"/>
    </xf>
    <xf numFmtId="0" fontId="8" fillId="0" borderId="15" xfId="140" applyFont="1" applyBorder="1" applyAlignment="1">
      <alignment horizontal="right" vertical="center"/>
      <protection/>
    </xf>
    <xf numFmtId="170" fontId="8" fillId="0" borderId="15" xfId="72" applyNumberFormat="1" applyFont="1" applyBorder="1" applyAlignment="1">
      <alignment horizontal="right" vertical="center"/>
    </xf>
    <xf numFmtId="0" fontId="13" fillId="0" borderId="22" xfId="140" applyFont="1" applyBorder="1" applyAlignment="1" applyProtection="1">
      <alignment horizontal="justify" vertical="center"/>
      <protection/>
    </xf>
    <xf numFmtId="169" fontId="13" fillId="0" borderId="20" xfId="179" applyNumberFormat="1" applyFont="1" applyFill="1" applyBorder="1" applyAlignment="1">
      <alignment horizontal="right" vertical="center"/>
      <protection/>
    </xf>
    <xf numFmtId="169" fontId="13" fillId="0" borderId="20" xfId="140" applyNumberFormat="1" applyFont="1" applyFill="1" applyBorder="1" applyAlignment="1">
      <alignment horizontal="right" vertical="center"/>
      <protection/>
    </xf>
    <xf numFmtId="0" fontId="8" fillId="0" borderId="14" xfId="140" applyFont="1" applyBorder="1" applyAlignment="1" applyProtection="1">
      <alignment horizontal="justify" vertical="center"/>
      <protection/>
    </xf>
    <xf numFmtId="169" fontId="8" fillId="0" borderId="15" xfId="179" applyNumberFormat="1" applyFont="1" applyFill="1" applyBorder="1" applyAlignment="1" applyProtection="1">
      <alignment horizontal="right" vertical="center"/>
      <protection/>
    </xf>
    <xf numFmtId="0" fontId="8" fillId="0" borderId="14" xfId="140" applyFont="1" applyBorder="1" applyAlignment="1" applyProtection="1">
      <alignment horizontal="left" vertical="center" indent="1"/>
      <protection/>
    </xf>
    <xf numFmtId="169" fontId="8" fillId="0" borderId="15" xfId="140" applyNumberFormat="1" applyFont="1" applyBorder="1" applyAlignment="1" quotePrefix="1">
      <alignment horizontal="center" vertical="center"/>
      <protection/>
    </xf>
    <xf numFmtId="169" fontId="8" fillId="0" borderId="0" xfId="140" applyNumberFormat="1" applyFont="1" applyAlignment="1">
      <alignment horizontal="right" vertical="center"/>
      <protection/>
    </xf>
    <xf numFmtId="169" fontId="8" fillId="0" borderId="15" xfId="179" applyNumberFormat="1" applyFont="1" applyBorder="1" applyAlignment="1" applyProtection="1">
      <alignment horizontal="right" vertical="center"/>
      <protection/>
    </xf>
    <xf numFmtId="169" fontId="8" fillId="0" borderId="15" xfId="140" applyNumberFormat="1" applyFont="1" applyBorder="1" applyAlignment="1" applyProtection="1">
      <alignment horizontal="right" vertical="center"/>
      <protection/>
    </xf>
    <xf numFmtId="169" fontId="8" fillId="0" borderId="15" xfId="140" applyNumberFormat="1" applyFont="1" applyBorder="1" applyAlignment="1" applyProtection="1">
      <alignment horizontal="center" vertical="center"/>
      <protection/>
    </xf>
    <xf numFmtId="0" fontId="85" fillId="0" borderId="14" xfId="140" applyFont="1" applyBorder="1" applyAlignment="1" quotePrefix="1">
      <alignment horizontal="left" indent="1"/>
      <protection/>
    </xf>
    <xf numFmtId="0" fontId="8" fillId="0" borderId="23" xfId="140" applyFont="1" applyBorder="1" applyAlignment="1" applyProtection="1">
      <alignment horizontal="justify" vertical="center"/>
      <protection/>
    </xf>
    <xf numFmtId="169" fontId="8" fillId="0" borderId="24" xfId="140" applyNumberFormat="1" applyFont="1" applyFill="1" applyBorder="1" applyAlignment="1" applyProtection="1">
      <alignment horizontal="right" vertical="center"/>
      <protection/>
    </xf>
    <xf numFmtId="169" fontId="8" fillId="0" borderId="24" xfId="179" applyNumberFormat="1" applyFont="1" applyFill="1" applyBorder="1" applyAlignment="1" applyProtection="1">
      <alignment horizontal="right" vertical="center"/>
      <protection/>
    </xf>
    <xf numFmtId="169" fontId="8" fillId="0" borderId="24" xfId="140" applyNumberFormat="1" applyFont="1" applyBorder="1" applyAlignment="1" applyProtection="1">
      <alignment horizontal="center" vertical="center"/>
      <protection/>
    </xf>
    <xf numFmtId="169" fontId="8" fillId="0" borderId="25" xfId="140" applyNumberFormat="1" applyFont="1" applyBorder="1" applyAlignment="1">
      <alignment horizontal="center" vertical="center"/>
      <protection/>
    </xf>
    <xf numFmtId="0" fontId="0" fillId="0" borderId="0" xfId="140" applyBorder="1" applyAlignment="1">
      <alignment horizontal="justify" vertical="center"/>
      <protection/>
    </xf>
    <xf numFmtId="169" fontId="2" fillId="0" borderId="0" xfId="140" applyNumberFormat="1" applyFont="1" applyBorder="1" applyAlignment="1" applyProtection="1">
      <alignment horizontal="center" vertical="center"/>
      <protection/>
    </xf>
    <xf numFmtId="169" fontId="2" fillId="0" borderId="0" xfId="140" applyNumberFormat="1" applyFont="1" applyBorder="1" applyAlignment="1">
      <alignment horizontal="center" vertical="center"/>
      <protection/>
    </xf>
    <xf numFmtId="0" fontId="21" fillId="0" borderId="0" xfId="140" applyFont="1" applyBorder="1" applyAlignment="1" applyProtection="1">
      <alignment horizontal="justify" vertical="center"/>
      <protection/>
    </xf>
    <xf numFmtId="169" fontId="2" fillId="0" borderId="0" xfId="140" applyNumberFormat="1" applyFont="1" applyFill="1" applyBorder="1" applyAlignment="1" applyProtection="1">
      <alignment horizontal="right" vertical="center"/>
      <protection/>
    </xf>
    <xf numFmtId="0" fontId="2" fillId="0" borderId="0" xfId="140" applyFont="1" applyBorder="1" applyAlignment="1" applyProtection="1">
      <alignment horizontal="justify" vertical="center"/>
      <protection/>
    </xf>
    <xf numFmtId="0" fontId="2" fillId="0" borderId="0" xfId="191">
      <alignment/>
      <protection/>
    </xf>
    <xf numFmtId="0" fontId="13" fillId="0" borderId="0" xfId="128" applyFont="1" applyBorder="1" applyAlignment="1">
      <alignment horizontal="center"/>
      <protection/>
    </xf>
    <xf numFmtId="0" fontId="13" fillId="0" borderId="26" xfId="128" applyFont="1" applyBorder="1" applyAlignment="1">
      <alignment horizontal="center"/>
      <protection/>
    </xf>
    <xf numFmtId="0" fontId="23" fillId="35" borderId="27" xfId="128" applyFont="1" applyFill="1" applyBorder="1" applyAlignment="1">
      <alignment horizontal="center"/>
      <protection/>
    </xf>
    <xf numFmtId="0" fontId="13" fillId="35" borderId="28" xfId="128" applyFont="1" applyFill="1" applyBorder="1">
      <alignment/>
      <protection/>
    </xf>
    <xf numFmtId="49" fontId="13" fillId="35" borderId="27" xfId="128" applyNumberFormat="1" applyFont="1" applyFill="1" applyBorder="1" applyAlignment="1">
      <alignment horizontal="center"/>
      <protection/>
    </xf>
    <xf numFmtId="0" fontId="13" fillId="35" borderId="29" xfId="128" applyFont="1" applyFill="1" applyBorder="1">
      <alignment/>
      <protection/>
    </xf>
    <xf numFmtId="0" fontId="13" fillId="35" borderId="30" xfId="128" applyFont="1" applyFill="1" applyBorder="1">
      <alignment/>
      <protection/>
    </xf>
    <xf numFmtId="0" fontId="23" fillId="35" borderId="27" xfId="128" applyFont="1" applyFill="1" applyBorder="1" applyAlignment="1" quotePrefix="1">
      <alignment horizontal="center"/>
      <protection/>
    </xf>
    <xf numFmtId="0" fontId="23" fillId="35" borderId="31" xfId="128" applyFont="1" applyFill="1" applyBorder="1" applyAlignment="1">
      <alignment horizontal="center"/>
      <protection/>
    </xf>
    <xf numFmtId="0" fontId="8" fillId="0" borderId="32" xfId="128" applyFont="1" applyBorder="1">
      <alignment/>
      <protection/>
    </xf>
    <xf numFmtId="169" fontId="8" fillId="0" borderId="27" xfId="128" applyNumberFormat="1" applyFont="1" applyBorder="1">
      <alignment/>
      <protection/>
    </xf>
    <xf numFmtId="169" fontId="8" fillId="0" borderId="27" xfId="128" applyNumberFormat="1" applyFont="1" applyFill="1" applyBorder="1" applyAlignment="1">
      <alignment horizontal="right"/>
      <protection/>
    </xf>
    <xf numFmtId="171" fontId="8" fillId="0" borderId="27" xfId="128" applyNumberFormat="1" applyFont="1" applyBorder="1" applyAlignment="1">
      <alignment horizontal="center"/>
      <protection/>
    </xf>
    <xf numFmtId="169" fontId="8" fillId="0" borderId="27" xfId="128" applyNumberFormat="1" applyFont="1" applyBorder="1" applyAlignment="1">
      <alignment horizontal="center"/>
      <protection/>
    </xf>
    <xf numFmtId="169" fontId="8" fillId="0" borderId="31" xfId="128" applyNumberFormat="1" applyFont="1" applyBorder="1" applyAlignment="1">
      <alignment horizontal="center"/>
      <protection/>
    </xf>
    <xf numFmtId="0" fontId="8" fillId="0" borderId="33" xfId="128" applyFont="1" applyBorder="1">
      <alignment/>
      <protection/>
    </xf>
    <xf numFmtId="169" fontId="8" fillId="0" borderId="15" xfId="128" applyNumberFormat="1" applyFont="1" applyBorder="1">
      <alignment/>
      <protection/>
    </xf>
    <xf numFmtId="169" fontId="8" fillId="0" borderId="15" xfId="128" applyNumberFormat="1" applyFont="1" applyFill="1" applyBorder="1" applyAlignment="1">
      <alignment horizontal="right"/>
      <protection/>
    </xf>
    <xf numFmtId="169" fontId="8" fillId="0" borderId="34" xfId="128" applyNumberFormat="1" applyFont="1" applyFill="1" applyBorder="1" applyAlignment="1">
      <alignment horizontal="right"/>
      <protection/>
    </xf>
    <xf numFmtId="171" fontId="8" fillId="0" borderId="35" xfId="128" applyNumberFormat="1" applyFont="1" applyBorder="1" applyAlignment="1">
      <alignment horizontal="center"/>
      <protection/>
    </xf>
    <xf numFmtId="171" fontId="8" fillId="0" borderId="15" xfId="128" applyNumberFormat="1" applyFont="1" applyBorder="1" applyAlignment="1">
      <alignment horizontal="center"/>
      <protection/>
    </xf>
    <xf numFmtId="169" fontId="8" fillId="0" borderId="15" xfId="128" applyNumberFormat="1" applyFont="1" applyBorder="1" applyAlignment="1">
      <alignment horizontal="center"/>
      <protection/>
    </xf>
    <xf numFmtId="169" fontId="8" fillId="0" borderId="36" xfId="128" applyNumberFormat="1" applyFont="1" applyBorder="1" applyAlignment="1">
      <alignment horizontal="center"/>
      <protection/>
    </xf>
    <xf numFmtId="169" fontId="8" fillId="0" borderId="15" xfId="128" applyNumberFormat="1" applyFont="1" applyBorder="1" applyAlignment="1">
      <alignment horizontal="right"/>
      <protection/>
    </xf>
    <xf numFmtId="169" fontId="8" fillId="0" borderId="34" xfId="128" applyNumberFormat="1" applyFont="1" applyBorder="1" applyAlignment="1">
      <alignment horizontal="right"/>
      <protection/>
    </xf>
    <xf numFmtId="0" fontId="13" fillId="0" borderId="37" xfId="128" applyFont="1" applyBorder="1">
      <alignment/>
      <protection/>
    </xf>
    <xf numFmtId="169" fontId="13" fillId="0" borderId="38" xfId="128" applyNumberFormat="1" applyFont="1" applyBorder="1">
      <alignment/>
      <protection/>
    </xf>
    <xf numFmtId="169" fontId="13" fillId="0" borderId="38" xfId="128" applyNumberFormat="1" applyFont="1" applyBorder="1" applyAlignment="1">
      <alignment horizontal="right"/>
      <protection/>
    </xf>
    <xf numFmtId="0" fontId="13" fillId="0" borderId="39" xfId="128" applyFont="1" applyBorder="1">
      <alignment/>
      <protection/>
    </xf>
    <xf numFmtId="169" fontId="13" fillId="0" borderId="39" xfId="128" applyNumberFormat="1" applyFont="1" applyBorder="1">
      <alignment/>
      <protection/>
    </xf>
    <xf numFmtId="169" fontId="13" fillId="0" borderId="39" xfId="128" applyNumberFormat="1" applyFont="1" applyBorder="1" applyAlignment="1">
      <alignment horizontal="right"/>
      <protection/>
    </xf>
    <xf numFmtId="171" fontId="8" fillId="0" borderId="39" xfId="128" applyNumberFormat="1" applyFont="1" applyBorder="1" applyAlignment="1">
      <alignment horizontal="center"/>
      <protection/>
    </xf>
    <xf numFmtId="169" fontId="8" fillId="0" borderId="39" xfId="128" applyNumberFormat="1" applyFont="1" applyBorder="1" applyAlignment="1">
      <alignment horizontal="center"/>
      <protection/>
    </xf>
    <xf numFmtId="0" fontId="8" fillId="0" borderId="0" xfId="128" applyFont="1">
      <alignment/>
      <protection/>
    </xf>
    <xf numFmtId="0" fontId="4" fillId="0" borderId="0" xfId="128" applyFont="1">
      <alignment/>
      <protection/>
    </xf>
    <xf numFmtId="169" fontId="4" fillId="0" borderId="0" xfId="128" applyNumberFormat="1" applyFont="1">
      <alignment/>
      <protection/>
    </xf>
    <xf numFmtId="0" fontId="13" fillId="0" borderId="0" xfId="128" applyFont="1" applyFill="1" applyAlignment="1">
      <alignment horizontal="center"/>
      <protection/>
    </xf>
    <xf numFmtId="0" fontId="2" fillId="0" borderId="0" xfId="128">
      <alignment/>
      <protection/>
    </xf>
    <xf numFmtId="0" fontId="6" fillId="0" borderId="0" xfId="128" applyFont="1" applyFill="1" applyAlignment="1">
      <alignment horizontal="center"/>
      <protection/>
    </xf>
    <xf numFmtId="0" fontId="14" fillId="0" borderId="0" xfId="128" applyFont="1" applyFill="1" applyBorder="1" applyAlignment="1">
      <alignment horizontal="right"/>
      <protection/>
    </xf>
    <xf numFmtId="0" fontId="13" fillId="0" borderId="0" xfId="128" applyFont="1" applyFill="1" applyBorder="1" applyAlignment="1">
      <alignment horizontal="center" vertical="center"/>
      <protection/>
    </xf>
    <xf numFmtId="1" fontId="13" fillId="0" borderId="40" xfId="128" applyNumberFormat="1" applyFont="1" applyBorder="1" applyAlignment="1" applyProtection="1">
      <alignment horizontal="center"/>
      <protection locked="0"/>
    </xf>
    <xf numFmtId="0" fontId="13" fillId="0" borderId="27" xfId="128" applyFont="1" applyBorder="1" applyAlignment="1" applyProtection="1">
      <alignment horizontal="left"/>
      <protection locked="0"/>
    </xf>
    <xf numFmtId="168" fontId="13" fillId="0" borderId="27" xfId="128" applyNumberFormat="1" applyFont="1" applyBorder="1" applyAlignment="1" applyProtection="1">
      <alignment horizontal="right"/>
      <protection locked="0"/>
    </xf>
    <xf numFmtId="168" fontId="13" fillId="0" borderId="41" xfId="128" applyNumberFormat="1" applyFont="1" applyBorder="1" applyAlignment="1" applyProtection="1">
      <alignment horizontal="right"/>
      <protection locked="0"/>
    </xf>
    <xf numFmtId="168" fontId="13" fillId="0" borderId="0" xfId="128" applyNumberFormat="1" applyFont="1" applyFill="1" applyBorder="1" applyAlignment="1" applyProtection="1">
      <alignment horizontal="right"/>
      <protection locked="0"/>
    </xf>
    <xf numFmtId="169" fontId="2" fillId="0" borderId="0" xfId="128" applyNumberFormat="1">
      <alignment/>
      <protection/>
    </xf>
    <xf numFmtId="1" fontId="17" fillId="0" borderId="14" xfId="128" applyNumberFormat="1" applyFont="1" applyBorder="1" applyAlignment="1" applyProtection="1">
      <alignment horizontal="center"/>
      <protection locked="0"/>
    </xf>
    <xf numFmtId="0" fontId="8" fillId="0" borderId="15" xfId="128" applyFont="1" applyBorder="1" applyAlignment="1" applyProtection="1">
      <alignment horizontal="left"/>
      <protection locked="0"/>
    </xf>
    <xf numFmtId="168" fontId="8" fillId="0" borderId="15" xfId="128" applyNumberFormat="1" applyFont="1" applyBorder="1" applyAlignment="1">
      <alignment horizontal="right"/>
      <protection/>
    </xf>
    <xf numFmtId="168" fontId="8" fillId="0" borderId="15" xfId="128" applyNumberFormat="1" applyFont="1" applyBorder="1" applyAlignment="1" applyProtection="1">
      <alignment horizontal="right"/>
      <protection locked="0"/>
    </xf>
    <xf numFmtId="168" fontId="8" fillId="0" borderId="16" xfId="128" applyNumberFormat="1" applyFont="1" applyBorder="1" applyAlignment="1" applyProtection="1">
      <alignment horizontal="right"/>
      <protection locked="0"/>
    </xf>
    <xf numFmtId="168" fontId="8" fillId="0" borderId="0" xfId="128" applyNumberFormat="1" applyFont="1" applyFill="1" applyBorder="1" applyAlignment="1" applyProtection="1">
      <alignment horizontal="right"/>
      <protection locked="0"/>
    </xf>
    <xf numFmtId="1" fontId="13" fillId="0" borderId="14" xfId="128" applyNumberFormat="1" applyFont="1" applyBorder="1" applyAlignment="1" applyProtection="1">
      <alignment horizontal="center"/>
      <protection locked="0"/>
    </xf>
    <xf numFmtId="1" fontId="8" fillId="0" borderId="14" xfId="128" applyNumberFormat="1" applyFont="1" applyBorder="1" applyAlignment="1" applyProtection="1">
      <alignment horizontal="center"/>
      <protection locked="0"/>
    </xf>
    <xf numFmtId="1" fontId="23" fillId="0" borderId="14" xfId="128" applyNumberFormat="1" applyFont="1" applyBorder="1" applyAlignment="1" applyProtection="1">
      <alignment horizontal="center"/>
      <protection locked="0"/>
    </xf>
    <xf numFmtId="0" fontId="13" fillId="0" borderId="15" xfId="128" applyFont="1" applyBorder="1" applyAlignment="1" applyProtection="1">
      <alignment horizontal="left"/>
      <protection locked="0"/>
    </xf>
    <xf numFmtId="168" fontId="13" fillId="0" borderId="15" xfId="128" applyNumberFormat="1" applyFont="1" applyBorder="1" applyAlignment="1" applyProtection="1">
      <alignment horizontal="right"/>
      <protection locked="0"/>
    </xf>
    <xf numFmtId="168" fontId="13" fillId="0" borderId="16" xfId="128" applyNumberFormat="1" applyFont="1" applyBorder="1" applyAlignment="1" applyProtection="1">
      <alignment horizontal="right"/>
      <protection locked="0"/>
    </xf>
    <xf numFmtId="168" fontId="8" fillId="0" borderId="15" xfId="128" applyNumberFormat="1" applyFont="1" applyBorder="1" applyAlignment="1" applyProtection="1">
      <alignment horizontal="right"/>
      <protection/>
    </xf>
    <xf numFmtId="168" fontId="17" fillId="0" borderId="15" xfId="128" applyNumberFormat="1" applyFont="1" applyBorder="1" applyAlignment="1" applyProtection="1">
      <alignment horizontal="right"/>
      <protection locked="0"/>
    </xf>
    <xf numFmtId="1" fontId="8" fillId="0" borderId="14" xfId="128" applyNumberFormat="1" applyFont="1" applyBorder="1" applyProtection="1">
      <alignment/>
      <protection locked="0"/>
    </xf>
    <xf numFmtId="1" fontId="17" fillId="0" borderId="14" xfId="128" applyNumberFormat="1" applyFont="1" applyBorder="1" applyProtection="1">
      <alignment/>
      <protection locked="0"/>
    </xf>
    <xf numFmtId="1" fontId="23" fillId="0" borderId="14" xfId="128" applyNumberFormat="1" applyFont="1" applyBorder="1" applyProtection="1">
      <alignment/>
      <protection locked="0"/>
    </xf>
    <xf numFmtId="0" fontId="13" fillId="0" borderId="15" xfId="128" applyFont="1" applyFill="1" applyBorder="1" applyAlignment="1" applyProtection="1">
      <alignment horizontal="left"/>
      <protection locked="0"/>
    </xf>
    <xf numFmtId="168" fontId="13" fillId="0" borderId="15" xfId="128" applyNumberFormat="1" applyFont="1" applyFill="1" applyBorder="1" applyAlignment="1">
      <alignment horizontal="right"/>
      <protection/>
    </xf>
    <xf numFmtId="0" fontId="8" fillId="0" borderId="15" xfId="128" applyFont="1" applyFill="1" applyBorder="1" applyAlignment="1" applyProtection="1">
      <alignment horizontal="left" indent="1"/>
      <protection locked="0"/>
    </xf>
    <xf numFmtId="172" fontId="8" fillId="0" borderId="15" xfId="128" applyNumberFormat="1" applyFont="1" applyFill="1" applyBorder="1" applyAlignment="1">
      <alignment horizontal="right"/>
      <protection/>
    </xf>
    <xf numFmtId="173" fontId="8" fillId="0" borderId="15" xfId="128" applyNumberFormat="1" applyFont="1" applyBorder="1" applyAlignment="1">
      <alignment horizontal="right"/>
      <protection/>
    </xf>
    <xf numFmtId="172" fontId="8" fillId="0" borderId="15" xfId="128" applyNumberFormat="1" applyFont="1" applyBorder="1" applyAlignment="1" applyProtection="1">
      <alignment horizontal="right"/>
      <protection locked="0"/>
    </xf>
    <xf numFmtId="172" fontId="8" fillId="0" borderId="16" xfId="128" applyNumberFormat="1" applyFont="1" applyBorder="1" applyAlignment="1" applyProtection="1">
      <alignment horizontal="right"/>
      <protection locked="0"/>
    </xf>
    <xf numFmtId="172" fontId="8" fillId="0" borderId="0" xfId="128" applyNumberFormat="1" applyFont="1" applyFill="1" applyBorder="1" applyAlignment="1" applyProtection="1">
      <alignment horizontal="right"/>
      <protection locked="0"/>
    </xf>
    <xf numFmtId="168" fontId="8" fillId="0" borderId="15" xfId="128" applyNumberFormat="1" applyFont="1" applyFill="1" applyBorder="1" applyAlignment="1">
      <alignment horizontal="right"/>
      <protection/>
    </xf>
    <xf numFmtId="0" fontId="13" fillId="0" borderId="14" xfId="128" applyFont="1" applyBorder="1">
      <alignment/>
      <protection/>
    </xf>
    <xf numFmtId="0" fontId="13" fillId="0" borderId="15" xfId="128" applyFont="1" applyBorder="1">
      <alignment/>
      <protection/>
    </xf>
    <xf numFmtId="0" fontId="8" fillId="0" borderId="14" xfId="128" applyFont="1" applyBorder="1">
      <alignment/>
      <protection/>
    </xf>
    <xf numFmtId="0" fontId="8" fillId="0" borderId="15" xfId="128" applyFont="1" applyBorder="1">
      <alignment/>
      <protection/>
    </xf>
    <xf numFmtId="0" fontId="13" fillId="0" borderId="23" xfId="128" applyFont="1" applyBorder="1">
      <alignment/>
      <protection/>
    </xf>
    <xf numFmtId="0" fontId="13" fillId="0" borderId="24" xfId="128" applyFont="1" applyBorder="1">
      <alignment/>
      <protection/>
    </xf>
    <xf numFmtId="168" fontId="13" fillId="0" borderId="24" xfId="128" applyNumberFormat="1" applyFont="1" applyBorder="1" applyAlignment="1" applyProtection="1">
      <alignment horizontal="right"/>
      <protection locked="0"/>
    </xf>
    <xf numFmtId="168" fontId="13" fillId="0" borderId="24" xfId="128" applyNumberFormat="1" applyFont="1" applyBorder="1" applyAlignment="1">
      <alignment horizontal="right"/>
      <protection/>
    </xf>
    <xf numFmtId="168" fontId="13" fillId="0" borderId="25" xfId="128" applyNumberFormat="1" applyFont="1" applyBorder="1" applyAlignment="1" applyProtection="1">
      <alignment horizontal="right"/>
      <protection locked="0"/>
    </xf>
    <xf numFmtId="0" fontId="2" fillId="0" borderId="0" xfId="128" applyFont="1" applyFill="1">
      <alignment/>
      <protection/>
    </xf>
    <xf numFmtId="0" fontId="2" fillId="0" borderId="0" xfId="128" applyFont="1">
      <alignment/>
      <protection/>
    </xf>
    <xf numFmtId="0" fontId="2" fillId="0" borderId="0" xfId="128" applyFill="1">
      <alignment/>
      <protection/>
    </xf>
    <xf numFmtId="2" fontId="2" fillId="0" borderId="0" xfId="128" applyNumberFormat="1" applyFont="1">
      <alignment/>
      <protection/>
    </xf>
    <xf numFmtId="2" fontId="2" fillId="0" borderId="0" xfId="128" applyNumberFormat="1" applyFont="1" applyFill="1">
      <alignment/>
      <protection/>
    </xf>
    <xf numFmtId="0" fontId="13" fillId="0" borderId="0" xfId="128" applyFont="1" applyAlignment="1">
      <alignment horizontal="center"/>
      <protection/>
    </xf>
    <xf numFmtId="0" fontId="6" fillId="0" borderId="0" xfId="128" applyFont="1" applyAlignment="1">
      <alignment horizontal="center"/>
      <protection/>
    </xf>
    <xf numFmtId="0" fontId="86" fillId="0" borderId="0" xfId="140" applyFont="1">
      <alignment/>
      <protection/>
    </xf>
    <xf numFmtId="0" fontId="87" fillId="36" borderId="12" xfId="140" applyFont="1" applyFill="1" applyBorder="1" applyAlignment="1">
      <alignment horizontal="center" vertical="center" wrapText="1"/>
      <protection/>
    </xf>
    <xf numFmtId="0" fontId="87" fillId="36" borderId="12" xfId="140" applyFont="1" applyFill="1" applyBorder="1" applyAlignment="1">
      <alignment horizontal="center" vertical="center"/>
      <protection/>
    </xf>
    <xf numFmtId="0" fontId="87" fillId="36" borderId="12" xfId="140" applyFont="1" applyFill="1" applyBorder="1" applyAlignment="1">
      <alignment horizontal="center"/>
      <protection/>
    </xf>
    <xf numFmtId="0" fontId="87" fillId="0" borderId="12" xfId="140" applyFont="1" applyBorder="1" applyAlignment="1">
      <alignment/>
      <protection/>
    </xf>
    <xf numFmtId="2" fontId="87" fillId="0" borderId="12" xfId="140" applyNumberFormat="1" applyFont="1" applyBorder="1" applyAlignment="1">
      <alignment horizontal="right"/>
      <protection/>
    </xf>
    <xf numFmtId="169" fontId="87" fillId="0" borderId="12" xfId="140" applyNumberFormat="1" applyFont="1" applyBorder="1" applyAlignment="1">
      <alignment horizontal="right"/>
      <protection/>
    </xf>
    <xf numFmtId="169" fontId="88" fillId="0" borderId="0" xfId="140" applyNumberFormat="1" applyFont="1">
      <alignment/>
      <protection/>
    </xf>
    <xf numFmtId="0" fontId="88" fillId="0" borderId="0" xfId="140" applyFont="1">
      <alignment/>
      <protection/>
    </xf>
    <xf numFmtId="0" fontId="89" fillId="0" borderId="12" xfId="140" applyFont="1" applyBorder="1" applyAlignment="1">
      <alignment/>
      <protection/>
    </xf>
    <xf numFmtId="169" fontId="89" fillId="0" borderId="12" xfId="140" applyNumberFormat="1" applyFont="1" applyBorder="1" applyAlignment="1">
      <alignment horizontal="right"/>
      <protection/>
    </xf>
    <xf numFmtId="0" fontId="87" fillId="0" borderId="12" xfId="140" applyFont="1" applyBorder="1" applyAlignment="1">
      <alignment horizontal="left" wrapText="1"/>
      <protection/>
    </xf>
    <xf numFmtId="169" fontId="87" fillId="0" borderId="12" xfId="140" applyNumberFormat="1" applyFont="1" applyBorder="1" applyAlignment="1">
      <alignment horizontal="right" vertical="center" wrapText="1"/>
      <protection/>
    </xf>
    <xf numFmtId="0" fontId="89" fillId="0" borderId="12" xfId="140" applyFont="1" applyBorder="1" applyAlignment="1">
      <alignment horizontal="left" vertical="center" wrapText="1"/>
      <protection/>
    </xf>
    <xf numFmtId="2" fontId="89" fillId="0" borderId="12" xfId="140" applyNumberFormat="1" applyFont="1" applyBorder="1" applyAlignment="1">
      <alignment horizontal="right" vertical="center" wrapText="1"/>
      <protection/>
    </xf>
    <xf numFmtId="169" fontId="89" fillId="0" borderId="12" xfId="140" applyNumberFormat="1" applyFont="1" applyBorder="1" applyAlignment="1">
      <alignment horizontal="right" vertical="center" wrapText="1"/>
      <protection/>
    </xf>
    <xf numFmtId="0" fontId="87" fillId="0" borderId="12" xfId="140" applyFont="1" applyBorder="1" applyAlignment="1">
      <alignment horizontal="left" vertical="center" wrapText="1"/>
      <protection/>
    </xf>
    <xf numFmtId="2" fontId="87" fillId="0" borderId="12" xfId="140" applyNumberFormat="1" applyFont="1" applyBorder="1" applyAlignment="1">
      <alignment horizontal="right" vertical="center" wrapText="1"/>
      <protection/>
    </xf>
    <xf numFmtId="0" fontId="89" fillId="0" borderId="0" xfId="140" applyFont="1" applyAlignment="1">
      <alignment/>
      <protection/>
    </xf>
    <xf numFmtId="0" fontId="89" fillId="0" borderId="0" xfId="140" applyFont="1">
      <alignment/>
      <protection/>
    </xf>
    <xf numFmtId="0" fontId="86" fillId="0" borderId="0" xfId="140" applyFont="1" applyAlignment="1">
      <alignment/>
      <protection/>
    </xf>
    <xf numFmtId="0" fontId="0" fillId="0" borderId="0" xfId="140">
      <alignment/>
      <protection/>
    </xf>
    <xf numFmtId="164" fontId="13" fillId="33" borderId="10" xfId="237" applyNumberFormat="1" applyFont="1" applyFill="1" applyBorder="1" applyAlignment="1" applyProtection="1">
      <alignment horizontal="center" vertical="center"/>
      <protection/>
    </xf>
    <xf numFmtId="164" fontId="13" fillId="33" borderId="12" xfId="237" applyNumberFormat="1" applyFont="1" applyFill="1" applyBorder="1" applyAlignment="1" applyProtection="1">
      <alignment horizontal="center" vertical="center"/>
      <protection/>
    </xf>
    <xf numFmtId="164" fontId="13" fillId="33" borderId="42" xfId="237" applyNumberFormat="1" applyFont="1" applyFill="1" applyBorder="1" applyAlignment="1" applyProtection="1">
      <alignment horizontal="center" vertical="center"/>
      <protection/>
    </xf>
    <xf numFmtId="164" fontId="8" fillId="0" borderId="14" xfId="237" applyNumberFormat="1" applyFont="1" applyBorder="1" applyAlignment="1" applyProtection="1">
      <alignment horizontal="left" vertical="center"/>
      <protection/>
    </xf>
    <xf numFmtId="169" fontId="8" fillId="0" borderId="15" xfId="237" applyNumberFormat="1" applyFont="1" applyBorder="1" applyAlignment="1">
      <alignment horizontal="center" vertical="center"/>
      <protection/>
    </xf>
    <xf numFmtId="168" fontId="8" fillId="0" borderId="15" xfId="237" applyNumberFormat="1" applyFont="1" applyBorder="1" applyAlignment="1" applyProtection="1">
      <alignment horizontal="center" vertical="center"/>
      <protection/>
    </xf>
    <xf numFmtId="169" fontId="8" fillId="0" borderId="15" xfId="49" applyNumberFormat="1" applyFont="1" applyBorder="1" applyAlignment="1" applyProtection="1">
      <alignment horizontal="center" vertical="center"/>
      <protection/>
    </xf>
    <xf numFmtId="168" fontId="8" fillId="0" borderId="16" xfId="237" applyNumberFormat="1" applyFont="1" applyBorder="1" applyAlignment="1" applyProtection="1">
      <alignment horizontal="center" vertical="center"/>
      <protection/>
    </xf>
    <xf numFmtId="169" fontId="8" fillId="0" borderId="15" xfId="49" applyNumberFormat="1" applyFont="1" applyFill="1" applyBorder="1" applyAlignment="1" applyProtection="1">
      <alignment horizontal="center" vertical="center"/>
      <protection/>
    </xf>
    <xf numFmtId="164" fontId="8" fillId="0" borderId="15" xfId="237" applyNumberFormat="1" applyFont="1" applyFill="1" applyBorder="1" applyAlignment="1" applyProtection="1">
      <alignment horizontal="center" vertical="center"/>
      <protection/>
    </xf>
    <xf numFmtId="169" fontId="8" fillId="0" borderId="15" xfId="237" applyNumberFormat="1" applyFont="1" applyFill="1" applyBorder="1" applyAlignment="1" applyProtection="1">
      <alignment horizontal="center" vertical="center"/>
      <protection/>
    </xf>
    <xf numFmtId="164" fontId="8" fillId="0" borderId="16" xfId="237" applyNumberFormat="1" applyFont="1" applyFill="1" applyBorder="1" applyAlignment="1" applyProtection="1">
      <alignment horizontal="center" vertical="center"/>
      <protection/>
    </xf>
    <xf numFmtId="169" fontId="8" fillId="0" borderId="15" xfId="49" applyNumberFormat="1" applyFont="1" applyBorder="1" applyAlignment="1">
      <alignment horizontal="center" vertical="center"/>
    </xf>
    <xf numFmtId="169" fontId="8" fillId="0" borderId="16" xfId="237" applyNumberFormat="1" applyFont="1" applyBorder="1" applyAlignment="1">
      <alignment horizontal="center" vertical="center"/>
      <protection/>
    </xf>
    <xf numFmtId="169" fontId="8" fillId="0" borderId="15" xfId="140" applyNumberFormat="1" applyFont="1" applyBorder="1" applyAlignment="1">
      <alignment horizontal="center" vertical="center" wrapText="1"/>
      <protection/>
    </xf>
    <xf numFmtId="164" fontId="13" fillId="0" borderId="43" xfId="237" applyNumberFormat="1" applyFont="1" applyBorder="1" applyAlignment="1" applyProtection="1">
      <alignment horizontal="center" vertical="center"/>
      <protection/>
    </xf>
    <xf numFmtId="169" fontId="13" fillId="0" borderId="44" xfId="237" applyNumberFormat="1" applyFont="1" applyBorder="1" applyAlignment="1">
      <alignment horizontal="center" vertical="center"/>
      <protection/>
    </xf>
    <xf numFmtId="169" fontId="13" fillId="0" borderId="45" xfId="237" applyNumberFormat="1" applyFont="1" applyBorder="1" applyAlignment="1">
      <alignment horizontal="center" vertical="center"/>
      <protection/>
    </xf>
    <xf numFmtId="164" fontId="26" fillId="0" borderId="46" xfId="237" applyNumberFormat="1" applyFont="1" applyFill="1" applyBorder="1" applyAlignment="1" applyProtection="1">
      <alignment horizontal="left" vertical="center"/>
      <protection/>
    </xf>
    <xf numFmtId="0" fontId="0" fillId="0" borderId="0" xfId="140" applyAlignment="1">
      <alignment horizontal="center"/>
      <protection/>
    </xf>
    <xf numFmtId="164" fontId="26" fillId="0" borderId="0" xfId="237" applyNumberFormat="1" applyFont="1" applyFill="1" applyBorder="1" applyAlignment="1" applyProtection="1">
      <alignment horizontal="left" vertical="center"/>
      <protection/>
    </xf>
    <xf numFmtId="164" fontId="13" fillId="0" borderId="0" xfId="235" applyNumberFormat="1" applyFont="1" applyBorder="1" applyAlignment="1" quotePrefix="1">
      <alignment horizontal="center"/>
      <protection/>
    </xf>
    <xf numFmtId="164" fontId="13" fillId="33" borderId="12" xfId="235" applyNumberFormat="1" applyFont="1" applyFill="1" applyBorder="1" applyAlignment="1" applyProtection="1">
      <alignment horizontal="center" vertical="center"/>
      <protection/>
    </xf>
    <xf numFmtId="164" fontId="8" fillId="0" borderId="15" xfId="235" applyNumberFormat="1" applyFont="1" applyBorder="1" applyAlignment="1" applyProtection="1">
      <alignment horizontal="left" vertical="center"/>
      <protection/>
    </xf>
    <xf numFmtId="168" fontId="8" fillId="0" borderId="35" xfId="235" applyNumberFormat="1" applyFont="1" applyBorder="1" applyAlignment="1" applyProtection="1">
      <alignment horizontal="center" vertical="center"/>
      <protection/>
    </xf>
    <xf numFmtId="169" fontId="90" fillId="0" borderId="0" xfId="185" applyNumberFormat="1" applyFont="1" applyBorder="1" applyAlignment="1">
      <alignment horizontal="center"/>
      <protection/>
    </xf>
    <xf numFmtId="174" fontId="13" fillId="0" borderId="27" xfId="235" applyNumberFormat="1" applyFont="1" applyFill="1" applyBorder="1" applyAlignment="1" applyProtection="1">
      <alignment horizontal="center" vertical="center"/>
      <protection/>
    </xf>
    <xf numFmtId="169" fontId="90" fillId="0" borderId="0" xfId="185" applyNumberFormat="1" applyFont="1" applyAlignment="1">
      <alignment horizontal="center"/>
      <protection/>
    </xf>
    <xf numFmtId="169" fontId="90" fillId="0" borderId="15" xfId="235" applyNumberFormat="1" applyFont="1" applyFill="1" applyBorder="1" applyAlignment="1" applyProtection="1">
      <alignment horizontal="center" vertical="center"/>
      <protection/>
    </xf>
    <xf numFmtId="168" fontId="8" fillId="0" borderId="0" xfId="235" applyNumberFormat="1" applyFont="1" applyBorder="1" applyAlignment="1" applyProtection="1">
      <alignment horizontal="center" vertical="center"/>
      <protection/>
    </xf>
    <xf numFmtId="169" fontId="8" fillId="0" borderId="27" xfId="185" applyNumberFormat="1" applyFont="1" applyBorder="1" applyAlignment="1">
      <alignment horizontal="center"/>
      <protection/>
    </xf>
    <xf numFmtId="169" fontId="8" fillId="0" borderId="27" xfId="235" applyNumberFormat="1" applyFont="1" applyFill="1" applyBorder="1" applyAlignment="1" applyProtection="1">
      <alignment horizontal="center" vertical="center"/>
      <protection/>
    </xf>
    <xf numFmtId="169" fontId="90" fillId="0" borderId="27" xfId="185" applyNumberFormat="1" applyFont="1" applyBorder="1" applyAlignment="1">
      <alignment horizontal="center"/>
      <protection/>
    </xf>
    <xf numFmtId="174" fontId="8" fillId="0" borderId="27" xfId="235" applyNumberFormat="1" applyFont="1" applyFill="1" applyBorder="1" applyAlignment="1" applyProtection="1">
      <alignment horizontal="center" vertical="center"/>
      <protection/>
    </xf>
    <xf numFmtId="174" fontId="13" fillId="0" borderId="15" xfId="235" applyNumberFormat="1" applyFont="1" applyFill="1" applyBorder="1" applyAlignment="1" applyProtection="1">
      <alignment horizontal="center" vertical="center"/>
      <protection/>
    </xf>
    <xf numFmtId="164" fontId="8" fillId="0" borderId="34" xfId="235" applyNumberFormat="1" applyFont="1" applyFill="1" applyBorder="1" applyAlignment="1" applyProtection="1">
      <alignment horizontal="center" vertical="center"/>
      <protection/>
    </xf>
    <xf numFmtId="169" fontId="8" fillId="0" borderId="15" xfId="185" applyNumberFormat="1" applyFont="1" applyBorder="1" applyAlignment="1">
      <alignment horizontal="center"/>
      <protection/>
    </xf>
    <xf numFmtId="169" fontId="8" fillId="0" borderId="15" xfId="235" applyNumberFormat="1" applyFont="1" applyFill="1" applyBorder="1" applyAlignment="1" applyProtection="1">
      <alignment horizontal="center" vertical="center"/>
      <protection/>
    </xf>
    <xf numFmtId="169" fontId="90" fillId="0" borderId="15" xfId="185" applyNumberFormat="1" applyFont="1" applyBorder="1" applyAlignment="1">
      <alignment horizontal="center"/>
      <protection/>
    </xf>
    <xf numFmtId="174" fontId="8" fillId="0" borderId="15" xfId="235" applyNumberFormat="1" applyFont="1" applyFill="1" applyBorder="1" applyAlignment="1" applyProtection="1">
      <alignment horizontal="center" vertical="center"/>
      <protection/>
    </xf>
    <xf numFmtId="168" fontId="8" fillId="0" borderId="34" xfId="235" applyNumberFormat="1" applyFont="1" applyBorder="1" applyAlignment="1" applyProtection="1">
      <alignment horizontal="center" vertical="center"/>
      <protection/>
    </xf>
    <xf numFmtId="169" fontId="8" fillId="0" borderId="34" xfId="235" applyNumberFormat="1" applyFont="1" applyBorder="1" applyAlignment="1">
      <alignment horizontal="center" vertical="center"/>
      <protection/>
    </xf>
    <xf numFmtId="169" fontId="8" fillId="0" borderId="15" xfId="189" applyNumberFormat="1" applyFont="1" applyBorder="1" applyAlignment="1">
      <alignment horizontal="center" vertical="center" wrapText="1"/>
      <protection/>
    </xf>
    <xf numFmtId="169" fontId="90" fillId="0" borderId="10" xfId="185" applyNumberFormat="1" applyFont="1" applyBorder="1" applyAlignment="1">
      <alignment horizontal="center"/>
      <protection/>
    </xf>
    <xf numFmtId="164" fontId="13" fillId="0" borderId="12" xfId="235" applyNumberFormat="1" applyFont="1" applyBorder="1" applyAlignment="1" applyProtection="1">
      <alignment horizontal="center" vertical="center"/>
      <protection/>
    </xf>
    <xf numFmtId="169" fontId="13" fillId="0" borderId="12" xfId="235" applyNumberFormat="1" applyFont="1" applyBorder="1" applyAlignment="1">
      <alignment horizontal="center" vertical="center"/>
      <protection/>
    </xf>
    <xf numFmtId="174" fontId="13" fillId="0" borderId="12" xfId="235" applyNumberFormat="1" applyFont="1" applyFill="1" applyBorder="1" applyAlignment="1">
      <alignment horizontal="center" vertical="center"/>
      <protection/>
    </xf>
    <xf numFmtId="169" fontId="13" fillId="0" borderId="12" xfId="235" applyNumberFormat="1" applyFont="1" applyFill="1" applyBorder="1" applyAlignment="1">
      <alignment horizontal="center" vertical="center"/>
      <protection/>
    </xf>
    <xf numFmtId="0" fontId="90" fillId="0" borderId="0" xfId="185" applyFont="1">
      <alignment/>
      <protection/>
    </xf>
    <xf numFmtId="0" fontId="91" fillId="0" borderId="0" xfId="185" applyFont="1">
      <alignment/>
      <protection/>
    </xf>
    <xf numFmtId="170" fontId="2" fillId="0" borderId="0" xfId="66" applyNumberFormat="1" applyFont="1" applyAlignment="1">
      <alignment/>
    </xf>
    <xf numFmtId="0" fontId="90" fillId="0" borderId="0" xfId="185" applyFont="1" quotePrefix="1">
      <alignment/>
      <protection/>
    </xf>
    <xf numFmtId="0" fontId="13" fillId="0" borderId="0" xfId="181" applyFont="1" applyBorder="1" applyAlignment="1">
      <alignment horizontal="center" vertical="center"/>
      <protection/>
    </xf>
    <xf numFmtId="0" fontId="8" fillId="0" borderId="0" xfId="240" applyFont="1">
      <alignment/>
      <protection/>
    </xf>
    <xf numFmtId="0" fontId="13" fillId="33" borderId="47" xfId="181" applyFont="1" applyFill="1" applyBorder="1" applyAlignment="1" applyProtection="1" quotePrefix="1">
      <alignment horizontal="center" vertical="center"/>
      <protection/>
    </xf>
    <xf numFmtId="16" fontId="24" fillId="33" borderId="48" xfId="181" applyNumberFormat="1" applyFont="1" applyFill="1" applyBorder="1" applyAlignment="1">
      <alignment horizontal="center" wrapText="1"/>
      <protection/>
    </xf>
    <xf numFmtId="0" fontId="13" fillId="33" borderId="28" xfId="240" applyFont="1" applyFill="1" applyBorder="1" applyAlignment="1">
      <alignment horizontal="center"/>
      <protection/>
    </xf>
    <xf numFmtId="0" fontId="13" fillId="33" borderId="27" xfId="240" applyFont="1" applyFill="1" applyBorder="1" applyAlignment="1">
      <alignment horizontal="center"/>
      <protection/>
    </xf>
    <xf numFmtId="0" fontId="13" fillId="33" borderId="29" xfId="240" applyFont="1" applyFill="1" applyBorder="1" applyAlignment="1">
      <alignment horizontal="center"/>
      <protection/>
    </xf>
    <xf numFmtId="0" fontId="13" fillId="33" borderId="41" xfId="240" applyFont="1" applyFill="1" applyBorder="1" applyAlignment="1">
      <alignment horizontal="center"/>
      <protection/>
    </xf>
    <xf numFmtId="0" fontId="8" fillId="33" borderId="49" xfId="240" applyNumberFormat="1" applyFont="1" applyFill="1" applyBorder="1" applyAlignment="1">
      <alignment horizontal="center"/>
      <protection/>
    </xf>
    <xf numFmtId="0" fontId="13" fillId="33" borderId="12" xfId="240" applyFont="1" applyFill="1" applyBorder="1" applyAlignment="1">
      <alignment horizontal="center"/>
      <protection/>
    </xf>
    <xf numFmtId="0" fontId="13" fillId="33" borderId="50" xfId="240" applyFont="1" applyFill="1" applyBorder="1" applyAlignment="1">
      <alignment horizontal="center"/>
      <protection/>
    </xf>
    <xf numFmtId="0" fontId="13" fillId="33" borderId="51" xfId="240" applyFont="1" applyFill="1" applyBorder="1" applyAlignment="1">
      <alignment horizontal="center"/>
      <protection/>
    </xf>
    <xf numFmtId="0" fontId="13" fillId="33" borderId="52" xfId="240" applyFont="1" applyFill="1" applyBorder="1" applyAlignment="1">
      <alignment horizontal="center"/>
      <protection/>
    </xf>
    <xf numFmtId="0" fontId="13" fillId="33" borderId="10" xfId="240" applyFont="1" applyFill="1" applyBorder="1" applyAlignment="1">
      <alignment horizontal="center"/>
      <protection/>
    </xf>
    <xf numFmtId="0" fontId="13" fillId="33" borderId="53" xfId="240" applyFont="1" applyFill="1" applyBorder="1" applyAlignment="1">
      <alignment horizontal="center"/>
      <protection/>
    </xf>
    <xf numFmtId="0" fontId="13" fillId="33" borderId="18" xfId="240" applyFont="1" applyFill="1" applyBorder="1" applyAlignment="1">
      <alignment horizontal="center"/>
      <protection/>
    </xf>
    <xf numFmtId="0" fontId="13" fillId="0" borderId="17" xfId="240" applyFont="1" applyBorder="1">
      <alignment/>
      <protection/>
    </xf>
    <xf numFmtId="2" fontId="13" fillId="0" borderId="15" xfId="240" applyNumberFormat="1" applyFont="1" applyBorder="1" applyAlignment="1">
      <alignment horizontal="center" vertical="center"/>
      <protection/>
    </xf>
    <xf numFmtId="169" fontId="13" fillId="0" borderId="0" xfId="181" applyNumberFormat="1" applyFont="1" applyBorder="1" applyAlignment="1">
      <alignment horizontal="right" vertical="center"/>
      <protection/>
    </xf>
    <xf numFmtId="169" fontId="13" fillId="0" borderId="54" xfId="231" applyNumberFormat="1" applyFont="1" applyBorder="1" applyAlignment="1">
      <alignment horizontal="right" vertical="center"/>
      <protection/>
    </xf>
    <xf numFmtId="169" fontId="13" fillId="0" borderId="51" xfId="231" applyNumberFormat="1" applyFont="1" applyBorder="1" applyAlignment="1">
      <alignment horizontal="right" vertical="center"/>
      <protection/>
    </xf>
    <xf numFmtId="169" fontId="13" fillId="0" borderId="28" xfId="231" applyNumberFormat="1" applyFont="1" applyBorder="1" applyAlignment="1">
      <alignment horizontal="right" vertical="center"/>
      <protection/>
    </xf>
    <xf numFmtId="169" fontId="13" fillId="0" borderId="29" xfId="231" applyNumberFormat="1" applyFont="1" applyBorder="1" applyAlignment="1">
      <alignment horizontal="right" vertical="center"/>
      <protection/>
    </xf>
    <xf numFmtId="169" fontId="13" fillId="0" borderId="29" xfId="231" applyNumberFormat="1" applyFont="1" applyFill="1" applyBorder="1" applyAlignment="1">
      <alignment horizontal="right" vertical="center"/>
      <protection/>
    </xf>
    <xf numFmtId="169" fontId="13" fillId="0" borderId="55" xfId="231" applyNumberFormat="1" applyFont="1" applyBorder="1" applyAlignment="1">
      <alignment horizontal="center" vertical="center"/>
      <protection/>
    </xf>
    <xf numFmtId="0" fontId="13" fillId="0" borderId="49" xfId="240" applyFont="1" applyBorder="1">
      <alignment/>
      <protection/>
    </xf>
    <xf numFmtId="2" fontId="13" fillId="0" borderId="50" xfId="240" applyNumberFormat="1" applyFont="1" applyBorder="1" applyAlignment="1">
      <alignment horizontal="center" vertical="center"/>
      <protection/>
    </xf>
    <xf numFmtId="169" fontId="13" fillId="0" borderId="50" xfId="181" applyNumberFormat="1" applyFont="1" applyBorder="1" applyAlignment="1">
      <alignment horizontal="right" vertical="center"/>
      <protection/>
    </xf>
    <xf numFmtId="169" fontId="13" fillId="0" borderId="54" xfId="181" applyNumberFormat="1" applyFont="1" applyBorder="1" applyAlignment="1">
      <alignment horizontal="right" vertical="center"/>
      <protection/>
    </xf>
    <xf numFmtId="169" fontId="13" fillId="0" borderId="50" xfId="231" applyNumberFormat="1" applyFont="1" applyBorder="1" applyAlignment="1">
      <alignment horizontal="right" vertical="center"/>
      <protection/>
    </xf>
    <xf numFmtId="169" fontId="13" fillId="0" borderId="54" xfId="231" applyNumberFormat="1" applyFont="1" applyFill="1" applyBorder="1" applyAlignment="1">
      <alignment horizontal="right" vertical="center"/>
      <protection/>
    </xf>
    <xf numFmtId="169" fontId="13" fillId="0" borderId="13" xfId="231" applyNumberFormat="1" applyFont="1" applyBorder="1" applyAlignment="1">
      <alignment horizontal="center" vertical="center"/>
      <protection/>
    </xf>
    <xf numFmtId="0" fontId="8" fillId="0" borderId="17" xfId="240" applyFont="1" applyBorder="1">
      <alignment/>
      <protection/>
    </xf>
    <xf numFmtId="2" fontId="8" fillId="0" borderId="15" xfId="240" applyNumberFormat="1" applyFont="1" applyBorder="1" applyAlignment="1">
      <alignment horizontal="center" vertical="center"/>
      <protection/>
    </xf>
    <xf numFmtId="169" fontId="8" fillId="0" borderId="0" xfId="181" applyNumberFormat="1" applyFont="1" applyBorder="1" applyAlignment="1">
      <alignment horizontal="right" vertical="center"/>
      <protection/>
    </xf>
    <xf numFmtId="169" fontId="8" fillId="0" borderId="29" xfId="231" applyNumberFormat="1" applyFont="1" applyBorder="1" applyAlignment="1">
      <alignment horizontal="right" vertical="center"/>
      <protection/>
    </xf>
    <xf numFmtId="169" fontId="8" fillId="0" borderId="30" xfId="231" applyNumberFormat="1" applyFont="1" applyBorder="1" applyAlignment="1">
      <alignment horizontal="right" vertical="center"/>
      <protection/>
    </xf>
    <xf numFmtId="169" fontId="8" fillId="0" borderId="34" xfId="231" applyNumberFormat="1" applyFont="1" applyBorder="1" applyAlignment="1">
      <alignment horizontal="right" vertical="center"/>
      <protection/>
    </xf>
    <xf numFmtId="169" fontId="8" fillId="0" borderId="0" xfId="231" applyNumberFormat="1" applyFont="1" applyBorder="1" applyAlignment="1">
      <alignment horizontal="right" vertical="center"/>
      <protection/>
    </xf>
    <xf numFmtId="169" fontId="8" fillId="0" borderId="0" xfId="231" applyNumberFormat="1" applyFont="1" applyFill="1" applyBorder="1" applyAlignment="1">
      <alignment horizontal="right" vertical="center"/>
      <protection/>
    </xf>
    <xf numFmtId="169" fontId="8" fillId="0" borderId="56" xfId="231" applyNumberFormat="1" applyFont="1" applyBorder="1" applyAlignment="1">
      <alignment horizontal="center" vertical="center"/>
      <protection/>
    </xf>
    <xf numFmtId="169" fontId="8" fillId="0" borderId="35" xfId="231" applyNumberFormat="1" applyFont="1" applyBorder="1" applyAlignment="1">
      <alignment horizontal="right" vertical="center"/>
      <protection/>
    </xf>
    <xf numFmtId="169" fontId="8" fillId="0" borderId="53" xfId="231" applyNumberFormat="1" applyFont="1" applyBorder="1" applyAlignment="1">
      <alignment horizontal="right" vertical="center"/>
      <protection/>
    </xf>
    <xf numFmtId="169" fontId="8" fillId="0" borderId="57" xfId="231" applyNumberFormat="1" applyFont="1" applyBorder="1" applyAlignment="1">
      <alignment horizontal="right" vertical="center"/>
      <protection/>
    </xf>
    <xf numFmtId="2" fontId="13" fillId="0" borderId="12" xfId="240" applyNumberFormat="1" applyFont="1" applyBorder="1" applyAlignment="1">
      <alignment horizontal="center" vertical="center"/>
      <protection/>
    </xf>
    <xf numFmtId="169" fontId="8" fillId="0" borderId="28" xfId="231" applyNumberFormat="1" applyFont="1" applyBorder="1" applyAlignment="1">
      <alignment horizontal="right" vertical="center"/>
      <protection/>
    </xf>
    <xf numFmtId="169" fontId="8" fillId="0" borderId="29" xfId="231" applyNumberFormat="1" applyFont="1" applyFill="1" applyBorder="1" applyAlignment="1">
      <alignment horizontal="right" vertical="center"/>
      <protection/>
    </xf>
    <xf numFmtId="169" fontId="8" fillId="0" borderId="55" xfId="231" applyNumberFormat="1" applyFont="1" applyBorder="1" applyAlignment="1">
      <alignment horizontal="center" vertical="center"/>
      <protection/>
    </xf>
    <xf numFmtId="169" fontId="8" fillId="0" borderId="52" xfId="231" applyNumberFormat="1" applyFont="1" applyBorder="1" applyAlignment="1">
      <alignment horizontal="right" vertical="center"/>
      <protection/>
    </xf>
    <xf numFmtId="169" fontId="8" fillId="0" borderId="53" xfId="231" applyNumberFormat="1" applyFont="1" applyFill="1" applyBorder="1" applyAlignment="1">
      <alignment horizontal="right" vertical="center"/>
      <protection/>
    </xf>
    <xf numFmtId="169" fontId="8" fillId="0" borderId="58" xfId="231" applyNumberFormat="1" applyFont="1" applyBorder="1" applyAlignment="1">
      <alignment horizontal="center" vertical="center"/>
      <protection/>
    </xf>
    <xf numFmtId="169" fontId="13" fillId="0" borderId="54" xfId="231" applyNumberFormat="1" applyFont="1" applyBorder="1" applyAlignment="1">
      <alignment vertical="center"/>
      <protection/>
    </xf>
    <xf numFmtId="169" fontId="13" fillId="0" borderId="51" xfId="231" applyNumberFormat="1" applyFont="1" applyBorder="1" applyAlignment="1">
      <alignment vertical="center"/>
      <protection/>
    </xf>
    <xf numFmtId="169" fontId="13" fillId="0" borderId="34" xfId="231" applyNumberFormat="1" applyFont="1" applyBorder="1" applyAlignment="1">
      <alignment horizontal="right" vertical="center"/>
      <protection/>
    </xf>
    <xf numFmtId="169" fontId="13" fillId="0" borderId="0" xfId="231" applyNumberFormat="1" applyFont="1" applyBorder="1" applyAlignment="1">
      <alignment horizontal="right" vertical="center"/>
      <protection/>
    </xf>
    <xf numFmtId="169" fontId="13" fillId="0" borderId="0" xfId="231" applyNumberFormat="1" applyFont="1" applyFill="1" applyBorder="1" applyAlignment="1">
      <alignment horizontal="right" vertical="center"/>
      <protection/>
    </xf>
    <xf numFmtId="169" fontId="13" fillId="0" borderId="56" xfId="231" applyNumberFormat="1" applyFont="1" applyBorder="1" applyAlignment="1">
      <alignment horizontal="center" vertical="center"/>
      <protection/>
    </xf>
    <xf numFmtId="0" fontId="13" fillId="0" borderId="0" xfId="240" applyFont="1">
      <alignment/>
      <protection/>
    </xf>
    <xf numFmtId="169" fontId="8" fillId="0" borderId="29" xfId="231" applyNumberFormat="1" applyFont="1" applyBorder="1" applyAlignment="1">
      <alignment vertical="center"/>
      <protection/>
    </xf>
    <xf numFmtId="169" fontId="8" fillId="0" borderId="30" xfId="231" applyNumberFormat="1" applyFont="1" applyBorder="1" applyAlignment="1">
      <alignment vertical="center"/>
      <protection/>
    </xf>
    <xf numFmtId="169" fontId="8" fillId="0" borderId="0" xfId="231" applyNumberFormat="1" applyFont="1" applyBorder="1" applyAlignment="1">
      <alignment vertical="center"/>
      <protection/>
    </xf>
    <xf numFmtId="169" fontId="8" fillId="0" borderId="35" xfId="231" applyNumberFormat="1" applyFont="1" applyBorder="1" applyAlignment="1">
      <alignment vertical="center"/>
      <protection/>
    </xf>
    <xf numFmtId="0" fontId="8" fillId="0" borderId="59" xfId="240" applyFont="1" applyBorder="1">
      <alignment/>
      <protection/>
    </xf>
    <xf numFmtId="2" fontId="8" fillId="0" borderId="24" xfId="240" applyNumberFormat="1" applyFont="1" applyBorder="1" applyAlignment="1">
      <alignment horizontal="center" vertical="center"/>
      <protection/>
    </xf>
    <xf numFmtId="169" fontId="8" fillId="0" borderId="60" xfId="181" applyNumberFormat="1" applyFont="1" applyBorder="1" applyAlignment="1">
      <alignment horizontal="right" vertical="center"/>
      <protection/>
    </xf>
    <xf numFmtId="169" fontId="8" fillId="0" borderId="60" xfId="231" applyNumberFormat="1" applyFont="1" applyBorder="1" applyAlignment="1">
      <alignment horizontal="right" vertical="center"/>
      <protection/>
    </xf>
    <xf numFmtId="169" fontId="8" fillId="0" borderId="60" xfId="231" applyNumberFormat="1" applyFont="1" applyBorder="1" applyAlignment="1">
      <alignment vertical="center"/>
      <protection/>
    </xf>
    <xf numFmtId="169" fontId="8" fillId="0" borderId="61" xfId="231" applyNumberFormat="1" applyFont="1" applyBorder="1" applyAlignment="1">
      <alignment vertical="center"/>
      <protection/>
    </xf>
    <xf numFmtId="169" fontId="8" fillId="0" borderId="62" xfId="231" applyNumberFormat="1" applyFont="1" applyBorder="1" applyAlignment="1">
      <alignment horizontal="right" vertical="center"/>
      <protection/>
    </xf>
    <xf numFmtId="169" fontId="8" fillId="0" borderId="60" xfId="231" applyNumberFormat="1" applyFont="1" applyFill="1" applyBorder="1" applyAlignment="1">
      <alignment horizontal="right" vertical="center"/>
      <protection/>
    </xf>
    <xf numFmtId="169" fontId="8" fillId="0" borderId="63" xfId="231" applyNumberFormat="1" applyFont="1" applyBorder="1" applyAlignment="1">
      <alignment horizontal="center" vertical="center"/>
      <protection/>
    </xf>
    <xf numFmtId="0" fontId="8" fillId="0" borderId="0" xfId="240" applyFont="1" applyBorder="1">
      <alignment/>
      <protection/>
    </xf>
    <xf numFmtId="164" fontId="8" fillId="0" borderId="0" xfId="242" applyNumberFormat="1" applyFont="1">
      <alignment/>
      <protection/>
    </xf>
    <xf numFmtId="164" fontId="8" fillId="0" borderId="0" xfId="238" applyNumberFormat="1" applyFont="1">
      <alignment/>
      <protection/>
    </xf>
    <xf numFmtId="164" fontId="8" fillId="0" borderId="0" xfId="238" applyNumberFormat="1" applyFont="1" applyFill="1">
      <alignment/>
      <protection/>
    </xf>
    <xf numFmtId="164" fontId="8" fillId="0" borderId="54" xfId="238" applyNumberFormat="1" applyFont="1" applyBorder="1" applyAlignment="1" applyProtection="1">
      <alignment horizontal="centerContinuous"/>
      <protection/>
    </xf>
    <xf numFmtId="164" fontId="8" fillId="0" borderId="51" xfId="238" applyNumberFormat="1" applyFont="1" applyBorder="1" applyAlignment="1">
      <alignment horizontal="centerContinuous"/>
      <protection/>
    </xf>
    <xf numFmtId="169" fontId="8" fillId="0" borderId="0" xfId="238" applyNumberFormat="1" applyFont="1">
      <alignment/>
      <protection/>
    </xf>
    <xf numFmtId="164" fontId="24" fillId="33" borderId="12" xfId="238" applyNumberFormat="1" applyFont="1" applyFill="1" applyBorder="1" applyAlignment="1" applyProtection="1">
      <alignment horizontal="center" vertical="center"/>
      <protection/>
    </xf>
    <xf numFmtId="164" fontId="24" fillId="33" borderId="10" xfId="238" applyNumberFormat="1" applyFont="1" applyFill="1" applyBorder="1" applyAlignment="1" applyProtection="1">
      <alignment horizontal="center" vertical="center"/>
      <protection/>
    </xf>
    <xf numFmtId="164" fontId="24" fillId="33" borderId="51" xfId="238" applyNumberFormat="1" applyFont="1" applyFill="1" applyBorder="1" applyAlignment="1" applyProtection="1">
      <alignment horizontal="center" vertical="center"/>
      <protection/>
    </xf>
    <xf numFmtId="164" fontId="24" fillId="33" borderId="18" xfId="238" applyNumberFormat="1" applyFont="1" applyFill="1" applyBorder="1" applyAlignment="1" applyProtection="1">
      <alignment horizontal="center" vertical="center"/>
      <protection/>
    </xf>
    <xf numFmtId="164" fontId="8" fillId="0" borderId="57" xfId="238" applyNumberFormat="1" applyFont="1" applyBorder="1" applyAlignment="1" applyProtection="1">
      <alignment horizontal="center"/>
      <protection/>
    </xf>
    <xf numFmtId="164" fontId="28" fillId="0" borderId="14" xfId="238" applyNumberFormat="1" applyFont="1" applyBorder="1" applyAlignment="1" applyProtection="1">
      <alignment horizontal="left" vertical="center"/>
      <protection/>
    </xf>
    <xf numFmtId="169" fontId="28" fillId="0" borderId="15" xfId="238" applyNumberFormat="1" applyFont="1" applyBorder="1" applyAlignment="1">
      <alignment horizontal="center" vertical="center"/>
      <protection/>
    </xf>
    <xf numFmtId="169" fontId="28" fillId="0" borderId="35" xfId="238" applyNumberFormat="1" applyFont="1" applyBorder="1" applyAlignment="1">
      <alignment horizontal="center" vertical="center"/>
      <protection/>
    </xf>
    <xf numFmtId="169" fontId="28" fillId="0" borderId="16" xfId="238" applyNumberFormat="1" applyFont="1" applyBorder="1" applyAlignment="1">
      <alignment horizontal="center" vertical="center"/>
      <protection/>
    </xf>
    <xf numFmtId="164" fontId="24" fillId="0" borderId="43" xfId="238" applyNumberFormat="1" applyFont="1" applyBorder="1" applyAlignment="1" applyProtection="1">
      <alignment horizontal="center" vertical="center"/>
      <protection/>
    </xf>
    <xf numFmtId="169" fontId="24" fillId="0" borderId="44" xfId="238" applyNumberFormat="1" applyFont="1" applyBorder="1" applyAlignment="1">
      <alignment horizontal="center" vertical="center"/>
      <protection/>
    </xf>
    <xf numFmtId="169" fontId="24" fillId="0" borderId="64" xfId="238" applyNumberFormat="1" applyFont="1" applyBorder="1" applyAlignment="1">
      <alignment horizontal="center" vertical="center"/>
      <protection/>
    </xf>
    <xf numFmtId="169" fontId="24" fillId="0" borderId="45" xfId="238" applyNumberFormat="1" applyFont="1" applyBorder="1" applyAlignment="1">
      <alignment horizontal="center" vertical="center"/>
      <protection/>
    </xf>
    <xf numFmtId="164" fontId="8" fillId="0" borderId="0" xfId="238" applyNumberFormat="1" applyFont="1" applyAlignment="1" applyProtection="1">
      <alignment horizontal="left"/>
      <protection/>
    </xf>
    <xf numFmtId="164" fontId="8" fillId="0" borderId="0" xfId="238" applyNumberFormat="1" applyFont="1" applyBorder="1">
      <alignment/>
      <protection/>
    </xf>
    <xf numFmtId="164" fontId="8" fillId="0" borderId="0" xfId="238" applyNumberFormat="1" applyFont="1" applyBorder="1" applyAlignment="1" applyProtection="1">
      <alignment horizontal="center" vertical="center"/>
      <protection/>
    </xf>
    <xf numFmtId="0" fontId="13" fillId="0" borderId="0" xfId="240" applyFont="1" applyAlignment="1">
      <alignment horizontal="center"/>
      <protection/>
    </xf>
    <xf numFmtId="0" fontId="13" fillId="33" borderId="65" xfId="240" applyFont="1" applyFill="1" applyBorder="1" applyAlignment="1">
      <alignment horizontal="center"/>
      <protection/>
    </xf>
    <xf numFmtId="16" fontId="13" fillId="33" borderId="48" xfId="181" applyNumberFormat="1" applyFont="1" applyFill="1" applyBorder="1" applyAlignment="1">
      <alignment horizontal="center" wrapText="1"/>
      <protection/>
    </xf>
    <xf numFmtId="1" fontId="13" fillId="33" borderId="12" xfId="240" applyNumberFormat="1" applyFont="1" applyFill="1" applyBorder="1" applyAlignment="1" quotePrefix="1">
      <alignment horizontal="center"/>
      <protection/>
    </xf>
    <xf numFmtId="0" fontId="13" fillId="0" borderId="11" xfId="240" applyFont="1" applyBorder="1" applyAlignment="1">
      <alignment horizontal="center" vertical="center"/>
      <protection/>
    </xf>
    <xf numFmtId="0" fontId="13" fillId="0" borderId="53" xfId="240" applyFont="1" applyBorder="1" applyAlignment="1">
      <alignment vertical="center"/>
      <protection/>
    </xf>
    <xf numFmtId="169" fontId="13" fillId="0" borderId="10" xfId="240" applyNumberFormat="1" applyFont="1" applyBorder="1" applyAlignment="1">
      <alignment vertical="center"/>
      <protection/>
    </xf>
    <xf numFmtId="169" fontId="13" fillId="0" borderId="12" xfId="181" applyNumberFormat="1" applyFont="1" applyBorder="1" applyAlignment="1">
      <alignment horizontal="center" vertical="center"/>
      <protection/>
    </xf>
    <xf numFmtId="169" fontId="13" fillId="0" borderId="66" xfId="240" applyNumberFormat="1" applyFont="1" applyBorder="1" applyAlignment="1">
      <alignment horizontal="center" vertical="center"/>
      <protection/>
    </xf>
    <xf numFmtId="169" fontId="13" fillId="0" borderId="67" xfId="240" applyNumberFormat="1" applyFont="1" applyBorder="1" applyAlignment="1">
      <alignment horizontal="center" vertical="center"/>
      <protection/>
    </xf>
    <xf numFmtId="169" fontId="13" fillId="0" borderId="68" xfId="240" applyNumberFormat="1" applyFont="1" applyBorder="1" applyAlignment="1">
      <alignment horizontal="center" vertical="center"/>
      <protection/>
    </xf>
    <xf numFmtId="0" fontId="13" fillId="0" borderId="14" xfId="240" applyFont="1" applyBorder="1" applyAlignment="1">
      <alignment horizontal="center" vertical="center"/>
      <protection/>
    </xf>
    <xf numFmtId="0" fontId="13" fillId="0" borderId="0" xfId="240" applyFont="1" applyBorder="1" applyAlignment="1">
      <alignment vertical="center"/>
      <protection/>
    </xf>
    <xf numFmtId="169" fontId="13" fillId="0" borderId="15" xfId="240" applyNumberFormat="1" applyFont="1" applyBorder="1" applyAlignment="1">
      <alignment vertical="center"/>
      <protection/>
    </xf>
    <xf numFmtId="169" fontId="13" fillId="0" borderId="15" xfId="181" applyNumberFormat="1" applyFont="1" applyBorder="1" applyAlignment="1">
      <alignment horizontal="center" vertical="center"/>
      <protection/>
    </xf>
    <xf numFmtId="169" fontId="13" fillId="0" borderId="0" xfId="240" applyNumberFormat="1" applyFont="1" applyBorder="1" applyAlignment="1">
      <alignment horizontal="center" vertical="center"/>
      <protection/>
    </xf>
    <xf numFmtId="169" fontId="13" fillId="0" borderId="56" xfId="240" applyNumberFormat="1" applyFont="1" applyBorder="1" applyAlignment="1">
      <alignment horizontal="center" vertical="center"/>
      <protection/>
    </xf>
    <xf numFmtId="0" fontId="13" fillId="0" borderId="14" xfId="240" applyFont="1" applyBorder="1" applyAlignment="1">
      <alignment vertical="center"/>
      <protection/>
    </xf>
    <xf numFmtId="0" fontId="8" fillId="0" borderId="0" xfId="240" applyFont="1" applyBorder="1" applyAlignment="1">
      <alignment vertical="center"/>
      <protection/>
    </xf>
    <xf numFmtId="169" fontId="8" fillId="0" borderId="15" xfId="240" applyNumberFormat="1" applyFont="1" applyBorder="1" applyAlignment="1">
      <alignment vertical="center"/>
      <protection/>
    </xf>
    <xf numFmtId="169" fontId="8" fillId="0" borderId="15" xfId="181" applyNumberFormat="1" applyFont="1" applyBorder="1" applyAlignment="1">
      <alignment horizontal="center" vertical="center"/>
      <protection/>
    </xf>
    <xf numFmtId="169" fontId="8" fillId="0" borderId="0" xfId="240" applyNumberFormat="1" applyFont="1" applyBorder="1" applyAlignment="1">
      <alignment horizontal="center" vertical="center"/>
      <protection/>
    </xf>
    <xf numFmtId="169" fontId="8" fillId="0" borderId="56" xfId="240" applyNumberFormat="1" applyFont="1" applyBorder="1" applyAlignment="1">
      <alignment horizontal="center" vertical="center"/>
      <protection/>
    </xf>
    <xf numFmtId="169" fontId="13" fillId="0" borderId="15" xfId="241" applyNumberFormat="1" applyFont="1" applyBorder="1" applyAlignment="1">
      <alignment vertical="center"/>
      <protection/>
    </xf>
    <xf numFmtId="169" fontId="8" fillId="0" borderId="15" xfId="241" applyNumberFormat="1" applyFont="1" applyBorder="1" applyAlignment="1">
      <alignment vertical="center"/>
      <protection/>
    </xf>
    <xf numFmtId="2" fontId="8" fillId="0" borderId="0" xfId="240" applyNumberFormat="1" applyFont="1">
      <alignment/>
      <protection/>
    </xf>
    <xf numFmtId="169" fontId="13" fillId="0" borderId="0" xfId="240" applyNumberFormat="1" applyFont="1" applyFill="1" applyBorder="1" applyAlignment="1">
      <alignment horizontal="center" vertical="center"/>
      <protection/>
    </xf>
    <xf numFmtId="169" fontId="13" fillId="0" borderId="56" xfId="240" applyNumberFormat="1" applyFont="1" applyFill="1" applyBorder="1" applyAlignment="1">
      <alignment horizontal="center" vertical="center"/>
      <protection/>
    </xf>
    <xf numFmtId="169" fontId="92" fillId="0" borderId="56" xfId="240" applyNumberFormat="1" applyFont="1" applyBorder="1" applyAlignment="1">
      <alignment horizontal="center" vertical="center"/>
      <protection/>
    </xf>
    <xf numFmtId="0" fontId="13" fillId="0" borderId="14" xfId="240" applyFont="1" applyBorder="1" applyAlignment="1">
      <alignment horizontal="center"/>
      <protection/>
    </xf>
    <xf numFmtId="0" fontId="8" fillId="0" borderId="14" xfId="240" applyFont="1" applyBorder="1" applyAlignment="1">
      <alignment horizontal="center"/>
      <protection/>
    </xf>
    <xf numFmtId="0" fontId="13" fillId="0" borderId="23" xfId="240" applyFont="1" applyBorder="1">
      <alignment/>
      <protection/>
    </xf>
    <xf numFmtId="0" fontId="8" fillId="0" borderId="62" xfId="240" applyFont="1" applyBorder="1" applyAlignment="1">
      <alignment vertical="center"/>
      <protection/>
    </xf>
    <xf numFmtId="169" fontId="8" fillId="0" borderId="24" xfId="240" applyNumberFormat="1" applyFont="1" applyBorder="1" applyAlignment="1">
      <alignment vertical="center"/>
      <protection/>
    </xf>
    <xf numFmtId="169" fontId="8" fillId="0" borderId="24" xfId="181" applyNumberFormat="1" applyFont="1" applyBorder="1" applyAlignment="1">
      <alignment horizontal="center" vertical="center"/>
      <protection/>
    </xf>
    <xf numFmtId="169" fontId="8" fillId="0" borderId="60" xfId="240" applyNumberFormat="1" applyFont="1" applyBorder="1" applyAlignment="1">
      <alignment horizontal="center" vertical="center"/>
      <protection/>
    </xf>
    <xf numFmtId="169" fontId="8" fillId="0" borderId="63" xfId="240" applyNumberFormat="1" applyFont="1" applyBorder="1" applyAlignment="1">
      <alignment horizontal="center" vertical="center"/>
      <protection/>
    </xf>
    <xf numFmtId="0" fontId="8" fillId="0" borderId="0" xfId="240" applyFont="1" applyAlignment="1">
      <alignment horizontal="center"/>
      <protection/>
    </xf>
    <xf numFmtId="0" fontId="13" fillId="0" borderId="0" xfId="128" applyFont="1" applyBorder="1" applyAlignment="1">
      <alignment horizontal="center" vertical="center"/>
      <protection/>
    </xf>
    <xf numFmtId="0" fontId="2" fillId="0" borderId="0" xfId="128" applyNumberFormat="1" applyFill="1">
      <alignment/>
      <protection/>
    </xf>
    <xf numFmtId="0" fontId="8" fillId="0" borderId="0" xfId="243" applyFont="1" applyFill="1">
      <alignment/>
      <protection/>
    </xf>
    <xf numFmtId="169" fontId="8" fillId="0" borderId="0" xfId="243" applyNumberFormat="1" applyFont="1" applyFill="1">
      <alignment/>
      <protection/>
    </xf>
    <xf numFmtId="0" fontId="17" fillId="0" borderId="0" xfId="243" applyFont="1" applyFill="1" applyAlignment="1" applyProtection="1">
      <alignment horizontal="right"/>
      <protection/>
    </xf>
    <xf numFmtId="0" fontId="8" fillId="0" borderId="14" xfId="243" applyFont="1" applyFill="1" applyBorder="1">
      <alignment/>
      <protection/>
    </xf>
    <xf numFmtId="0" fontId="8" fillId="0" borderId="15" xfId="243" applyFont="1" applyFill="1" applyBorder="1" applyAlignment="1">
      <alignment horizontal="center"/>
      <protection/>
    </xf>
    <xf numFmtId="0" fontId="8" fillId="0" borderId="16" xfId="243" applyFont="1" applyFill="1" applyBorder="1" applyAlignment="1">
      <alignment horizontal="center"/>
      <protection/>
    </xf>
    <xf numFmtId="0" fontId="13" fillId="0" borderId="14" xfId="243" applyFont="1" applyFill="1" applyBorder="1" applyAlignment="1" applyProtection="1">
      <alignment horizontal="left"/>
      <protection/>
    </xf>
    <xf numFmtId="169" fontId="13" fillId="0" borderId="15" xfId="244" applyNumberFormat="1" applyFont="1" applyFill="1" applyBorder="1">
      <alignment/>
      <protection/>
    </xf>
    <xf numFmtId="169" fontId="13" fillId="0" borderId="16" xfId="244" applyNumberFormat="1" applyFont="1" applyFill="1" applyBorder="1">
      <alignment/>
      <protection/>
    </xf>
    <xf numFmtId="0" fontId="8" fillId="0" borderId="14" xfId="243" applyFont="1" applyFill="1" applyBorder="1" applyAlignment="1" applyProtection="1">
      <alignment horizontal="left"/>
      <protection/>
    </xf>
    <xf numFmtId="169" fontId="13" fillId="0" borderId="15" xfId="243" applyNumberFormat="1" applyFont="1" applyBorder="1">
      <alignment/>
      <protection/>
    </xf>
    <xf numFmtId="169" fontId="8" fillId="0" borderId="15" xfId="244" applyNumberFormat="1" applyFont="1" applyFill="1" applyBorder="1">
      <alignment/>
      <protection/>
    </xf>
    <xf numFmtId="169" fontId="8" fillId="0" borderId="15" xfId="243" applyNumberFormat="1" applyFont="1" applyBorder="1">
      <alignment/>
      <protection/>
    </xf>
    <xf numFmtId="169" fontId="8" fillId="0" borderId="16" xfId="244" applyNumberFormat="1" applyFont="1" applyFill="1" applyBorder="1">
      <alignment/>
      <protection/>
    </xf>
    <xf numFmtId="0" fontId="8" fillId="0" borderId="11" xfId="243" applyFont="1" applyFill="1" applyBorder="1" applyAlignment="1" applyProtection="1">
      <alignment horizontal="left"/>
      <protection/>
    </xf>
    <xf numFmtId="169" fontId="8" fillId="0" borderId="10" xfId="244" applyNumberFormat="1" applyFont="1" applyFill="1" applyBorder="1">
      <alignment/>
      <protection/>
    </xf>
    <xf numFmtId="169" fontId="8" fillId="0" borderId="10" xfId="243" applyNumberFormat="1" applyFont="1" applyBorder="1">
      <alignment/>
      <protection/>
    </xf>
    <xf numFmtId="169" fontId="8" fillId="0" borderId="18" xfId="244" applyNumberFormat="1" applyFont="1" applyFill="1" applyBorder="1">
      <alignment/>
      <protection/>
    </xf>
    <xf numFmtId="169" fontId="8" fillId="0" borderId="15" xfId="243" applyNumberFormat="1" applyFont="1" applyFill="1" applyBorder="1">
      <alignment/>
      <protection/>
    </xf>
    <xf numFmtId="0" fontId="8" fillId="0" borderId="23" xfId="243" applyFont="1" applyFill="1" applyBorder="1" applyAlignment="1" applyProtection="1">
      <alignment horizontal="left"/>
      <protection/>
    </xf>
    <xf numFmtId="169" fontId="8" fillId="0" borderId="24" xfId="244" applyNumberFormat="1" applyFont="1" applyFill="1" applyBorder="1">
      <alignment/>
      <protection/>
    </xf>
    <xf numFmtId="169" fontId="8" fillId="0" borderId="25" xfId="244" applyNumberFormat="1" applyFont="1" applyFill="1" applyBorder="1">
      <alignment/>
      <protection/>
    </xf>
    <xf numFmtId="0" fontId="8" fillId="0" borderId="0" xfId="243" applyFont="1" applyFill="1" applyAlignment="1">
      <alignment horizontal="right"/>
      <protection/>
    </xf>
    <xf numFmtId="169" fontId="8" fillId="0" borderId="0" xfId="243" applyNumberFormat="1" applyFont="1" applyFill="1" applyAlignment="1">
      <alignment horizontal="right"/>
      <protection/>
    </xf>
    <xf numFmtId="168" fontId="13" fillId="0" borderId="28" xfId="243" applyNumberFormat="1" applyFont="1" applyFill="1" applyBorder="1" applyAlignment="1" applyProtection="1" quotePrefix="1">
      <alignment horizontal="left"/>
      <protection/>
    </xf>
    <xf numFmtId="168" fontId="8" fillId="0" borderId="28" xfId="243" applyNumberFormat="1" applyFont="1" applyFill="1" applyBorder="1" applyAlignment="1" applyProtection="1" quotePrefix="1">
      <alignment horizontal="right"/>
      <protection/>
    </xf>
    <xf numFmtId="168" fontId="8" fillId="0" borderId="27" xfId="243" applyNumberFormat="1" applyFont="1" applyFill="1" applyBorder="1" applyAlignment="1" applyProtection="1" quotePrefix="1">
      <alignment horizontal="right"/>
      <protection/>
    </xf>
    <xf numFmtId="168" fontId="8" fillId="0" borderId="28" xfId="243" applyNumberFormat="1" applyFont="1" applyFill="1" applyBorder="1" applyAlignment="1" applyProtection="1" quotePrefix="1">
      <alignment horizontal="left"/>
      <protection/>
    </xf>
    <xf numFmtId="168" fontId="8" fillId="0" borderId="34" xfId="243" applyNumberFormat="1" applyFont="1" applyFill="1" applyBorder="1" applyAlignment="1" applyProtection="1">
      <alignment horizontal="left"/>
      <protection/>
    </xf>
    <xf numFmtId="168" fontId="8" fillId="0" borderId="34" xfId="243" applyNumberFormat="1" applyFont="1" applyFill="1" applyBorder="1" applyAlignment="1" applyProtection="1">
      <alignment horizontal="right"/>
      <protection/>
    </xf>
    <xf numFmtId="168" fontId="8" fillId="0" borderId="15" xfId="243" applyNumberFormat="1" applyFont="1" applyFill="1" applyBorder="1" applyAlignment="1" applyProtection="1">
      <alignment horizontal="right"/>
      <protection/>
    </xf>
    <xf numFmtId="168" fontId="8" fillId="0" borderId="52" xfId="243" applyNumberFormat="1" applyFont="1" applyFill="1" applyBorder="1" applyAlignment="1" applyProtection="1">
      <alignment horizontal="left"/>
      <protection/>
    </xf>
    <xf numFmtId="168" fontId="8" fillId="0" borderId="52" xfId="243" applyNumberFormat="1" applyFont="1" applyFill="1" applyBorder="1" applyAlignment="1" applyProtection="1">
      <alignment horizontal="right"/>
      <protection/>
    </xf>
    <xf numFmtId="168" fontId="8" fillId="0" borderId="10" xfId="243" applyNumberFormat="1" applyFont="1" applyFill="1" applyBorder="1" applyAlignment="1" applyProtection="1">
      <alignment horizontal="right"/>
      <protection/>
    </xf>
    <xf numFmtId="168" fontId="13" fillId="0" borderId="0" xfId="243" applyNumberFormat="1" applyFont="1" applyFill="1" applyBorder="1" applyAlignment="1" applyProtection="1" quotePrefix="1">
      <alignment/>
      <protection/>
    </xf>
    <xf numFmtId="168" fontId="8" fillId="0" borderId="27" xfId="243" applyNumberFormat="1" applyFont="1" applyFill="1" applyBorder="1" applyAlignment="1" applyProtection="1" quotePrefix="1">
      <alignment horizontal="left"/>
      <protection/>
    </xf>
    <xf numFmtId="168" fontId="8" fillId="0" borderId="30" xfId="243" applyNumberFormat="1" applyFont="1" applyFill="1" applyBorder="1" applyAlignment="1" applyProtection="1" quotePrefix="1">
      <alignment horizontal="right"/>
      <protection/>
    </xf>
    <xf numFmtId="168" fontId="8" fillId="0" borderId="15" xfId="243" applyNumberFormat="1" applyFont="1" applyFill="1" applyBorder="1" applyAlignment="1" applyProtection="1" quotePrefix="1">
      <alignment horizontal="right"/>
      <protection/>
    </xf>
    <xf numFmtId="168" fontId="8" fillId="0" borderId="10" xfId="243" applyNumberFormat="1" applyFont="1" applyFill="1" applyBorder="1" applyAlignment="1" applyProtection="1">
      <alignment horizontal="left"/>
      <protection/>
    </xf>
    <xf numFmtId="168" fontId="8" fillId="0" borderId="57" xfId="243" applyNumberFormat="1" applyFont="1" applyFill="1" applyBorder="1" applyAlignment="1" applyProtection="1">
      <alignment horizontal="right"/>
      <protection/>
    </xf>
    <xf numFmtId="168" fontId="11" fillId="0" borderId="0" xfId="145" applyNumberFormat="1" applyFont="1" applyFill="1" applyBorder="1" applyAlignment="1">
      <alignment/>
      <protection/>
    </xf>
    <xf numFmtId="168" fontId="8" fillId="0" borderId="15" xfId="243" applyNumberFormat="1" applyFont="1" applyFill="1" applyBorder="1" applyAlignment="1" applyProtection="1">
      <alignment horizontal="left"/>
      <protection/>
    </xf>
    <xf numFmtId="168" fontId="8" fillId="0" borderId="35" xfId="243" applyNumberFormat="1" applyFont="1" applyFill="1" applyBorder="1" applyAlignment="1" applyProtection="1">
      <alignment horizontal="right"/>
      <protection/>
    </xf>
    <xf numFmtId="168" fontId="8" fillId="0" borderId="27" xfId="243" applyNumberFormat="1" applyFont="1" applyFill="1" applyBorder="1" applyAlignment="1" applyProtection="1">
      <alignment horizontal="right"/>
      <protection/>
    </xf>
    <xf numFmtId="0" fontId="28" fillId="0" borderId="0" xfId="243" applyFont="1" applyFill="1">
      <alignment/>
      <protection/>
    </xf>
    <xf numFmtId="168" fontId="24" fillId="33" borderId="69" xfId="246" applyNumberFormat="1" applyFont="1" applyFill="1" applyBorder="1" applyAlignment="1">
      <alignment horizontal="center"/>
      <protection/>
    </xf>
    <xf numFmtId="168" fontId="24" fillId="33" borderId="65" xfId="246" applyNumberFormat="1" applyFont="1" applyFill="1" applyBorder="1">
      <alignment/>
      <protection/>
    </xf>
    <xf numFmtId="168" fontId="24" fillId="33" borderId="11" xfId="246" applyNumberFormat="1" applyFont="1" applyFill="1" applyBorder="1" applyAlignment="1">
      <alignment horizontal="center"/>
      <protection/>
    </xf>
    <xf numFmtId="168" fontId="24" fillId="33" borderId="10" xfId="246" applyNumberFormat="1" applyFont="1" applyFill="1" applyBorder="1" applyAlignment="1">
      <alignment horizontal="center"/>
      <protection/>
    </xf>
    <xf numFmtId="49" fontId="24" fillId="33" borderId="10" xfId="246" applyNumberFormat="1" applyFont="1" applyFill="1" applyBorder="1" applyAlignment="1" quotePrefix="1">
      <alignment horizontal="center"/>
      <protection/>
    </xf>
    <xf numFmtId="49" fontId="24" fillId="33" borderId="10" xfId="246" applyNumberFormat="1" applyFont="1" applyFill="1" applyBorder="1" applyAlignment="1">
      <alignment horizontal="center"/>
      <protection/>
    </xf>
    <xf numFmtId="49" fontId="24" fillId="33" borderId="18" xfId="246" applyNumberFormat="1" applyFont="1" applyFill="1" applyBorder="1" applyAlignment="1" quotePrefix="1">
      <alignment horizontal="center"/>
      <protection/>
    </xf>
    <xf numFmtId="168" fontId="28" fillId="0" borderId="14" xfId="192" applyFont="1" applyBorder="1" applyAlignment="1">
      <alignment horizontal="center"/>
      <protection/>
    </xf>
    <xf numFmtId="168" fontId="24" fillId="0" borderId="15" xfId="192" applyFont="1" applyBorder="1">
      <alignment/>
      <protection/>
    </xf>
    <xf numFmtId="168" fontId="24" fillId="0" borderId="15" xfId="192" applyFont="1" applyBorder="1" applyAlignment="1" quotePrefix="1">
      <alignment horizontal="right"/>
      <protection/>
    </xf>
    <xf numFmtId="168" fontId="24" fillId="0" borderId="16" xfId="192" applyFont="1" applyBorder="1" applyAlignment="1" quotePrefix="1">
      <alignment horizontal="right"/>
      <protection/>
    </xf>
    <xf numFmtId="175" fontId="28" fillId="0" borderId="14" xfId="192" applyNumberFormat="1" applyFont="1" applyBorder="1" applyAlignment="1">
      <alignment horizontal="center"/>
      <protection/>
    </xf>
    <xf numFmtId="168" fontId="28" fillId="0" borderId="15" xfId="192" applyFont="1" applyBorder="1">
      <alignment/>
      <protection/>
    </xf>
    <xf numFmtId="168" fontId="28" fillId="0" borderId="15" xfId="192" applyFont="1" applyBorder="1" applyAlignment="1">
      <alignment horizontal="right"/>
      <protection/>
    </xf>
    <xf numFmtId="168" fontId="28" fillId="0" borderId="16" xfId="192" applyFont="1" applyBorder="1" applyAlignment="1">
      <alignment horizontal="right"/>
      <protection/>
    </xf>
    <xf numFmtId="175" fontId="24" fillId="0" borderId="14" xfId="192" applyNumberFormat="1" applyFont="1" applyBorder="1" applyAlignment="1">
      <alignment horizontal="left"/>
      <protection/>
    </xf>
    <xf numFmtId="168" fontId="28" fillId="0" borderId="23" xfId="192" applyFont="1" applyBorder="1">
      <alignment/>
      <protection/>
    </xf>
    <xf numFmtId="168" fontId="24" fillId="0" borderId="61" xfId="192" applyFont="1" applyBorder="1">
      <alignment/>
      <protection/>
    </xf>
    <xf numFmtId="168" fontId="24" fillId="0" borderId="24" xfId="192" applyFont="1" applyBorder="1" applyAlignment="1">
      <alignment horizontal="right"/>
      <protection/>
    </xf>
    <xf numFmtId="168" fontId="24" fillId="0" borderId="24" xfId="192" applyFont="1" applyBorder="1" applyAlignment="1" quotePrefix="1">
      <alignment horizontal="right"/>
      <protection/>
    </xf>
    <xf numFmtId="168" fontId="24" fillId="0" borderId="25" xfId="192" applyFont="1" applyBorder="1" applyAlignment="1" quotePrefix="1">
      <alignment horizontal="right"/>
      <protection/>
    </xf>
    <xf numFmtId="168" fontId="28" fillId="0" borderId="0" xfId="246" applyNumberFormat="1" applyFont="1" applyBorder="1">
      <alignment/>
      <protection/>
    </xf>
    <xf numFmtId="168" fontId="24" fillId="0" borderId="0" xfId="246" applyNumberFormat="1" applyFont="1" applyBorder="1">
      <alignment/>
      <protection/>
    </xf>
    <xf numFmtId="168" fontId="24" fillId="0" borderId="0" xfId="246" applyNumberFormat="1" applyFont="1" applyBorder="1" applyAlignment="1">
      <alignment horizontal="right"/>
      <protection/>
    </xf>
    <xf numFmtId="168" fontId="28" fillId="0" borderId="0" xfId="246" applyNumberFormat="1" applyFont="1" applyBorder="1" applyAlignment="1">
      <alignment horizontal="right"/>
      <protection/>
    </xf>
    <xf numFmtId="168" fontId="24" fillId="0" borderId="0" xfId="246" applyNumberFormat="1" applyFont="1" applyBorder="1" applyAlignment="1" quotePrefix="1">
      <alignment horizontal="right"/>
      <protection/>
    </xf>
    <xf numFmtId="0" fontId="8" fillId="0" borderId="0" xfId="128" applyFont="1" applyBorder="1">
      <alignment/>
      <protection/>
    </xf>
    <xf numFmtId="168" fontId="24" fillId="33" borderId="69" xfId="247" applyNumberFormat="1" applyFont="1" applyFill="1" applyBorder="1" applyAlignment="1">
      <alignment horizontal="center"/>
      <protection/>
    </xf>
    <xf numFmtId="168" fontId="24" fillId="33" borderId="65" xfId="247" applyNumberFormat="1" applyFont="1" applyFill="1" applyBorder="1">
      <alignment/>
      <protection/>
    </xf>
    <xf numFmtId="168" fontId="24" fillId="33" borderId="11" xfId="247" applyNumberFormat="1" applyFont="1" applyFill="1" applyBorder="1" applyAlignment="1">
      <alignment horizontal="center"/>
      <protection/>
    </xf>
    <xf numFmtId="168" fontId="24" fillId="33" borderId="10" xfId="247" applyNumberFormat="1" applyFont="1" applyFill="1" applyBorder="1" applyAlignment="1">
      <alignment horizontal="center"/>
      <protection/>
    </xf>
    <xf numFmtId="49" fontId="24" fillId="33" borderId="10" xfId="247" applyNumberFormat="1" applyFont="1" applyFill="1" applyBorder="1" applyAlignment="1">
      <alignment horizontal="center"/>
      <protection/>
    </xf>
    <xf numFmtId="49" fontId="24" fillId="33" borderId="18" xfId="247" applyNumberFormat="1" applyFont="1" applyFill="1" applyBorder="1" applyAlignment="1" quotePrefix="1">
      <alignment horizontal="center"/>
      <protection/>
    </xf>
    <xf numFmtId="168" fontId="24" fillId="0" borderId="34" xfId="192" applyFont="1" applyBorder="1">
      <alignment/>
      <protection/>
    </xf>
    <xf numFmtId="168" fontId="28" fillId="0" borderId="34" xfId="192" applyFont="1" applyBorder="1" applyAlignment="1">
      <alignment horizontal="right"/>
      <protection/>
    </xf>
    <xf numFmtId="168" fontId="28" fillId="0" borderId="34" xfId="192" applyFont="1" applyBorder="1" applyAlignment="1" quotePrefix="1">
      <alignment horizontal="right"/>
      <protection/>
    </xf>
    <xf numFmtId="175" fontId="24" fillId="0" borderId="14" xfId="192" applyNumberFormat="1" applyFont="1" applyBorder="1" applyAlignment="1">
      <alignment horizontal="center"/>
      <protection/>
    </xf>
    <xf numFmtId="168" fontId="24" fillId="0" borderId="15" xfId="192" applyFont="1" applyBorder="1" applyAlignment="1">
      <alignment horizontal="right"/>
      <protection/>
    </xf>
    <xf numFmtId="168" fontId="24" fillId="0" borderId="34" xfId="192" applyFont="1" applyBorder="1" applyAlignment="1">
      <alignment horizontal="right"/>
      <protection/>
    </xf>
    <xf numFmtId="168" fontId="24" fillId="0" borderId="16" xfId="192" applyFont="1" applyBorder="1" applyAlignment="1">
      <alignment horizontal="right"/>
      <protection/>
    </xf>
    <xf numFmtId="175" fontId="24" fillId="0" borderId="43" xfId="192" applyNumberFormat="1" applyFont="1" applyBorder="1" applyAlignment="1">
      <alignment horizontal="center"/>
      <protection/>
    </xf>
    <xf numFmtId="168" fontId="24" fillId="0" borderId="44" xfId="192" applyFont="1" applyBorder="1">
      <alignment/>
      <protection/>
    </xf>
    <xf numFmtId="168" fontId="24" fillId="0" borderId="44" xfId="192" applyFont="1" applyBorder="1" applyAlignment="1">
      <alignment horizontal="right"/>
      <protection/>
    </xf>
    <xf numFmtId="168" fontId="24" fillId="0" borderId="70" xfId="192" applyFont="1" applyBorder="1" applyAlignment="1">
      <alignment horizontal="right"/>
      <protection/>
    </xf>
    <xf numFmtId="168" fontId="24" fillId="0" borderId="45" xfId="192" applyFont="1" applyBorder="1" applyAlignment="1">
      <alignment horizontal="right"/>
      <protection/>
    </xf>
    <xf numFmtId="0" fontId="8" fillId="0" borderId="46" xfId="128" applyFont="1" applyBorder="1">
      <alignment/>
      <protection/>
    </xf>
    <xf numFmtId="168" fontId="28" fillId="0" borderId="46" xfId="247" applyNumberFormat="1" applyFont="1" applyBorder="1">
      <alignment/>
      <protection/>
    </xf>
    <xf numFmtId="168" fontId="13" fillId="33" borderId="69" xfId="250" applyNumberFormat="1" applyFont="1" applyFill="1" applyBorder="1">
      <alignment/>
      <protection/>
    </xf>
    <xf numFmtId="168" fontId="13" fillId="33" borderId="65" xfId="250" applyNumberFormat="1" applyFont="1" applyFill="1" applyBorder="1">
      <alignment/>
      <protection/>
    </xf>
    <xf numFmtId="168" fontId="13" fillId="33" borderId="11" xfId="250" applyNumberFormat="1" applyFont="1" applyFill="1" applyBorder="1" applyAlignment="1">
      <alignment horizontal="center"/>
      <protection/>
    </xf>
    <xf numFmtId="168" fontId="13" fillId="33" borderId="10" xfId="250" applyNumberFormat="1" applyFont="1" applyFill="1" applyBorder="1" applyAlignment="1">
      <alignment horizontal="center"/>
      <protection/>
    </xf>
    <xf numFmtId="49" fontId="24" fillId="33" borderId="10" xfId="248" applyNumberFormat="1" applyFont="1" applyFill="1" applyBorder="1" applyAlignment="1">
      <alignment horizontal="center"/>
      <protection/>
    </xf>
    <xf numFmtId="49" fontId="24" fillId="33" borderId="18" xfId="248" applyNumberFormat="1" applyFont="1" applyFill="1" applyBorder="1" applyAlignment="1">
      <alignment horizontal="center"/>
      <protection/>
    </xf>
    <xf numFmtId="168" fontId="28" fillId="0" borderId="14" xfId="219" applyFont="1" applyBorder="1">
      <alignment/>
      <protection/>
    </xf>
    <xf numFmtId="168" fontId="24" fillId="0" borderId="15" xfId="219" applyFont="1" applyBorder="1">
      <alignment/>
      <protection/>
    </xf>
    <xf numFmtId="168" fontId="24" fillId="0" borderId="15" xfId="219" applyFont="1" applyBorder="1" applyAlignment="1" quotePrefix="1">
      <alignment horizontal="right"/>
      <protection/>
    </xf>
    <xf numFmtId="168" fontId="24" fillId="0" borderId="34" xfId="219" applyFont="1" applyBorder="1" applyAlignment="1" quotePrefix="1">
      <alignment horizontal="right"/>
      <protection/>
    </xf>
    <xf numFmtId="168" fontId="24" fillId="0" borderId="16" xfId="219" applyFont="1" applyBorder="1" applyAlignment="1" quotePrefix="1">
      <alignment horizontal="right"/>
      <protection/>
    </xf>
    <xf numFmtId="175" fontId="28" fillId="0" borderId="14" xfId="219" applyNumberFormat="1" applyFont="1" applyBorder="1" applyAlignment="1">
      <alignment horizontal="center"/>
      <protection/>
    </xf>
    <xf numFmtId="168" fontId="28" fillId="0" borderId="15" xfId="219" applyFont="1" applyBorder="1">
      <alignment/>
      <protection/>
    </xf>
    <xf numFmtId="168" fontId="28" fillId="0" borderId="15" xfId="219" applyFont="1" applyBorder="1" applyAlignment="1">
      <alignment horizontal="right"/>
      <protection/>
    </xf>
    <xf numFmtId="168" fontId="28" fillId="0" borderId="34" xfId="219" applyFont="1" applyBorder="1" applyAlignment="1">
      <alignment horizontal="right"/>
      <protection/>
    </xf>
    <xf numFmtId="168" fontId="28" fillId="0" borderId="16" xfId="219" applyFont="1" applyBorder="1" applyAlignment="1">
      <alignment horizontal="right"/>
      <protection/>
    </xf>
    <xf numFmtId="168" fontId="28" fillId="0" borderId="34" xfId="219" applyFont="1" applyBorder="1" applyAlignment="1" quotePrefix="1">
      <alignment horizontal="right"/>
      <protection/>
    </xf>
    <xf numFmtId="168" fontId="28" fillId="0" borderId="16" xfId="219" applyFont="1" applyBorder="1" applyAlignment="1" quotePrefix="1">
      <alignment horizontal="right"/>
      <protection/>
    </xf>
    <xf numFmtId="168" fontId="24" fillId="0" borderId="15" xfId="219" applyFont="1" applyBorder="1" applyAlignment="1">
      <alignment horizontal="right"/>
      <protection/>
    </xf>
    <xf numFmtId="168" fontId="24" fillId="0" borderId="34" xfId="219" applyFont="1" applyBorder="1" applyAlignment="1">
      <alignment horizontal="right"/>
      <protection/>
    </xf>
    <xf numFmtId="168" fontId="28" fillId="0" borderId="23" xfId="219" applyFont="1" applyBorder="1">
      <alignment/>
      <protection/>
    </xf>
    <xf numFmtId="168" fontId="24" fillId="0" borderId="24" xfId="219" applyFont="1" applyBorder="1">
      <alignment/>
      <protection/>
    </xf>
    <xf numFmtId="168" fontId="24" fillId="0" borderId="62" xfId="219" applyFont="1" applyBorder="1" applyAlignment="1">
      <alignment horizontal="right"/>
      <protection/>
    </xf>
    <xf numFmtId="168" fontId="24" fillId="0" borderId="25" xfId="219" applyFont="1" applyBorder="1" applyAlignment="1" quotePrefix="1">
      <alignment horizontal="right"/>
      <protection/>
    </xf>
    <xf numFmtId="176" fontId="8" fillId="0" borderId="0" xfId="128" applyNumberFormat="1" applyFont="1">
      <alignment/>
      <protection/>
    </xf>
    <xf numFmtId="168" fontId="8" fillId="0" borderId="0" xfId="128" applyNumberFormat="1" applyFont="1">
      <alignment/>
      <protection/>
    </xf>
    <xf numFmtId="169" fontId="8" fillId="0" borderId="0" xfId="128" applyNumberFormat="1" applyFont="1">
      <alignment/>
      <protection/>
    </xf>
    <xf numFmtId="168" fontId="6" fillId="0" borderId="0" xfId="251" applyNumberFormat="1" applyFont="1" applyAlignment="1" applyProtection="1">
      <alignment horizontal="center"/>
      <protection/>
    </xf>
    <xf numFmtId="168" fontId="17" fillId="0" borderId="0" xfId="251" applyNumberFormat="1" applyFont="1" applyAlignment="1" applyProtection="1">
      <alignment horizontal="right"/>
      <protection/>
    </xf>
    <xf numFmtId="168" fontId="13" fillId="33" borderId="69" xfId="251" applyNumberFormat="1" applyFont="1" applyFill="1" applyBorder="1" applyAlignment="1">
      <alignment horizontal="left"/>
      <protection/>
    </xf>
    <xf numFmtId="168" fontId="13" fillId="33" borderId="71" xfId="251" applyNumberFormat="1" applyFont="1" applyFill="1" applyBorder="1">
      <alignment/>
      <protection/>
    </xf>
    <xf numFmtId="168" fontId="13" fillId="0" borderId="0" xfId="251" applyNumberFormat="1" applyFont="1" applyFill="1" applyBorder="1" applyAlignment="1">
      <alignment horizontal="center"/>
      <protection/>
    </xf>
    <xf numFmtId="168" fontId="13" fillId="33" borderId="11" xfId="251" applyNumberFormat="1" applyFont="1" applyFill="1" applyBorder="1" applyAlignment="1">
      <alignment horizontal="center"/>
      <protection/>
    </xf>
    <xf numFmtId="168" fontId="13" fillId="33" borderId="52" xfId="251" applyNumberFormat="1" applyFont="1" applyFill="1" applyBorder="1" applyAlignment="1">
      <alignment horizontal="center"/>
      <protection/>
    </xf>
    <xf numFmtId="49" fontId="24" fillId="33" borderId="10" xfId="249" applyNumberFormat="1" applyFont="1" applyFill="1" applyBorder="1" applyAlignment="1">
      <alignment horizontal="center"/>
      <protection/>
    </xf>
    <xf numFmtId="49" fontId="24" fillId="33" borderId="18" xfId="249" applyNumberFormat="1" applyFont="1" applyFill="1" applyBorder="1" applyAlignment="1">
      <alignment horizontal="center"/>
      <protection/>
    </xf>
    <xf numFmtId="168" fontId="24" fillId="0" borderId="0" xfId="144" applyNumberFormat="1" applyFont="1" applyFill="1" applyBorder="1" applyAlignment="1" quotePrefix="1">
      <alignment horizontal="center"/>
      <protection/>
    </xf>
    <xf numFmtId="168" fontId="28" fillId="0" borderId="14" xfId="220" applyFont="1" applyBorder="1" applyAlignment="1">
      <alignment horizontal="left"/>
      <protection/>
    </xf>
    <xf numFmtId="168" fontId="24" fillId="0" borderId="15" xfId="220" applyFont="1" applyBorder="1">
      <alignment/>
      <protection/>
    </xf>
    <xf numFmtId="168" fontId="24" fillId="0" borderId="15" xfId="220" applyFont="1" applyBorder="1" applyAlignment="1" quotePrefix="1">
      <alignment/>
      <protection/>
    </xf>
    <xf numFmtId="168" fontId="24" fillId="0" borderId="15" xfId="220" applyFont="1" applyBorder="1" applyAlignment="1" quotePrefix="1">
      <alignment horizontal="right"/>
      <protection/>
    </xf>
    <xf numFmtId="168" fontId="24" fillId="0" borderId="16" xfId="220" applyFont="1" applyBorder="1" applyAlignment="1" quotePrefix="1">
      <alignment horizontal="right"/>
      <protection/>
    </xf>
    <xf numFmtId="168" fontId="24" fillId="0" borderId="0" xfId="220" applyFont="1" applyBorder="1" applyAlignment="1" quotePrefix="1">
      <alignment horizontal="right"/>
      <protection/>
    </xf>
    <xf numFmtId="175" fontId="28" fillId="0" borderId="14" xfId="220" applyNumberFormat="1" applyFont="1" applyBorder="1" applyAlignment="1">
      <alignment horizontal="center"/>
      <protection/>
    </xf>
    <xf numFmtId="175" fontId="28" fillId="0" borderId="15" xfId="220" applyNumberFormat="1" applyFont="1" applyBorder="1" applyAlignment="1">
      <alignment horizontal="left"/>
      <protection/>
    </xf>
    <xf numFmtId="168" fontId="28" fillId="0" borderId="15" xfId="220" applyFont="1" applyBorder="1" applyAlignment="1">
      <alignment/>
      <protection/>
    </xf>
    <xf numFmtId="168" fontId="28" fillId="0" borderId="15" xfId="220" applyFont="1" applyBorder="1" applyAlignment="1">
      <alignment horizontal="right"/>
      <protection/>
    </xf>
    <xf numFmtId="168" fontId="28" fillId="0" borderId="16" xfId="220" applyFont="1" applyBorder="1" applyAlignment="1">
      <alignment horizontal="right"/>
      <protection/>
    </xf>
    <xf numFmtId="168" fontId="28" fillId="0" borderId="0" xfId="220" applyFont="1" applyBorder="1" applyAlignment="1">
      <alignment horizontal="right"/>
      <protection/>
    </xf>
    <xf numFmtId="175" fontId="28" fillId="0" borderId="14" xfId="220" applyNumberFormat="1" applyFont="1" applyBorder="1" applyAlignment="1">
      <alignment horizontal="left"/>
      <protection/>
    </xf>
    <xf numFmtId="175" fontId="24" fillId="0" borderId="15" xfId="220" applyNumberFormat="1" applyFont="1" applyBorder="1" applyAlignment="1">
      <alignment horizontal="left"/>
      <protection/>
    </xf>
    <xf numFmtId="168" fontId="24" fillId="0" borderId="15" xfId="220" applyFont="1" applyBorder="1" applyAlignment="1">
      <alignment/>
      <protection/>
    </xf>
    <xf numFmtId="175" fontId="28" fillId="0" borderId="23" xfId="220" applyNumberFormat="1" applyFont="1" applyBorder="1" applyAlignment="1">
      <alignment horizontal="left"/>
      <protection/>
    </xf>
    <xf numFmtId="175" fontId="24" fillId="0" borderId="24" xfId="220" applyNumberFormat="1" applyFont="1" applyBorder="1" applyAlignment="1">
      <alignment horizontal="left"/>
      <protection/>
    </xf>
    <xf numFmtId="168" fontId="24" fillId="0" borderId="24" xfId="220" applyFont="1" applyBorder="1" applyAlignment="1">
      <alignment/>
      <protection/>
    </xf>
    <xf numFmtId="168" fontId="24" fillId="0" borderId="24" xfId="220" applyFont="1" applyBorder="1" applyAlignment="1" quotePrefix="1">
      <alignment horizontal="right"/>
      <protection/>
    </xf>
    <xf numFmtId="168" fontId="24" fillId="0" borderId="25" xfId="220" applyFont="1" applyBorder="1" applyAlignment="1" quotePrefix="1">
      <alignment horizontal="right"/>
      <protection/>
    </xf>
    <xf numFmtId="168" fontId="13" fillId="33" borderId="69" xfId="252" applyNumberFormat="1" applyFont="1" applyFill="1" applyBorder="1" applyAlignment="1">
      <alignment horizontal="left"/>
      <protection/>
    </xf>
    <xf numFmtId="168" fontId="13" fillId="33" borderId="71" xfId="252" applyNumberFormat="1" applyFont="1" applyFill="1" applyBorder="1">
      <alignment/>
      <protection/>
    </xf>
    <xf numFmtId="168" fontId="13" fillId="33" borderId="11" xfId="252" applyNumberFormat="1" applyFont="1" applyFill="1" applyBorder="1" applyAlignment="1">
      <alignment horizontal="center"/>
      <protection/>
    </xf>
    <xf numFmtId="168" fontId="13" fillId="33" borderId="52" xfId="252" applyNumberFormat="1" applyFont="1" applyFill="1" applyBorder="1" applyAlignment="1">
      <alignment horizontal="center"/>
      <protection/>
    </xf>
    <xf numFmtId="168" fontId="24" fillId="33" borderId="12" xfId="144" applyNumberFormat="1" applyFont="1" applyFill="1" applyBorder="1" applyAlignment="1" quotePrefix="1">
      <alignment horizontal="center"/>
      <protection/>
    </xf>
    <xf numFmtId="168" fontId="24" fillId="33" borderId="10" xfId="144" applyNumberFormat="1" applyFont="1" applyFill="1" applyBorder="1" applyAlignment="1" quotePrefix="1">
      <alignment horizontal="center"/>
      <protection/>
    </xf>
    <xf numFmtId="168" fontId="24" fillId="33" borderId="18" xfId="144" applyNumberFormat="1" applyFont="1" applyFill="1" applyBorder="1" applyAlignment="1" quotePrefix="1">
      <alignment horizontal="center"/>
      <protection/>
    </xf>
    <xf numFmtId="168" fontId="24" fillId="0" borderId="34" xfId="220" applyFont="1" applyBorder="1" applyAlignment="1" quotePrefix="1">
      <alignment/>
      <protection/>
    </xf>
    <xf numFmtId="168" fontId="28" fillId="0" borderId="34" xfId="220" applyFont="1" applyBorder="1" applyAlignment="1">
      <alignment/>
      <protection/>
    </xf>
    <xf numFmtId="168" fontId="28" fillId="0" borderId="34" xfId="220" applyFont="1" applyBorder="1" applyAlignment="1" quotePrefix="1">
      <alignment horizontal="right"/>
      <protection/>
    </xf>
    <xf numFmtId="168" fontId="28" fillId="0" borderId="34" xfId="220" applyFont="1" applyBorder="1" applyAlignment="1">
      <alignment horizontal="right"/>
      <protection/>
    </xf>
    <xf numFmtId="168" fontId="28" fillId="0" borderId="16" xfId="220" applyFont="1" applyBorder="1" applyAlignment="1" quotePrefix="1">
      <alignment horizontal="right"/>
      <protection/>
    </xf>
    <xf numFmtId="168" fontId="24" fillId="0" borderId="34" xfId="220" applyFont="1" applyBorder="1" applyAlignment="1">
      <alignment/>
      <protection/>
    </xf>
    <xf numFmtId="168" fontId="24" fillId="0" borderId="16" xfId="220" applyFont="1" applyBorder="1" applyAlignment="1">
      <alignment horizontal="right"/>
      <protection/>
    </xf>
    <xf numFmtId="175" fontId="28" fillId="0" borderId="43" xfId="220" applyNumberFormat="1" applyFont="1" applyBorder="1" applyAlignment="1">
      <alignment horizontal="center"/>
      <protection/>
    </xf>
    <xf numFmtId="175" fontId="24" fillId="0" borderId="44" xfId="220" applyNumberFormat="1" applyFont="1" applyBorder="1" applyAlignment="1">
      <alignment horizontal="left"/>
      <protection/>
    </xf>
    <xf numFmtId="168" fontId="24" fillId="0" borderId="44" xfId="220" applyFont="1" applyBorder="1" applyAlignment="1">
      <alignment/>
      <protection/>
    </xf>
    <xf numFmtId="168" fontId="24" fillId="0" borderId="70" xfId="220" applyFont="1" applyBorder="1" applyAlignment="1">
      <alignment/>
      <protection/>
    </xf>
    <xf numFmtId="168" fontId="24" fillId="0" borderId="45" xfId="220" applyFont="1" applyBorder="1" applyAlignment="1">
      <alignment horizontal="right"/>
      <protection/>
    </xf>
    <xf numFmtId="168" fontId="28" fillId="0" borderId="46" xfId="220" applyFont="1" applyBorder="1" applyAlignment="1">
      <alignment/>
      <protection/>
    </xf>
    <xf numFmtId="168" fontId="28" fillId="0" borderId="46" xfId="220" applyFont="1" applyBorder="1" applyAlignment="1">
      <alignment horizontal="right"/>
      <protection/>
    </xf>
    <xf numFmtId="175" fontId="28" fillId="0" borderId="0" xfId="220" applyNumberFormat="1" applyFont="1" applyBorder="1" applyAlignment="1">
      <alignment horizontal="center"/>
      <protection/>
    </xf>
    <xf numFmtId="175" fontId="28" fillId="0" borderId="0" xfId="220" applyNumberFormat="1" applyFont="1" applyBorder="1" applyAlignment="1">
      <alignment horizontal="left"/>
      <protection/>
    </xf>
    <xf numFmtId="168" fontId="28" fillId="0" borderId="0" xfId="220" applyFont="1" applyBorder="1" applyAlignment="1">
      <alignment/>
      <protection/>
    </xf>
    <xf numFmtId="175" fontId="24" fillId="0" borderId="0" xfId="220" applyNumberFormat="1" applyFont="1" applyBorder="1" applyAlignment="1">
      <alignment horizontal="left"/>
      <protection/>
    </xf>
    <xf numFmtId="168" fontId="24" fillId="0" borderId="0" xfId="220" applyFont="1" applyBorder="1" applyAlignment="1">
      <alignment/>
      <protection/>
    </xf>
    <xf numFmtId="168" fontId="13" fillId="33" borderId="69" xfId="253" applyNumberFormat="1" applyFont="1" applyFill="1" applyBorder="1" applyAlignment="1">
      <alignment horizontal="left"/>
      <protection/>
    </xf>
    <xf numFmtId="168" fontId="13" fillId="33" borderId="65" xfId="253" applyNumberFormat="1" applyFont="1" applyFill="1" applyBorder="1">
      <alignment/>
      <protection/>
    </xf>
    <xf numFmtId="168" fontId="13" fillId="33" borderId="11" xfId="253" applyNumberFormat="1" applyFont="1" applyFill="1" applyBorder="1" applyAlignment="1">
      <alignment horizontal="center"/>
      <protection/>
    </xf>
    <xf numFmtId="168" fontId="13" fillId="33" borderId="10" xfId="253" applyNumberFormat="1" applyFont="1" applyFill="1" applyBorder="1" applyAlignment="1">
      <alignment horizontal="center"/>
      <protection/>
    </xf>
    <xf numFmtId="168" fontId="13" fillId="33" borderId="10" xfId="253" applyNumberFormat="1" applyFont="1" applyFill="1" applyBorder="1" applyAlignment="1" quotePrefix="1">
      <alignment horizontal="center"/>
      <protection/>
    </xf>
    <xf numFmtId="168" fontId="13" fillId="33" borderId="18" xfId="253" applyNumberFormat="1" applyFont="1" applyFill="1" applyBorder="1" applyAlignment="1" quotePrefix="1">
      <alignment horizontal="center"/>
      <protection/>
    </xf>
    <xf numFmtId="168" fontId="28" fillId="0" borderId="14" xfId="221" applyFont="1" applyBorder="1" applyAlignment="1">
      <alignment horizontal="left"/>
      <protection/>
    </xf>
    <xf numFmtId="168" fontId="24" fillId="0" borderId="15" xfId="221" applyFont="1" applyBorder="1">
      <alignment/>
      <protection/>
    </xf>
    <xf numFmtId="168" fontId="24" fillId="0" borderId="15" xfId="221" applyFont="1" applyBorder="1" applyAlignment="1" quotePrefix="1">
      <alignment horizontal="right"/>
      <protection/>
    </xf>
    <xf numFmtId="168" fontId="24" fillId="0" borderId="34" xfId="221" applyFont="1" applyBorder="1" applyAlignment="1" quotePrefix="1">
      <alignment horizontal="right"/>
      <protection/>
    </xf>
    <xf numFmtId="168" fontId="24" fillId="0" borderId="16" xfId="221" applyFont="1" applyBorder="1" applyAlignment="1" quotePrefix="1">
      <alignment horizontal="right"/>
      <protection/>
    </xf>
    <xf numFmtId="175" fontId="28" fillId="0" borderId="14" xfId="221" applyNumberFormat="1" applyFont="1" applyBorder="1" applyAlignment="1">
      <alignment horizontal="center"/>
      <protection/>
    </xf>
    <xf numFmtId="175" fontId="28" fillId="0" borderId="15" xfId="221" applyNumberFormat="1" applyFont="1" applyBorder="1" applyAlignment="1">
      <alignment horizontal="left"/>
      <protection/>
    </xf>
    <xf numFmtId="168" fontId="28" fillId="0" borderId="15" xfId="221" applyFont="1" applyBorder="1" applyAlignment="1">
      <alignment horizontal="right"/>
      <protection/>
    </xf>
    <xf numFmtId="168" fontId="28" fillId="0" borderId="34" xfId="221" applyFont="1" applyBorder="1" applyAlignment="1">
      <alignment horizontal="right"/>
      <protection/>
    </xf>
    <xf numFmtId="168" fontId="28" fillId="0" borderId="16" xfId="221" applyFont="1" applyBorder="1" applyAlignment="1">
      <alignment horizontal="right"/>
      <protection/>
    </xf>
    <xf numFmtId="168" fontId="28" fillId="0" borderId="16" xfId="221" applyFont="1" applyBorder="1" applyAlignment="1" quotePrefix="1">
      <alignment horizontal="right"/>
      <protection/>
    </xf>
    <xf numFmtId="175" fontId="28" fillId="0" borderId="14" xfId="221" applyNumberFormat="1" applyFont="1" applyBorder="1" applyAlignment="1">
      <alignment horizontal="left"/>
      <protection/>
    </xf>
    <xf numFmtId="175" fontId="24" fillId="0" borderId="15" xfId="221" applyNumberFormat="1" applyFont="1" applyBorder="1" applyAlignment="1">
      <alignment horizontal="left"/>
      <protection/>
    </xf>
    <xf numFmtId="168" fontId="24" fillId="0" borderId="15" xfId="221" applyFont="1" applyBorder="1" applyAlignment="1">
      <alignment horizontal="right"/>
      <protection/>
    </xf>
    <xf numFmtId="168" fontId="24" fillId="0" borderId="34" xfId="221" applyFont="1" applyBorder="1" applyAlignment="1">
      <alignment horizontal="right"/>
      <protection/>
    </xf>
    <xf numFmtId="175" fontId="28" fillId="0" borderId="23" xfId="221" applyNumberFormat="1" applyFont="1" applyBorder="1" applyAlignment="1">
      <alignment horizontal="left"/>
      <protection/>
    </xf>
    <xf numFmtId="175" fontId="24" fillId="0" borderId="24" xfId="221" applyNumberFormat="1" applyFont="1" applyBorder="1" applyAlignment="1">
      <alignment horizontal="left"/>
      <protection/>
    </xf>
    <xf numFmtId="168" fontId="24" fillId="0" borderId="24" xfId="221" applyFont="1" applyBorder="1" applyAlignment="1">
      <alignment horizontal="right"/>
      <protection/>
    </xf>
    <xf numFmtId="168" fontId="24" fillId="0" borderId="62" xfId="221" applyFont="1" applyBorder="1" applyAlignment="1">
      <alignment horizontal="right"/>
      <protection/>
    </xf>
    <xf numFmtId="168" fontId="24" fillId="0" borderId="25" xfId="221" applyFont="1" applyBorder="1" applyAlignment="1" quotePrefix="1">
      <alignment horizontal="right"/>
      <protection/>
    </xf>
    <xf numFmtId="168" fontId="2" fillId="0" borderId="0" xfId="128" applyNumberFormat="1">
      <alignment/>
      <protection/>
    </xf>
    <xf numFmtId="0" fontId="13" fillId="0" borderId="0" xfId="227" applyFont="1" applyFill="1" applyAlignment="1">
      <alignment horizontal="center"/>
      <protection/>
    </xf>
    <xf numFmtId="0" fontId="8" fillId="0" borderId="0" xfId="227" applyFont="1" applyFill="1">
      <alignment/>
      <protection/>
    </xf>
    <xf numFmtId="0" fontId="6" fillId="0" borderId="0" xfId="227" applyFont="1" applyFill="1" applyAlignment="1">
      <alignment horizontal="center"/>
      <protection/>
    </xf>
    <xf numFmtId="0" fontId="17" fillId="0" borderId="0" xfId="227" applyFont="1" applyFill="1" applyBorder="1" applyAlignment="1">
      <alignment horizontal="right"/>
      <protection/>
    </xf>
    <xf numFmtId="0" fontId="13" fillId="0" borderId="0" xfId="227" applyFont="1" applyFill="1" applyBorder="1" applyAlignment="1">
      <alignment horizontal="center"/>
      <protection/>
    </xf>
    <xf numFmtId="0" fontId="13" fillId="35" borderId="12" xfId="156" applyFont="1" applyFill="1" applyBorder="1" applyAlignment="1">
      <alignment horizontal="center"/>
      <protection/>
    </xf>
    <xf numFmtId="0" fontId="13" fillId="35" borderId="42" xfId="156" applyFont="1" applyFill="1" applyBorder="1">
      <alignment/>
      <protection/>
    </xf>
    <xf numFmtId="0" fontId="13" fillId="0" borderId="0" xfId="156" applyFont="1" applyFill="1" applyBorder="1">
      <alignment/>
      <protection/>
    </xf>
    <xf numFmtId="0" fontId="8" fillId="0" borderId="17" xfId="227" applyFont="1" applyFill="1" applyBorder="1">
      <alignment/>
      <protection/>
    </xf>
    <xf numFmtId="0" fontId="8" fillId="0" borderId="0" xfId="227" applyFont="1" applyFill="1" applyBorder="1">
      <alignment/>
      <protection/>
    </xf>
    <xf numFmtId="169" fontId="8" fillId="0" borderId="15" xfId="156" applyNumberFormat="1" applyFont="1" applyBorder="1">
      <alignment/>
      <protection/>
    </xf>
    <xf numFmtId="169" fontId="8" fillId="0" borderId="15" xfId="156" applyNumberFormat="1" applyFont="1" applyBorder="1" applyAlignment="1">
      <alignment horizontal="right"/>
      <protection/>
    </xf>
    <xf numFmtId="169" fontId="8" fillId="0" borderId="41" xfId="156" applyNumberFormat="1" applyFont="1" applyBorder="1" applyAlignment="1" quotePrefix="1">
      <alignment horizontal="right"/>
      <protection/>
    </xf>
    <xf numFmtId="169" fontId="8" fillId="0" borderId="0" xfId="156" applyNumberFormat="1" applyFont="1" applyBorder="1" applyAlignment="1" quotePrefix="1">
      <alignment horizontal="right"/>
      <protection/>
    </xf>
    <xf numFmtId="2" fontId="8" fillId="0" borderId="0" xfId="227" applyNumberFormat="1" applyFont="1" applyFill="1">
      <alignment/>
      <protection/>
    </xf>
    <xf numFmtId="169" fontId="8" fillId="0" borderId="16" xfId="156" applyNumberFormat="1" applyFont="1" applyBorder="1" applyAlignment="1">
      <alignment horizontal="right"/>
      <protection/>
    </xf>
    <xf numFmtId="169" fontId="8" fillId="0" borderId="0" xfId="156" applyNumberFormat="1" applyFont="1" applyBorder="1" applyAlignment="1">
      <alignment horizontal="right"/>
      <protection/>
    </xf>
    <xf numFmtId="0" fontId="8" fillId="0" borderId="35" xfId="227" applyFont="1" applyFill="1" applyBorder="1">
      <alignment/>
      <protection/>
    </xf>
    <xf numFmtId="0" fontId="8" fillId="0" borderId="0" xfId="156" applyFont="1" applyBorder="1" applyAlignment="1">
      <alignment horizontal="right"/>
      <protection/>
    </xf>
    <xf numFmtId="0" fontId="8" fillId="0" borderId="72" xfId="227" applyFont="1" applyFill="1" applyBorder="1">
      <alignment/>
      <protection/>
    </xf>
    <xf numFmtId="0" fontId="8" fillId="0" borderId="29" xfId="227" applyFont="1" applyFill="1" applyBorder="1">
      <alignment/>
      <protection/>
    </xf>
    <xf numFmtId="169" fontId="8" fillId="0" borderId="27" xfId="156" applyNumberFormat="1" applyFont="1" applyBorder="1">
      <alignment/>
      <protection/>
    </xf>
    <xf numFmtId="169" fontId="8" fillId="0" borderId="27" xfId="156" applyNumberFormat="1" applyFont="1" applyBorder="1" applyAlignment="1">
      <alignment horizontal="right"/>
      <protection/>
    </xf>
    <xf numFmtId="169" fontId="8" fillId="0" borderId="41" xfId="156" applyNumberFormat="1" applyFont="1" applyBorder="1" applyAlignment="1">
      <alignment horizontal="right"/>
      <protection/>
    </xf>
    <xf numFmtId="0" fontId="8" fillId="0" borderId="73" xfId="227" applyFont="1" applyFill="1" applyBorder="1">
      <alignment/>
      <protection/>
    </xf>
    <xf numFmtId="0" fontId="8" fillId="0" borderId="53" xfId="227" applyFont="1" applyFill="1" applyBorder="1">
      <alignment/>
      <protection/>
    </xf>
    <xf numFmtId="169" fontId="8" fillId="0" borderId="10" xfId="156" applyNumberFormat="1" applyFont="1" applyBorder="1">
      <alignment/>
      <protection/>
    </xf>
    <xf numFmtId="169" fontId="8" fillId="0" borderId="10" xfId="156" applyNumberFormat="1" applyFont="1" applyBorder="1" applyAlignment="1">
      <alignment horizontal="right"/>
      <protection/>
    </xf>
    <xf numFmtId="169" fontId="8" fillId="0" borderId="18" xfId="156" applyNumberFormat="1" applyFont="1" applyBorder="1" applyAlignment="1" quotePrefix="1">
      <alignment horizontal="right"/>
      <protection/>
    </xf>
    <xf numFmtId="169" fontId="8" fillId="0" borderId="18" xfId="156" applyNumberFormat="1" applyFont="1" applyBorder="1" applyAlignment="1">
      <alignment horizontal="right"/>
      <protection/>
    </xf>
    <xf numFmtId="0" fontId="8" fillId="0" borderId="74" xfId="227" applyFont="1" applyFill="1" applyBorder="1">
      <alignment/>
      <protection/>
    </xf>
    <xf numFmtId="0" fontId="8" fillId="0" borderId="75" xfId="227" applyFont="1" applyFill="1" applyBorder="1">
      <alignment/>
      <protection/>
    </xf>
    <xf numFmtId="169" fontId="8" fillId="0" borderId="44" xfId="156" applyNumberFormat="1" applyFont="1" applyFill="1" applyBorder="1">
      <alignment/>
      <protection/>
    </xf>
    <xf numFmtId="169" fontId="8" fillId="0" borderId="44" xfId="156" applyNumberFormat="1" applyFont="1" applyFill="1" applyBorder="1" applyAlignment="1">
      <alignment horizontal="right"/>
      <protection/>
    </xf>
    <xf numFmtId="169" fontId="8" fillId="0" borderId="45" xfId="156" applyNumberFormat="1" applyFont="1" applyFill="1" applyBorder="1" applyAlignment="1">
      <alignment horizontal="right"/>
      <protection/>
    </xf>
    <xf numFmtId="169" fontId="8" fillId="0" borderId="0" xfId="156" applyNumberFormat="1" applyFont="1" applyFill="1" applyBorder="1" applyAlignment="1">
      <alignment horizontal="right"/>
      <protection/>
    </xf>
    <xf numFmtId="0" fontId="8" fillId="0" borderId="0" xfId="181" applyFont="1" applyFill="1">
      <alignment/>
      <protection/>
    </xf>
    <xf numFmtId="0" fontId="8" fillId="0" borderId="0" xfId="224" applyFont="1">
      <alignment/>
      <protection/>
    </xf>
    <xf numFmtId="168" fontId="13" fillId="33" borderId="76" xfId="154" applyNumberFormat="1" applyFont="1" applyFill="1" applyBorder="1" applyAlignment="1">
      <alignment horizontal="center"/>
      <protection/>
    </xf>
    <xf numFmtId="168" fontId="13" fillId="33" borderId="65" xfId="154" applyNumberFormat="1" applyFont="1" applyFill="1" applyBorder="1" applyAlignment="1">
      <alignment horizontal="center"/>
      <protection/>
    </xf>
    <xf numFmtId="168" fontId="13" fillId="33" borderId="65" xfId="154" applyNumberFormat="1" applyFont="1" applyFill="1" applyBorder="1" applyAlignment="1" quotePrefix="1">
      <alignment horizontal="center"/>
      <protection/>
    </xf>
    <xf numFmtId="168" fontId="13" fillId="33" borderId="71" xfId="154" applyNumberFormat="1" applyFont="1" applyFill="1" applyBorder="1" applyAlignment="1" quotePrefix="1">
      <alignment horizontal="center"/>
      <protection/>
    </xf>
    <xf numFmtId="0" fontId="13" fillId="33" borderId="77" xfId="224" applyFont="1" applyFill="1" applyBorder="1" applyAlignment="1" quotePrefix="1">
      <alignment horizontal="center"/>
      <protection/>
    </xf>
    <xf numFmtId="168" fontId="8" fillId="0" borderId="49" xfId="154" applyNumberFormat="1" applyFont="1" applyBorder="1" applyAlignment="1">
      <alignment horizontal="left"/>
      <protection/>
    </xf>
    <xf numFmtId="2" fontId="8" fillId="0" borderId="12" xfId="222" applyNumberFormat="1" applyFont="1" applyBorder="1">
      <alignment/>
      <protection/>
    </xf>
    <xf numFmtId="2" fontId="8" fillId="0" borderId="50" xfId="222" applyNumberFormat="1" applyFont="1" applyBorder="1">
      <alignment/>
      <protection/>
    </xf>
    <xf numFmtId="2" fontId="8" fillId="0" borderId="42" xfId="222" applyNumberFormat="1" applyFont="1" applyBorder="1">
      <alignment/>
      <protection/>
    </xf>
    <xf numFmtId="2" fontId="8" fillId="0" borderId="50" xfId="222" applyNumberFormat="1" applyFont="1" applyBorder="1" applyAlignment="1" quotePrefix="1">
      <alignment horizontal="right"/>
      <protection/>
    </xf>
    <xf numFmtId="2" fontId="8" fillId="0" borderId="42" xfId="222" applyNumberFormat="1" applyFont="1" applyBorder="1" applyAlignment="1" quotePrefix="1">
      <alignment horizontal="right"/>
      <protection/>
    </xf>
    <xf numFmtId="2" fontId="8" fillId="0" borderId="12" xfId="222" applyNumberFormat="1" applyFont="1" applyFill="1" applyBorder="1">
      <alignment/>
      <protection/>
    </xf>
    <xf numFmtId="168" fontId="13" fillId="0" borderId="74" xfId="154" applyNumberFormat="1" applyFont="1" applyBorder="1" applyAlignment="1">
      <alignment horizontal="center"/>
      <protection/>
    </xf>
    <xf numFmtId="2" fontId="13" fillId="0" borderId="44" xfId="222" applyNumberFormat="1" applyFont="1" applyBorder="1">
      <alignment/>
      <protection/>
    </xf>
    <xf numFmtId="2" fontId="13" fillId="0" borderId="70" xfId="222" applyNumberFormat="1" applyFont="1" applyBorder="1">
      <alignment/>
      <protection/>
    </xf>
    <xf numFmtId="2" fontId="13" fillId="0" borderId="25" xfId="222" applyNumberFormat="1" applyFont="1" applyBorder="1">
      <alignment/>
      <protection/>
    </xf>
    <xf numFmtId="168" fontId="8" fillId="0" borderId="0" xfId="154" applyNumberFormat="1" applyFont="1">
      <alignment/>
      <protection/>
    </xf>
    <xf numFmtId="169" fontId="8" fillId="0" borderId="0" xfId="154" applyNumberFormat="1" applyFont="1">
      <alignment/>
      <protection/>
    </xf>
    <xf numFmtId="168" fontId="11" fillId="0" borderId="0" xfId="154" applyNumberFormat="1" applyFont="1">
      <alignment/>
      <protection/>
    </xf>
    <xf numFmtId="168" fontId="8" fillId="0" borderId="0" xfId="154" applyNumberFormat="1" applyFont="1" applyFill="1">
      <alignment/>
      <protection/>
    </xf>
    <xf numFmtId="172" fontId="11" fillId="0" borderId="0" xfId="154" applyNumberFormat="1" applyFont="1">
      <alignment/>
      <protection/>
    </xf>
    <xf numFmtId="164" fontId="8" fillId="0" borderId="0" xfId="236" applyNumberFormat="1" applyFont="1">
      <alignment/>
      <protection/>
    </xf>
    <xf numFmtId="0" fontId="13" fillId="36" borderId="78" xfId="128" applyFont="1" applyFill="1" applyBorder="1" applyAlignment="1">
      <alignment horizontal="center"/>
      <protection/>
    </xf>
    <xf numFmtId="164" fontId="13" fillId="36" borderId="12" xfId="236" applyNumberFormat="1" applyFont="1" applyFill="1" applyBorder="1" applyAlignment="1" applyProtection="1">
      <alignment horizontal="center" vertical="center" wrapText="1"/>
      <protection/>
    </xf>
    <xf numFmtId="164" fontId="13" fillId="36" borderId="51" xfId="236" applyNumberFormat="1" applyFont="1" applyFill="1" applyBorder="1" applyAlignment="1" applyProtection="1">
      <alignment horizontal="center" vertical="center" wrapText="1"/>
      <protection/>
    </xf>
    <xf numFmtId="164" fontId="13" fillId="36" borderId="42" xfId="236" applyNumberFormat="1" applyFont="1" applyFill="1" applyBorder="1" applyAlignment="1" applyProtection="1">
      <alignment horizontal="center" vertical="center" wrapText="1"/>
      <protection/>
    </xf>
    <xf numFmtId="164" fontId="6" fillId="0" borderId="0" xfId="154" applyNumberFormat="1" applyFont="1" applyBorder="1" applyAlignment="1" applyProtection="1">
      <alignment horizontal="center" vertical="center"/>
      <protection/>
    </xf>
    <xf numFmtId="164" fontId="4" fillId="0" borderId="0" xfId="239" applyNumberFormat="1" applyFont="1" applyBorder="1" applyAlignment="1">
      <alignment/>
      <protection/>
    </xf>
    <xf numFmtId="164" fontId="13" fillId="36" borderId="78" xfId="239" applyNumberFormat="1" applyFont="1" applyFill="1" applyBorder="1" applyAlignment="1">
      <alignment horizontal="center"/>
      <protection/>
    </xf>
    <xf numFmtId="164" fontId="13" fillId="36" borderId="12" xfId="239" applyNumberFormat="1" applyFont="1" applyFill="1" applyBorder="1" applyAlignment="1">
      <alignment/>
      <protection/>
    </xf>
    <xf numFmtId="0" fontId="13" fillId="36" borderId="12" xfId="128" applyFont="1" applyFill="1" applyBorder="1" applyAlignment="1">
      <alignment horizontal="center" wrapText="1"/>
      <protection/>
    </xf>
    <xf numFmtId="0" fontId="13" fillId="36" borderId="51" xfId="128" applyFont="1" applyFill="1" applyBorder="1" applyAlignment="1">
      <alignment horizontal="center" wrapText="1"/>
      <protection/>
    </xf>
    <xf numFmtId="0" fontId="13" fillId="36" borderId="42" xfId="128" applyFont="1" applyFill="1" applyBorder="1" applyAlignment="1">
      <alignment horizontal="center" wrapText="1"/>
      <protection/>
    </xf>
    <xf numFmtId="164" fontId="7" fillId="0" borderId="0" xfId="239" applyNumberFormat="1">
      <alignment/>
      <protection/>
    </xf>
    <xf numFmtId="169" fontId="2" fillId="0" borderId="0" xfId="128" applyNumberFormat="1" applyFont="1">
      <alignment/>
      <protection/>
    </xf>
    <xf numFmtId="0" fontId="6" fillId="0" borderId="0" xfId="128" applyFont="1" applyFill="1" applyAlignment="1">
      <alignment horizontal="centerContinuous"/>
      <protection/>
    </xf>
    <xf numFmtId="0" fontId="6" fillId="0" borderId="0" xfId="128" applyFont="1" applyFill="1" applyAlignment="1" quotePrefix="1">
      <alignment horizontal="centerContinuous"/>
      <protection/>
    </xf>
    <xf numFmtId="0" fontId="13" fillId="0" borderId="0" xfId="128" applyFont="1" applyFill="1" applyAlignment="1" quotePrefix="1">
      <alignment horizontal="centerContinuous"/>
      <protection/>
    </xf>
    <xf numFmtId="0" fontId="30" fillId="33" borderId="79" xfId="128" applyFont="1" applyFill="1" applyBorder="1">
      <alignment/>
      <protection/>
    </xf>
    <xf numFmtId="0" fontId="8" fillId="33" borderId="80" xfId="128" applyFont="1" applyFill="1" applyBorder="1">
      <alignment/>
      <protection/>
    </xf>
    <xf numFmtId="0" fontId="8" fillId="33" borderId="65" xfId="128" applyFont="1" applyFill="1" applyBorder="1">
      <alignment/>
      <protection/>
    </xf>
    <xf numFmtId="0" fontId="13" fillId="33" borderId="65" xfId="128" applyFont="1" applyFill="1" applyBorder="1" applyAlignment="1" quotePrefix="1">
      <alignment horizontal="centerContinuous"/>
      <protection/>
    </xf>
    <xf numFmtId="0" fontId="13" fillId="33" borderId="77" xfId="128" applyFont="1" applyFill="1" applyBorder="1" applyAlignment="1" quotePrefix="1">
      <alignment horizontal="centerContinuous"/>
      <protection/>
    </xf>
    <xf numFmtId="0" fontId="8" fillId="33" borderId="17" xfId="128" applyFont="1" applyFill="1" applyBorder="1">
      <alignment/>
      <protection/>
    </xf>
    <xf numFmtId="0" fontId="8" fillId="33" borderId="35" xfId="128" applyFont="1" applyFill="1" applyBorder="1">
      <alignment/>
      <protection/>
    </xf>
    <xf numFmtId="0" fontId="13" fillId="33" borderId="15" xfId="128" applyFont="1" applyFill="1" applyBorder="1" applyAlignment="1">
      <alignment horizontal="center"/>
      <protection/>
    </xf>
    <xf numFmtId="168" fontId="13" fillId="33" borderId="10" xfId="128" applyNumberFormat="1" applyFont="1" applyFill="1" applyBorder="1" applyAlignment="1" quotePrefix="1">
      <alignment horizontal="centerContinuous"/>
      <protection/>
    </xf>
    <xf numFmtId="168" fontId="13" fillId="33" borderId="18" xfId="128" applyNumberFormat="1" applyFont="1" applyFill="1" applyBorder="1" applyAlignment="1" quotePrefix="1">
      <alignment horizontal="centerContinuous"/>
      <protection/>
    </xf>
    <xf numFmtId="0" fontId="8" fillId="33" borderId="73" xfId="128" applyFont="1" applyFill="1" applyBorder="1">
      <alignment/>
      <protection/>
    </xf>
    <xf numFmtId="0" fontId="8" fillId="33" borderId="57" xfId="128" applyFont="1" applyFill="1" applyBorder="1">
      <alignment/>
      <protection/>
    </xf>
    <xf numFmtId="175" fontId="13" fillId="33" borderId="10" xfId="128" applyNumberFormat="1" applyFont="1" applyFill="1" applyBorder="1" applyAlignment="1" quotePrefix="1">
      <alignment horizontal="center"/>
      <protection/>
    </xf>
    <xf numFmtId="175" fontId="13" fillId="33" borderId="12" xfId="128" applyNumberFormat="1" applyFont="1" applyFill="1" applyBorder="1" applyAlignment="1" quotePrefix="1">
      <alignment horizontal="center"/>
      <protection/>
    </xf>
    <xf numFmtId="175" fontId="13" fillId="33" borderId="42" xfId="128" applyNumberFormat="1" applyFont="1" applyFill="1" applyBorder="1" applyAlignment="1" quotePrefix="1">
      <alignment horizontal="center"/>
      <protection/>
    </xf>
    <xf numFmtId="0" fontId="8" fillId="0" borderId="72" xfId="128" applyFont="1" applyBorder="1">
      <alignment/>
      <protection/>
    </xf>
    <xf numFmtId="0" fontId="8" fillId="0" borderId="30" xfId="128" applyFont="1" applyBorder="1">
      <alignment/>
      <protection/>
    </xf>
    <xf numFmtId="0" fontId="8" fillId="0" borderId="27" xfId="128" applyFont="1" applyBorder="1">
      <alignment/>
      <protection/>
    </xf>
    <xf numFmtId="0" fontId="8" fillId="0" borderId="29" xfId="128" applyFont="1" applyBorder="1">
      <alignment/>
      <protection/>
    </xf>
    <xf numFmtId="0" fontId="8" fillId="0" borderId="41" xfId="128" applyFont="1" applyBorder="1">
      <alignment/>
      <protection/>
    </xf>
    <xf numFmtId="0" fontId="13" fillId="0" borderId="17" xfId="128" applyFont="1" applyBorder="1">
      <alignment/>
      <protection/>
    </xf>
    <xf numFmtId="0" fontId="30" fillId="0" borderId="35" xfId="128" applyFont="1" applyBorder="1">
      <alignment/>
      <protection/>
    </xf>
    <xf numFmtId="168" fontId="13" fillId="37" borderId="15" xfId="223" applyFont="1" applyFill="1" applyBorder="1">
      <alignment/>
      <protection/>
    </xf>
    <xf numFmtId="168" fontId="13" fillId="0" borderId="15" xfId="223" applyFont="1" applyFill="1" applyBorder="1">
      <alignment/>
      <protection/>
    </xf>
    <xf numFmtId="168" fontId="13" fillId="0" borderId="0" xfId="223" applyFont="1" applyFill="1" applyBorder="1" applyAlignment="1">
      <alignment horizontal="right"/>
      <protection/>
    </xf>
    <xf numFmtId="168" fontId="13" fillId="0" borderId="16" xfId="223" applyFont="1" applyFill="1" applyBorder="1" applyAlignment="1">
      <alignment horizontal="right"/>
      <protection/>
    </xf>
    <xf numFmtId="0" fontId="8" fillId="0" borderId="17" xfId="128" applyFont="1" applyBorder="1">
      <alignment/>
      <protection/>
    </xf>
    <xf numFmtId="0" fontId="8" fillId="0" borderId="35" xfId="128" applyFont="1" applyBorder="1">
      <alignment/>
      <protection/>
    </xf>
    <xf numFmtId="168" fontId="8" fillId="37" borderId="15" xfId="223" applyFont="1" applyFill="1" applyBorder="1">
      <alignment/>
      <protection/>
    </xf>
    <xf numFmtId="168" fontId="8" fillId="37" borderId="15" xfId="223" applyFont="1" applyFill="1" applyBorder="1" applyAlignment="1">
      <alignment horizontal="right"/>
      <protection/>
    </xf>
    <xf numFmtId="168" fontId="8" fillId="37" borderId="35" xfId="223" applyFont="1" applyFill="1" applyBorder="1" applyAlignment="1">
      <alignment horizontal="right"/>
      <protection/>
    </xf>
    <xf numFmtId="168" fontId="8" fillId="0" borderId="0" xfId="223" applyFont="1" applyFill="1" applyBorder="1" applyAlignment="1">
      <alignment horizontal="right"/>
      <protection/>
    </xf>
    <xf numFmtId="168" fontId="8" fillId="0" borderId="16" xfId="223" applyFont="1" applyFill="1" applyBorder="1" applyAlignment="1">
      <alignment horizontal="right"/>
      <protection/>
    </xf>
    <xf numFmtId="0" fontId="8" fillId="0" borderId="35" xfId="128" applyFont="1" applyBorder="1" applyAlignment="1" quotePrefix="1">
      <alignment horizontal="left"/>
      <protection/>
    </xf>
    <xf numFmtId="0" fontId="8" fillId="0" borderId="73" xfId="128" applyFont="1" applyBorder="1">
      <alignment/>
      <protection/>
    </xf>
    <xf numFmtId="0" fontId="8" fillId="0" borderId="57" xfId="128" applyFont="1" applyBorder="1">
      <alignment/>
      <protection/>
    </xf>
    <xf numFmtId="168" fontId="8" fillId="37" borderId="10" xfId="223" applyFont="1" applyFill="1" applyBorder="1">
      <alignment/>
      <protection/>
    </xf>
    <xf numFmtId="168" fontId="8" fillId="37" borderId="10" xfId="223" applyFont="1" applyFill="1" applyBorder="1" applyAlignment="1">
      <alignment horizontal="right"/>
      <protection/>
    </xf>
    <xf numFmtId="168" fontId="8" fillId="37" borderId="57" xfId="223" applyFont="1" applyFill="1" applyBorder="1" applyAlignment="1">
      <alignment horizontal="right"/>
      <protection/>
    </xf>
    <xf numFmtId="168" fontId="11" fillId="0" borderId="0" xfId="223" applyBorder="1">
      <alignment/>
      <protection/>
    </xf>
    <xf numFmtId="168" fontId="8" fillId="0" borderId="18" xfId="223" applyFont="1" applyFill="1" applyBorder="1" applyAlignment="1">
      <alignment horizontal="right"/>
      <protection/>
    </xf>
    <xf numFmtId="168" fontId="8" fillId="37" borderId="27" xfId="223" applyFont="1" applyFill="1" applyBorder="1" applyAlignment="1">
      <alignment horizontal="right"/>
      <protection/>
    </xf>
    <xf numFmtId="168" fontId="8" fillId="37" borderId="30" xfId="223" applyFont="1" applyFill="1" applyBorder="1" applyAlignment="1">
      <alignment horizontal="right"/>
      <protection/>
    </xf>
    <xf numFmtId="168" fontId="8" fillId="0" borderId="30" xfId="223" applyFont="1" applyFill="1" applyBorder="1" applyAlignment="1">
      <alignment horizontal="right"/>
      <protection/>
    </xf>
    <xf numFmtId="168" fontId="8" fillId="0" borderId="41" xfId="223" applyFont="1" applyFill="1" applyBorder="1" applyAlignment="1">
      <alignment horizontal="right"/>
      <protection/>
    </xf>
    <xf numFmtId="168" fontId="13" fillId="0" borderId="35" xfId="223" applyFont="1" applyFill="1" applyBorder="1" applyAlignment="1">
      <alignment horizontal="right"/>
      <protection/>
    </xf>
    <xf numFmtId="168" fontId="13" fillId="0" borderId="56" xfId="223" applyFont="1" applyFill="1" applyBorder="1" applyAlignment="1">
      <alignment horizontal="right"/>
      <protection/>
    </xf>
    <xf numFmtId="168" fontId="8" fillId="0" borderId="35" xfId="223" applyFont="1" applyFill="1" applyBorder="1" applyAlignment="1">
      <alignment horizontal="right"/>
      <protection/>
    </xf>
    <xf numFmtId="168" fontId="8" fillId="0" borderId="56" xfId="223" applyFont="1" applyFill="1" applyBorder="1" applyAlignment="1">
      <alignment horizontal="right"/>
      <protection/>
    </xf>
    <xf numFmtId="168" fontId="4" fillId="37" borderId="10" xfId="223" applyFont="1" applyFill="1" applyBorder="1">
      <alignment/>
      <protection/>
    </xf>
    <xf numFmtId="168" fontId="4" fillId="37" borderId="57" xfId="223" applyFont="1" applyFill="1" applyBorder="1">
      <alignment/>
      <protection/>
    </xf>
    <xf numFmtId="168" fontId="4" fillId="0" borderId="57" xfId="223" applyFont="1" applyFill="1" applyBorder="1">
      <alignment/>
      <protection/>
    </xf>
    <xf numFmtId="168" fontId="8" fillId="0" borderId="58" xfId="223" applyFont="1" applyFill="1" applyBorder="1" applyAlignment="1">
      <alignment horizontal="right"/>
      <protection/>
    </xf>
    <xf numFmtId="169" fontId="8" fillId="37" borderId="15" xfId="223" applyNumberFormat="1" applyFont="1" applyFill="1" applyBorder="1" applyAlignment="1">
      <alignment horizontal="right"/>
      <protection/>
    </xf>
    <xf numFmtId="169" fontId="8" fillId="37" borderId="35" xfId="223" applyNumberFormat="1" applyFont="1" applyFill="1" applyBorder="1" applyAlignment="1">
      <alignment horizontal="right"/>
      <protection/>
    </xf>
    <xf numFmtId="169" fontId="8" fillId="0" borderId="35" xfId="223" applyNumberFormat="1" applyFont="1" applyFill="1" applyBorder="1" applyAlignment="1">
      <alignment horizontal="right"/>
      <protection/>
    </xf>
    <xf numFmtId="169" fontId="8" fillId="0" borderId="16" xfId="223" applyNumberFormat="1" applyFont="1" applyFill="1" applyBorder="1" applyAlignment="1">
      <alignment horizontal="right"/>
      <protection/>
    </xf>
    <xf numFmtId="2" fontId="2" fillId="0" borderId="0" xfId="128" applyNumberFormat="1">
      <alignment/>
      <protection/>
    </xf>
    <xf numFmtId="0" fontId="8" fillId="0" borderId="35" xfId="128" applyFont="1" applyFill="1" applyBorder="1">
      <alignment/>
      <protection/>
    </xf>
    <xf numFmtId="0" fontId="8" fillId="0" borderId="57" xfId="128" applyFont="1" applyFill="1" applyBorder="1">
      <alignment/>
      <protection/>
    </xf>
    <xf numFmtId="0" fontId="13" fillId="0" borderId="72" xfId="128" applyFont="1" applyFill="1" applyBorder="1">
      <alignment/>
      <protection/>
    </xf>
    <xf numFmtId="0" fontId="8" fillId="0" borderId="30" xfId="128" applyFont="1" applyFill="1" applyBorder="1">
      <alignment/>
      <protection/>
    </xf>
    <xf numFmtId="168" fontId="8" fillId="37" borderId="27" xfId="223" applyFont="1" applyFill="1" applyBorder="1">
      <alignment/>
      <protection/>
    </xf>
    <xf numFmtId="168" fontId="4" fillId="37" borderId="27" xfId="223" applyFont="1" applyFill="1" applyBorder="1">
      <alignment/>
      <protection/>
    </xf>
    <xf numFmtId="168" fontId="4" fillId="0" borderId="30" xfId="223" applyFont="1" applyFill="1" applyBorder="1">
      <alignment/>
      <protection/>
    </xf>
    <xf numFmtId="168" fontId="4" fillId="0" borderId="41" xfId="223" applyFont="1" applyFill="1" applyBorder="1">
      <alignment/>
      <protection/>
    </xf>
    <xf numFmtId="0" fontId="8" fillId="0" borderId="17" xfId="128" applyFont="1" applyFill="1" applyBorder="1">
      <alignment/>
      <protection/>
    </xf>
    <xf numFmtId="0" fontId="8" fillId="0" borderId="73" xfId="128" applyFont="1" applyFill="1" applyBorder="1">
      <alignment/>
      <protection/>
    </xf>
    <xf numFmtId="0" fontId="8" fillId="0" borderId="53" xfId="128" applyFont="1" applyFill="1" applyBorder="1">
      <alignment/>
      <protection/>
    </xf>
    <xf numFmtId="168" fontId="8" fillId="0" borderId="10" xfId="223" applyFont="1" applyFill="1" applyBorder="1" applyAlignment="1">
      <alignment horizontal="right"/>
      <protection/>
    </xf>
    <xf numFmtId="0" fontId="8" fillId="0" borderId="72" xfId="128" applyFont="1" applyBorder="1" applyAlignment="1" quotePrefix="1">
      <alignment horizontal="left"/>
      <protection/>
    </xf>
    <xf numFmtId="0" fontId="8" fillId="0" borderId="17" xfId="128" applyFont="1" applyBorder="1" applyAlignment="1" quotePrefix="1">
      <alignment horizontal="left"/>
      <protection/>
    </xf>
    <xf numFmtId="0" fontId="13" fillId="0" borderId="59" xfId="128" applyFont="1" applyBorder="1" applyAlignment="1" quotePrefix="1">
      <alignment horizontal="left"/>
      <protection/>
    </xf>
    <xf numFmtId="0" fontId="8" fillId="0" borderId="61" xfId="128" applyFont="1" applyBorder="1">
      <alignment/>
      <protection/>
    </xf>
    <xf numFmtId="168" fontId="13" fillId="37" borderId="24" xfId="223" applyFont="1" applyFill="1" applyBorder="1">
      <alignment/>
      <protection/>
    </xf>
    <xf numFmtId="168" fontId="13" fillId="37" borderId="24" xfId="223" applyFont="1" applyFill="1" applyBorder="1" applyAlignment="1">
      <alignment horizontal="right"/>
      <protection/>
    </xf>
    <xf numFmtId="168" fontId="13" fillId="0" borderId="61" xfId="223" applyFont="1" applyFill="1" applyBorder="1" applyAlignment="1">
      <alignment horizontal="right"/>
      <protection/>
    </xf>
    <xf numFmtId="168" fontId="13" fillId="0" borderId="25" xfId="223" applyFont="1" applyFill="1" applyBorder="1" applyAlignment="1">
      <alignment horizontal="right"/>
      <protection/>
    </xf>
    <xf numFmtId="0" fontId="8" fillId="0" borderId="0" xfId="128" applyFont="1" applyAlignment="1" quotePrefix="1">
      <alignment horizontal="left"/>
      <protection/>
    </xf>
    <xf numFmtId="0" fontId="8" fillId="0" borderId="0" xfId="128" applyFont="1" applyAlignment="1">
      <alignment horizontal="left"/>
      <protection/>
    </xf>
    <xf numFmtId="0" fontId="8" fillId="0" borderId="0" xfId="128" applyFont="1" applyAlignment="1" quotePrefix="1">
      <alignment/>
      <protection/>
    </xf>
    <xf numFmtId="0" fontId="8" fillId="0" borderId="0" xfId="128" applyFont="1" applyBorder="1" applyAlignment="1" quotePrefix="1">
      <alignment/>
      <protection/>
    </xf>
    <xf numFmtId="172" fontId="8" fillId="37" borderId="0" xfId="128" applyNumberFormat="1" applyFont="1" applyFill="1" applyBorder="1">
      <alignment/>
      <protection/>
    </xf>
    <xf numFmtId="172" fontId="8" fillId="37" borderId="0" xfId="128" applyNumberFormat="1" applyFont="1" applyFill="1" applyBorder="1" applyAlignment="1">
      <alignment horizontal="right"/>
      <protection/>
    </xf>
    <xf numFmtId="0" fontId="8" fillId="33" borderId="81" xfId="128" applyFont="1" applyFill="1" applyBorder="1">
      <alignment/>
      <protection/>
    </xf>
    <xf numFmtId="0" fontId="4" fillId="33" borderId="80" xfId="128" applyFont="1" applyFill="1" applyBorder="1">
      <alignment/>
      <protection/>
    </xf>
    <xf numFmtId="0" fontId="4" fillId="33" borderId="65" xfId="128" applyFont="1" applyFill="1" applyBorder="1">
      <alignment/>
      <protection/>
    </xf>
    <xf numFmtId="0" fontId="13" fillId="33" borderId="80" xfId="128" applyFont="1" applyFill="1" applyBorder="1" applyAlignment="1" quotePrefix="1">
      <alignment horizontal="centerContinuous"/>
      <protection/>
    </xf>
    <xf numFmtId="0" fontId="4" fillId="33" borderId="17" xfId="128" applyFont="1" applyFill="1" applyBorder="1">
      <alignment/>
      <protection/>
    </xf>
    <xf numFmtId="0" fontId="8" fillId="33" borderId="82" xfId="128" applyFont="1" applyFill="1" applyBorder="1">
      <alignment/>
      <protection/>
    </xf>
    <xf numFmtId="0" fontId="4" fillId="33" borderId="73" xfId="128" applyFont="1" applyFill="1" applyBorder="1">
      <alignment/>
      <protection/>
    </xf>
    <xf numFmtId="0" fontId="8" fillId="33" borderId="83" xfId="128" applyFont="1" applyFill="1" applyBorder="1">
      <alignment/>
      <protection/>
    </xf>
    <xf numFmtId="0" fontId="4" fillId="0" borderId="17" xfId="128" applyFont="1" applyBorder="1">
      <alignment/>
      <protection/>
    </xf>
    <xf numFmtId="0" fontId="8" fillId="0" borderId="82" xfId="128" applyFont="1" applyBorder="1">
      <alignment/>
      <protection/>
    </xf>
    <xf numFmtId="0" fontId="4" fillId="0" borderId="35" xfId="128" applyFont="1" applyBorder="1">
      <alignment/>
      <protection/>
    </xf>
    <xf numFmtId="0" fontId="4" fillId="0" borderId="15" xfId="128" applyFont="1" applyBorder="1">
      <alignment/>
      <protection/>
    </xf>
    <xf numFmtId="0" fontId="4" fillId="0" borderId="16" xfId="128" applyFont="1" applyBorder="1">
      <alignment/>
      <protection/>
    </xf>
    <xf numFmtId="0" fontId="30" fillId="0" borderId="82" xfId="128" applyFont="1" applyBorder="1">
      <alignment/>
      <protection/>
    </xf>
    <xf numFmtId="168" fontId="13" fillId="37" borderId="15" xfId="226" applyFont="1" applyFill="1" applyBorder="1" applyAlignment="1">
      <alignment horizontal="right"/>
      <protection/>
    </xf>
    <xf numFmtId="168" fontId="13" fillId="0" borderId="15" xfId="226" applyFont="1" applyFill="1" applyBorder="1" applyAlignment="1">
      <alignment horizontal="right"/>
      <protection/>
    </xf>
    <xf numFmtId="168" fontId="13" fillId="0" borderId="16" xfId="226" applyFont="1" applyFill="1" applyBorder="1" applyAlignment="1">
      <alignment horizontal="right"/>
      <protection/>
    </xf>
    <xf numFmtId="168" fontId="8" fillId="37" borderId="15" xfId="226" applyFont="1" applyFill="1" applyBorder="1" applyAlignment="1">
      <alignment horizontal="right"/>
      <protection/>
    </xf>
    <xf numFmtId="168" fontId="8" fillId="0" borderId="15" xfId="226" applyFont="1" applyFill="1" applyBorder="1" applyAlignment="1">
      <alignment horizontal="right"/>
      <protection/>
    </xf>
    <xf numFmtId="168" fontId="8" fillId="0" borderId="16" xfId="226" applyFont="1" applyFill="1" applyBorder="1" applyAlignment="1">
      <alignment horizontal="right"/>
      <protection/>
    </xf>
    <xf numFmtId="0" fontId="8" fillId="0" borderId="82" xfId="128" applyFont="1" applyBorder="1" applyAlignment="1" quotePrefix="1">
      <alignment horizontal="left"/>
      <protection/>
    </xf>
    <xf numFmtId="0" fontId="4" fillId="0" borderId="73" xfId="128" applyFont="1" applyBorder="1">
      <alignment/>
      <protection/>
    </xf>
    <xf numFmtId="0" fontId="8" fillId="0" borderId="83" xfId="128" applyFont="1" applyBorder="1">
      <alignment/>
      <protection/>
    </xf>
    <xf numFmtId="168" fontId="8" fillId="37" borderId="10" xfId="226" applyFont="1" applyFill="1" applyBorder="1" applyAlignment="1">
      <alignment horizontal="right"/>
      <protection/>
    </xf>
    <xf numFmtId="168" fontId="8" fillId="0" borderId="10" xfId="226" applyFont="1" applyFill="1" applyBorder="1" applyAlignment="1">
      <alignment horizontal="right"/>
      <protection/>
    </xf>
    <xf numFmtId="168" fontId="8" fillId="0" borderId="18" xfId="226" applyFont="1" applyFill="1" applyBorder="1" applyAlignment="1">
      <alignment horizontal="right"/>
      <protection/>
    </xf>
    <xf numFmtId="0" fontId="13" fillId="0" borderId="72" xfId="128" applyFont="1" applyBorder="1">
      <alignment/>
      <protection/>
    </xf>
    <xf numFmtId="0" fontId="8" fillId="0" borderId="84" xfId="128" applyFont="1" applyBorder="1">
      <alignment/>
      <protection/>
    </xf>
    <xf numFmtId="168" fontId="4" fillId="37" borderId="15" xfId="226" applyFont="1" applyFill="1" applyBorder="1">
      <alignment/>
      <protection/>
    </xf>
    <xf numFmtId="168" fontId="4" fillId="0" borderId="15" xfId="226" applyFont="1" applyFill="1" applyBorder="1">
      <alignment/>
      <protection/>
    </xf>
    <xf numFmtId="168" fontId="4" fillId="0" borderId="16" xfId="226" applyFont="1" applyFill="1" applyBorder="1">
      <alignment/>
      <protection/>
    </xf>
    <xf numFmtId="0" fontId="30" fillId="0" borderId="84" xfId="128" applyFont="1" applyBorder="1">
      <alignment/>
      <protection/>
    </xf>
    <xf numFmtId="169" fontId="8" fillId="37" borderId="15" xfId="226" applyNumberFormat="1" applyFont="1" applyFill="1" applyBorder="1" applyAlignment="1">
      <alignment horizontal="right"/>
      <protection/>
    </xf>
    <xf numFmtId="169" fontId="8" fillId="0" borderId="15" xfId="226" applyNumberFormat="1" applyFont="1" applyFill="1" applyBorder="1" applyAlignment="1">
      <alignment horizontal="right"/>
      <protection/>
    </xf>
    <xf numFmtId="169" fontId="8" fillId="0" borderId="16" xfId="226" applyNumberFormat="1" applyFont="1" applyFill="1" applyBorder="1" applyAlignment="1">
      <alignment horizontal="right"/>
      <protection/>
    </xf>
    <xf numFmtId="0" fontId="8" fillId="0" borderId="82" xfId="128" applyFont="1" applyFill="1" applyBorder="1">
      <alignment/>
      <protection/>
    </xf>
    <xf numFmtId="0" fontId="8" fillId="0" borderId="83" xfId="128" applyFont="1" applyFill="1" applyBorder="1">
      <alignment/>
      <protection/>
    </xf>
    <xf numFmtId="0" fontId="4" fillId="0" borderId="84" xfId="128" applyFont="1" applyFill="1" applyBorder="1">
      <alignment/>
      <protection/>
    </xf>
    <xf numFmtId="0" fontId="4" fillId="0" borderId="17" xfId="128" applyFont="1" applyFill="1" applyBorder="1">
      <alignment/>
      <protection/>
    </xf>
    <xf numFmtId="0" fontId="4" fillId="0" borderId="73" xfId="128" applyFont="1" applyFill="1" applyBorder="1">
      <alignment/>
      <protection/>
    </xf>
    <xf numFmtId="168" fontId="8" fillId="37" borderId="27" xfId="226" applyFont="1" applyFill="1" applyBorder="1" applyAlignment="1">
      <alignment horizontal="right"/>
      <protection/>
    </xf>
    <xf numFmtId="168" fontId="8" fillId="37" borderId="30" xfId="226" applyFont="1" applyFill="1" applyBorder="1" applyAlignment="1">
      <alignment horizontal="right"/>
      <protection/>
    </xf>
    <xf numFmtId="168" fontId="8" fillId="0" borderId="29" xfId="226" applyFont="1" applyFill="1" applyBorder="1" applyAlignment="1">
      <alignment horizontal="right"/>
      <protection/>
    </xf>
    <xf numFmtId="168" fontId="8" fillId="0" borderId="27" xfId="226" applyFont="1" applyFill="1" applyBorder="1" applyAlignment="1">
      <alignment horizontal="right"/>
      <protection/>
    </xf>
    <xf numFmtId="168" fontId="8" fillId="0" borderId="55" xfId="226" applyFont="1" applyFill="1" applyBorder="1" applyAlignment="1">
      <alignment horizontal="right"/>
      <protection/>
    </xf>
    <xf numFmtId="168" fontId="8" fillId="37" borderId="35" xfId="226" applyFont="1" applyFill="1" applyBorder="1" applyAlignment="1">
      <alignment horizontal="right"/>
      <protection/>
    </xf>
    <xf numFmtId="168" fontId="8" fillId="0" borderId="0" xfId="226" applyFont="1" applyFill="1" applyBorder="1" applyAlignment="1">
      <alignment horizontal="right"/>
      <protection/>
    </xf>
    <xf numFmtId="168" fontId="8" fillId="0" borderId="56" xfId="226" applyFont="1" applyFill="1" applyBorder="1" applyAlignment="1">
      <alignment horizontal="right"/>
      <protection/>
    </xf>
    <xf numFmtId="0" fontId="4" fillId="0" borderId="82" xfId="128" applyFont="1" applyBorder="1">
      <alignment/>
      <protection/>
    </xf>
    <xf numFmtId="168" fontId="8" fillId="0" borderId="35" xfId="226" applyFont="1" applyFill="1" applyBorder="1" applyAlignment="1">
      <alignment horizontal="right"/>
      <protection/>
    </xf>
    <xf numFmtId="0" fontId="4" fillId="0" borderId="85" xfId="128" applyFont="1" applyBorder="1">
      <alignment/>
      <protection/>
    </xf>
    <xf numFmtId="168" fontId="13" fillId="37" borderId="24" xfId="226" applyFont="1" applyFill="1" applyBorder="1" applyAlignment="1">
      <alignment horizontal="right"/>
      <protection/>
    </xf>
    <xf numFmtId="168" fontId="13" fillId="37" borderId="61" xfId="226" applyFont="1" applyFill="1" applyBorder="1" applyAlignment="1">
      <alignment horizontal="right"/>
      <protection/>
    </xf>
    <xf numFmtId="168" fontId="13" fillId="0" borderId="24" xfId="226" applyFont="1" applyFill="1" applyBorder="1" applyAlignment="1">
      <alignment horizontal="right"/>
      <protection/>
    </xf>
    <xf numFmtId="168" fontId="13" fillId="0" borderId="61" xfId="226" applyFont="1" applyFill="1" applyBorder="1" applyAlignment="1">
      <alignment horizontal="right"/>
      <protection/>
    </xf>
    <xf numFmtId="168" fontId="13" fillId="0" borderId="25" xfId="226" applyFont="1" applyFill="1" applyBorder="1" applyAlignment="1">
      <alignment horizontal="right"/>
      <protection/>
    </xf>
    <xf numFmtId="168" fontId="8" fillId="0" borderId="0" xfId="128" applyNumberFormat="1" applyFont="1" applyFill="1" applyAlignment="1" quotePrefix="1">
      <alignment/>
      <protection/>
    </xf>
    <xf numFmtId="168" fontId="8" fillId="0" borderId="0" xfId="128" applyNumberFormat="1" applyFont="1" applyFill="1" applyAlignment="1">
      <alignment horizontal="left"/>
      <protection/>
    </xf>
    <xf numFmtId="168" fontId="4" fillId="37" borderId="0" xfId="128" applyNumberFormat="1" applyFont="1" applyFill="1">
      <alignment/>
      <protection/>
    </xf>
    <xf numFmtId="168" fontId="4" fillId="0" borderId="0" xfId="128" applyNumberFormat="1" applyFont="1" applyFill="1">
      <alignment/>
      <protection/>
    </xf>
    <xf numFmtId="168" fontId="4" fillId="0" borderId="0" xfId="144" applyNumberFormat="1" applyFont="1" applyFill="1">
      <alignment/>
      <protection/>
    </xf>
    <xf numFmtId="168" fontId="8" fillId="0" borderId="0" xfId="128" applyNumberFormat="1" applyFont="1" applyFill="1" applyBorder="1" applyAlignment="1" quotePrefix="1">
      <alignment/>
      <protection/>
    </xf>
    <xf numFmtId="168" fontId="2" fillId="37" borderId="0" xfId="128" applyNumberFormat="1" applyFill="1">
      <alignment/>
      <protection/>
    </xf>
    <xf numFmtId="168" fontId="2" fillId="0" borderId="0" xfId="128" applyNumberFormat="1" applyFill="1">
      <alignment/>
      <protection/>
    </xf>
    <xf numFmtId="2" fontId="8" fillId="0" borderId="0" xfId="128" applyNumberFormat="1" applyFont="1" applyFill="1">
      <alignment/>
      <protection/>
    </xf>
    <xf numFmtId="168" fontId="11" fillId="0" borderId="0" xfId="144" applyNumberFormat="1" applyFont="1" applyFill="1">
      <alignment/>
      <protection/>
    </xf>
    <xf numFmtId="0" fontId="13" fillId="36" borderId="38" xfId="128" applyFont="1" applyFill="1" applyBorder="1" applyAlignment="1">
      <alignment horizontal="center" vertical="center"/>
      <protection/>
    </xf>
    <xf numFmtId="0" fontId="13" fillId="36" borderId="86" xfId="128" applyFont="1" applyFill="1" applyBorder="1" applyAlignment="1">
      <alignment horizontal="center" vertical="center"/>
      <protection/>
    </xf>
    <xf numFmtId="0" fontId="13" fillId="36" borderId="87" xfId="128" applyFont="1" applyFill="1" applyBorder="1" applyAlignment="1">
      <alignment horizontal="center" vertical="center"/>
      <protection/>
    </xf>
    <xf numFmtId="168" fontId="8" fillId="37" borderId="15" xfId="181" applyNumberFormat="1" applyFont="1" applyFill="1" applyBorder="1" applyAlignment="1" applyProtection="1">
      <alignment horizontal="left" indent="2"/>
      <protection/>
    </xf>
    <xf numFmtId="2" fontId="8" fillId="37" borderId="15" xfId="181" applyNumberFormat="1" applyFont="1" applyFill="1" applyBorder="1">
      <alignment/>
      <protection/>
    </xf>
    <xf numFmtId="2" fontId="8" fillId="37" borderId="16" xfId="181" applyNumberFormat="1" applyFont="1" applyFill="1" applyBorder="1">
      <alignment/>
      <protection/>
    </xf>
    <xf numFmtId="2" fontId="8" fillId="37" borderId="0" xfId="181" applyNumberFormat="1" applyFont="1" applyFill="1" applyBorder="1">
      <alignment/>
      <protection/>
    </xf>
    <xf numFmtId="168" fontId="8" fillId="37" borderId="10" xfId="181" applyNumberFormat="1" applyFont="1" applyFill="1" applyBorder="1" applyAlignment="1" applyProtection="1">
      <alignment horizontal="left" indent="2"/>
      <protection/>
    </xf>
    <xf numFmtId="2" fontId="8" fillId="37" borderId="10" xfId="181" applyNumberFormat="1" applyFont="1" applyFill="1" applyBorder="1">
      <alignment/>
      <protection/>
    </xf>
    <xf numFmtId="2" fontId="8" fillId="37" borderId="18" xfId="181" applyNumberFormat="1" applyFont="1" applyFill="1" applyBorder="1">
      <alignment/>
      <protection/>
    </xf>
    <xf numFmtId="0" fontId="13" fillId="0" borderId="49" xfId="128" applyFont="1" applyBorder="1">
      <alignment/>
      <protection/>
    </xf>
    <xf numFmtId="168" fontId="13" fillId="37" borderId="12" xfId="181" applyNumberFormat="1" applyFont="1" applyFill="1" applyBorder="1" applyAlignment="1">
      <alignment horizontal="left"/>
      <protection/>
    </xf>
    <xf numFmtId="2" fontId="13" fillId="37" borderId="12" xfId="181" applyNumberFormat="1" applyFont="1" applyFill="1" applyBorder="1">
      <alignment/>
      <protection/>
    </xf>
    <xf numFmtId="2" fontId="13" fillId="37" borderId="42" xfId="181" applyNumberFormat="1" applyFont="1" applyFill="1" applyBorder="1">
      <alignment/>
      <protection/>
    </xf>
    <xf numFmtId="2" fontId="8" fillId="0" borderId="15" xfId="128" applyNumberFormat="1" applyFont="1" applyBorder="1">
      <alignment/>
      <protection/>
    </xf>
    <xf numFmtId="2" fontId="8" fillId="0" borderId="35" xfId="128" applyNumberFormat="1" applyFont="1" applyBorder="1">
      <alignment/>
      <protection/>
    </xf>
    <xf numFmtId="2" fontId="8" fillId="0" borderId="16" xfId="128" applyNumberFormat="1" applyFont="1" applyBorder="1">
      <alignment/>
      <protection/>
    </xf>
    <xf numFmtId="0" fontId="8" fillId="0" borderId="49" xfId="128" applyFont="1" applyBorder="1">
      <alignment/>
      <protection/>
    </xf>
    <xf numFmtId="168" fontId="13" fillId="0" borderId="12" xfId="128" applyNumberFormat="1" applyFont="1" applyBorder="1" applyAlignment="1">
      <alignment horizontal="left"/>
      <protection/>
    </xf>
    <xf numFmtId="2" fontId="13" fillId="0" borderId="12" xfId="128" applyNumberFormat="1" applyFont="1" applyBorder="1">
      <alignment/>
      <protection/>
    </xf>
    <xf numFmtId="2" fontId="13" fillId="0" borderId="51" xfId="128" applyNumberFormat="1" applyFont="1" applyBorder="1">
      <alignment/>
      <protection/>
    </xf>
    <xf numFmtId="2" fontId="13" fillId="0" borderId="42" xfId="128" applyNumberFormat="1" applyFont="1" applyBorder="1">
      <alignment/>
      <protection/>
    </xf>
    <xf numFmtId="0" fontId="8" fillId="0" borderId="40" xfId="128" applyFont="1" applyBorder="1">
      <alignment/>
      <protection/>
    </xf>
    <xf numFmtId="2" fontId="8" fillId="0" borderId="27" xfId="128" applyNumberFormat="1" applyFont="1" applyBorder="1">
      <alignment/>
      <protection/>
    </xf>
    <xf numFmtId="2" fontId="8" fillId="0" borderId="41" xfId="128" applyNumberFormat="1" applyFont="1" applyBorder="1">
      <alignment/>
      <protection/>
    </xf>
    <xf numFmtId="0" fontId="8" fillId="0" borderId="14" xfId="128" applyFont="1" applyFill="1" applyBorder="1">
      <alignment/>
      <protection/>
    </xf>
    <xf numFmtId="168" fontId="8" fillId="0" borderId="15" xfId="181" applyNumberFormat="1" applyFont="1" applyFill="1" applyBorder="1" applyAlignment="1" applyProtection="1">
      <alignment horizontal="left" indent="2"/>
      <protection/>
    </xf>
    <xf numFmtId="2" fontId="8" fillId="0" borderId="15" xfId="128" applyNumberFormat="1" applyFont="1" applyFill="1" applyBorder="1">
      <alignment/>
      <protection/>
    </xf>
    <xf numFmtId="2" fontId="8" fillId="0" borderId="16" xfId="128" applyNumberFormat="1" applyFont="1" applyFill="1" applyBorder="1">
      <alignment/>
      <protection/>
    </xf>
    <xf numFmtId="0" fontId="8" fillId="0" borderId="11" xfId="128" applyFont="1" applyBorder="1">
      <alignment/>
      <protection/>
    </xf>
    <xf numFmtId="2" fontId="8" fillId="0" borderId="10" xfId="128" applyNumberFormat="1" applyFont="1" applyBorder="1">
      <alignment/>
      <protection/>
    </xf>
    <xf numFmtId="2" fontId="8" fillId="0" borderId="18" xfId="128" applyNumberFormat="1" applyFont="1" applyBorder="1">
      <alignment/>
      <protection/>
    </xf>
    <xf numFmtId="0" fontId="13" fillId="0" borderId="12" xfId="128" applyFont="1" applyBorder="1">
      <alignment/>
      <protection/>
    </xf>
    <xf numFmtId="2" fontId="13" fillId="0" borderId="27" xfId="128" applyNumberFormat="1" applyFont="1" applyBorder="1">
      <alignment/>
      <protection/>
    </xf>
    <xf numFmtId="2" fontId="13" fillId="0" borderId="41" xfId="128" applyNumberFormat="1" applyFont="1" applyBorder="1">
      <alignment/>
      <protection/>
    </xf>
    <xf numFmtId="2" fontId="8" fillId="0" borderId="0" xfId="128" applyNumberFormat="1" applyFont="1">
      <alignment/>
      <protection/>
    </xf>
    <xf numFmtId="2" fontId="8" fillId="0" borderId="30" xfId="128" applyNumberFormat="1" applyFont="1" applyBorder="1">
      <alignment/>
      <protection/>
    </xf>
    <xf numFmtId="2" fontId="8" fillId="0" borderId="55" xfId="128" applyNumberFormat="1" applyFont="1" applyBorder="1">
      <alignment/>
      <protection/>
    </xf>
    <xf numFmtId="2" fontId="8" fillId="0" borderId="56" xfId="128" applyNumberFormat="1" applyFont="1" applyBorder="1">
      <alignment/>
      <protection/>
    </xf>
    <xf numFmtId="0" fontId="8" fillId="0" borderId="23" xfId="128" applyFont="1" applyBorder="1">
      <alignment/>
      <protection/>
    </xf>
    <xf numFmtId="168" fontId="8" fillId="37" borderId="24" xfId="181" applyNumberFormat="1" applyFont="1" applyFill="1" applyBorder="1" applyAlignment="1" applyProtection="1">
      <alignment horizontal="left" indent="2"/>
      <protection/>
    </xf>
    <xf numFmtId="2" fontId="8" fillId="0" borderId="24" xfId="128" applyNumberFormat="1" applyFont="1" applyBorder="1">
      <alignment/>
      <protection/>
    </xf>
    <xf numFmtId="2" fontId="8" fillId="0" borderId="25" xfId="128" applyNumberFormat="1" applyFont="1" applyBorder="1">
      <alignment/>
      <protection/>
    </xf>
    <xf numFmtId="0" fontId="28" fillId="0" borderId="0" xfId="128" applyFont="1">
      <alignment/>
      <protection/>
    </xf>
    <xf numFmtId="0" fontId="31" fillId="37" borderId="0" xfId="128" applyFont="1" applyFill="1" applyAlignment="1">
      <alignment horizontal="center"/>
      <protection/>
    </xf>
    <xf numFmtId="0" fontId="13" fillId="33" borderId="51" xfId="128" applyFont="1" applyFill="1" applyBorder="1" applyAlignment="1">
      <alignment horizontal="center"/>
      <protection/>
    </xf>
    <xf numFmtId="0" fontId="8" fillId="35" borderId="88" xfId="128" applyFont="1" applyFill="1" applyBorder="1">
      <alignment/>
      <protection/>
    </xf>
    <xf numFmtId="1" fontId="13" fillId="35" borderId="51" xfId="144" applyNumberFormat="1" applyFont="1" applyFill="1" applyBorder="1" applyAlignment="1" applyProtection="1" quotePrefix="1">
      <alignment horizontal="right"/>
      <protection/>
    </xf>
    <xf numFmtId="1" fontId="13" fillId="35" borderId="12" xfId="144" applyNumberFormat="1" applyFont="1" applyFill="1" applyBorder="1" applyAlignment="1" applyProtection="1" quotePrefix="1">
      <alignment horizontal="right"/>
      <protection/>
    </xf>
    <xf numFmtId="1" fontId="13" fillId="35" borderId="12" xfId="144" applyNumberFormat="1" applyFont="1" applyFill="1" applyBorder="1" applyAlignment="1" applyProtection="1">
      <alignment horizontal="right"/>
      <protection/>
    </xf>
    <xf numFmtId="1" fontId="13" fillId="35" borderId="42" xfId="144" applyNumberFormat="1" applyFont="1" applyFill="1" applyBorder="1" applyAlignment="1" applyProtection="1">
      <alignment horizontal="right"/>
      <protection/>
    </xf>
    <xf numFmtId="0" fontId="13" fillId="0" borderId="88" xfId="128" applyFont="1" applyBorder="1" applyAlignment="1">
      <alignment horizontal="left"/>
      <protection/>
    </xf>
    <xf numFmtId="2" fontId="8" fillId="0" borderId="12" xfId="144" applyNumberFormat="1" applyFont="1" applyFill="1" applyBorder="1">
      <alignment/>
      <protection/>
    </xf>
    <xf numFmtId="2" fontId="8" fillId="0" borderId="12" xfId="227" applyNumberFormat="1" applyFont="1" applyFill="1" applyBorder="1">
      <alignment/>
      <protection/>
    </xf>
    <xf numFmtId="169" fontId="8" fillId="0" borderId="12" xfId="227" applyNumberFormat="1" applyFont="1" applyFill="1" applyBorder="1">
      <alignment/>
      <protection/>
    </xf>
    <xf numFmtId="169" fontId="8" fillId="0" borderId="42" xfId="227" applyNumberFormat="1" applyFont="1" applyFill="1" applyBorder="1">
      <alignment/>
      <protection/>
    </xf>
    <xf numFmtId="0" fontId="13" fillId="0" borderId="43" xfId="128" applyFont="1" applyBorder="1" applyAlignment="1">
      <alignment horizontal="left"/>
      <protection/>
    </xf>
    <xf numFmtId="2" fontId="8" fillId="0" borderId="44" xfId="144" applyNumberFormat="1" applyFont="1" applyFill="1" applyBorder="1">
      <alignment/>
      <protection/>
    </xf>
    <xf numFmtId="169" fontId="8" fillId="0" borderId="44" xfId="227" applyNumberFormat="1" applyFont="1" applyFill="1" applyBorder="1">
      <alignment/>
      <protection/>
    </xf>
    <xf numFmtId="169" fontId="8" fillId="0" borderId="45" xfId="227" applyNumberFormat="1" applyFont="1" applyFill="1" applyBorder="1">
      <alignment/>
      <protection/>
    </xf>
    <xf numFmtId="0" fontId="32" fillId="0" borderId="0" xfId="128" applyFont="1">
      <alignment/>
      <protection/>
    </xf>
    <xf numFmtId="1" fontId="13" fillId="35" borderId="12" xfId="144" applyNumberFormat="1" applyFont="1" applyFill="1" applyBorder="1" applyAlignment="1" applyProtection="1" quotePrefix="1">
      <alignment horizontal="center" vertical="center"/>
      <protection/>
    </xf>
    <xf numFmtId="1" fontId="13" fillId="35" borderId="51" xfId="144" applyNumberFormat="1" applyFont="1" applyFill="1" applyBorder="1" applyAlignment="1" applyProtection="1" quotePrefix="1">
      <alignment horizontal="center" vertical="center"/>
      <protection/>
    </xf>
    <xf numFmtId="0" fontId="8" fillId="0" borderId="12" xfId="128" applyFont="1" applyBorder="1" applyAlignment="1">
      <alignment horizontal="left"/>
      <protection/>
    </xf>
    <xf numFmtId="168" fontId="28" fillId="0" borderId="12" xfId="0" applyNumberFormat="1" applyFont="1" applyBorder="1" applyAlignment="1">
      <alignment/>
    </xf>
    <xf numFmtId="168" fontId="4" fillId="34" borderId="0" xfId="0" applyNumberFormat="1" applyFont="1" applyFill="1" applyBorder="1" applyAlignment="1">
      <alignment/>
    </xf>
    <xf numFmtId="168" fontId="4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8" fillId="0" borderId="0" xfId="190" applyFont="1">
      <alignment/>
      <protection/>
    </xf>
    <xf numFmtId="0" fontId="8" fillId="0" borderId="0" xfId="190" applyFont="1" applyFill="1" applyBorder="1">
      <alignment/>
      <protection/>
    </xf>
    <xf numFmtId="0" fontId="13" fillId="0" borderId="0" xfId="190" applyFont="1" applyFill="1" applyBorder="1" applyAlignment="1">
      <alignment horizontal="center"/>
      <protection/>
    </xf>
    <xf numFmtId="172" fontId="8" fillId="0" borderId="88" xfId="190" applyNumberFormat="1" applyFont="1" applyFill="1" applyBorder="1" applyAlignment="1" applyProtection="1">
      <alignment horizontal="left"/>
      <protection/>
    </xf>
    <xf numFmtId="168" fontId="8" fillId="0" borderId="54" xfId="190" applyNumberFormat="1" applyFont="1" applyFill="1" applyBorder="1" applyProtection="1">
      <alignment/>
      <protection/>
    </xf>
    <xf numFmtId="168" fontId="8" fillId="0" borderId="51" xfId="190" applyNumberFormat="1" applyFont="1" applyFill="1" applyBorder="1" applyProtection="1">
      <alignment/>
      <protection/>
    </xf>
    <xf numFmtId="168" fontId="8" fillId="0" borderId="50" xfId="190" applyNumberFormat="1" applyFont="1" applyFill="1" applyBorder="1" applyProtection="1">
      <alignment/>
      <protection/>
    </xf>
    <xf numFmtId="175" fontId="27" fillId="0" borderId="51" xfId="190" applyNumberFormat="1" applyFont="1" applyFill="1" applyBorder="1" applyAlignment="1" applyProtection="1">
      <alignment horizontal="left"/>
      <protection/>
    </xf>
    <xf numFmtId="175" fontId="27" fillId="0" borderId="51" xfId="190" applyNumberFormat="1" applyFont="1" applyFill="1" applyBorder="1" applyAlignment="1" applyProtection="1" quotePrefix="1">
      <alignment/>
      <protection/>
    </xf>
    <xf numFmtId="168" fontId="8" fillId="0" borderId="13" xfId="190" applyNumberFormat="1" applyFont="1" applyFill="1" applyBorder="1" applyProtection="1">
      <alignment/>
      <protection/>
    </xf>
    <xf numFmtId="172" fontId="8" fillId="0" borderId="14" xfId="190" applyNumberFormat="1" applyFont="1" applyFill="1" applyBorder="1" applyAlignment="1" applyProtection="1" quotePrefix="1">
      <alignment horizontal="left"/>
      <protection/>
    </xf>
    <xf numFmtId="168" fontId="8" fillId="0" borderId="0" xfId="190" applyNumberFormat="1" applyFont="1" applyFill="1" applyBorder="1" applyProtection="1">
      <alignment/>
      <protection/>
    </xf>
    <xf numFmtId="168" fontId="8" fillId="0" borderId="35" xfId="190" applyNumberFormat="1" applyFont="1" applyFill="1" applyBorder="1" applyProtection="1">
      <alignment/>
      <protection/>
    </xf>
    <xf numFmtId="168" fontId="8" fillId="0" borderId="34" xfId="190" applyNumberFormat="1" applyFont="1" applyFill="1" applyBorder="1" applyProtection="1">
      <alignment/>
      <protection/>
    </xf>
    <xf numFmtId="175" fontId="8" fillId="0" borderId="35" xfId="190" applyNumberFormat="1" applyFont="1" applyFill="1" applyBorder="1" applyProtection="1">
      <alignment/>
      <protection/>
    </xf>
    <xf numFmtId="168" fontId="8" fillId="0" borderId="56" xfId="190" applyNumberFormat="1" applyFont="1" applyFill="1" applyBorder="1" applyProtection="1">
      <alignment/>
      <protection/>
    </xf>
    <xf numFmtId="172" fontId="8" fillId="0" borderId="14" xfId="190" applyNumberFormat="1" applyFont="1" applyFill="1" applyBorder="1" applyAlignment="1" applyProtection="1">
      <alignment horizontal="left"/>
      <protection/>
    </xf>
    <xf numFmtId="0" fontId="8" fillId="0" borderId="0" xfId="190" applyFont="1" applyBorder="1">
      <alignment/>
      <protection/>
    </xf>
    <xf numFmtId="175" fontId="27" fillId="0" borderId="51" xfId="190" applyNumberFormat="1" applyFont="1" applyFill="1" applyBorder="1" applyAlignment="1" applyProtection="1" quotePrefix="1">
      <alignment horizontal="left"/>
      <protection/>
    </xf>
    <xf numFmtId="168" fontId="10" fillId="0" borderId="0" xfId="190" applyNumberFormat="1" applyFont="1" applyFill="1" applyBorder="1" applyProtection="1">
      <alignment/>
      <protection/>
    </xf>
    <xf numFmtId="168" fontId="10" fillId="0" borderId="35" xfId="190" applyNumberFormat="1" applyFont="1" applyFill="1" applyBorder="1" applyProtection="1">
      <alignment/>
      <protection/>
    </xf>
    <xf numFmtId="168" fontId="10" fillId="0" borderId="56" xfId="190" applyNumberFormat="1" applyFont="1" applyFill="1" applyBorder="1" applyProtection="1">
      <alignment/>
      <protection/>
    </xf>
    <xf numFmtId="0" fontId="8" fillId="0" borderId="35" xfId="190" applyFont="1" applyFill="1" applyBorder="1">
      <alignment/>
      <protection/>
    </xf>
    <xf numFmtId="175" fontId="20" fillId="0" borderId="35" xfId="190" applyNumberFormat="1" applyFont="1" applyFill="1" applyBorder="1" applyAlignment="1" applyProtection="1" quotePrefix="1">
      <alignment horizontal="left"/>
      <protection/>
    </xf>
    <xf numFmtId="175" fontId="27" fillId="0" borderId="35" xfId="190" applyNumberFormat="1" applyFont="1" applyFill="1" applyBorder="1" applyAlignment="1" applyProtection="1">
      <alignment horizontal="left"/>
      <protection/>
    </xf>
    <xf numFmtId="175" fontId="27" fillId="0" borderId="35" xfId="190" applyNumberFormat="1" applyFont="1" applyFill="1" applyBorder="1" applyAlignment="1" applyProtection="1" quotePrefix="1">
      <alignment horizontal="left"/>
      <protection/>
    </xf>
    <xf numFmtId="175" fontId="8" fillId="0" borderId="51" xfId="190" applyNumberFormat="1" applyFont="1" applyFill="1" applyBorder="1" applyProtection="1">
      <alignment/>
      <protection/>
    </xf>
    <xf numFmtId="169" fontId="8" fillId="0" borderId="56" xfId="190" applyNumberFormat="1" applyFont="1" applyFill="1" applyBorder="1" applyProtection="1">
      <alignment/>
      <protection/>
    </xf>
    <xf numFmtId="172" fontId="8" fillId="0" borderId="11" xfId="190" applyNumberFormat="1" applyFont="1" applyFill="1" applyBorder="1" applyAlignment="1" applyProtection="1" quotePrefix="1">
      <alignment horizontal="left"/>
      <protection/>
    </xf>
    <xf numFmtId="168" fontId="8" fillId="0" borderId="53" xfId="190" applyNumberFormat="1" applyFont="1" applyFill="1" applyBorder="1" applyProtection="1">
      <alignment/>
      <protection/>
    </xf>
    <xf numFmtId="168" fontId="8" fillId="0" borderId="57" xfId="190" applyNumberFormat="1" applyFont="1" applyFill="1" applyBorder="1" applyProtection="1">
      <alignment/>
      <protection/>
    </xf>
    <xf numFmtId="168" fontId="8" fillId="0" borderId="52" xfId="190" applyNumberFormat="1" applyFont="1" applyFill="1" applyBorder="1" applyProtection="1">
      <alignment/>
      <protection/>
    </xf>
    <xf numFmtId="168" fontId="8" fillId="0" borderId="58" xfId="190" applyNumberFormat="1" applyFont="1" applyFill="1" applyBorder="1" applyProtection="1">
      <alignment/>
      <protection/>
    </xf>
    <xf numFmtId="172" fontId="8" fillId="0" borderId="23" xfId="190" applyNumberFormat="1" applyFont="1" applyFill="1" applyBorder="1" applyAlignment="1" applyProtection="1">
      <alignment horizontal="left"/>
      <protection/>
    </xf>
    <xf numFmtId="168" fontId="8" fillId="0" borderId="60" xfId="190" applyNumberFormat="1" applyFont="1" applyFill="1" applyBorder="1" applyProtection="1">
      <alignment/>
      <protection/>
    </xf>
    <xf numFmtId="168" fontId="8" fillId="0" borderId="61" xfId="190" applyNumberFormat="1" applyFont="1" applyFill="1" applyBorder="1" applyProtection="1">
      <alignment/>
      <protection/>
    </xf>
    <xf numFmtId="168" fontId="8" fillId="0" borderId="62" xfId="190" applyNumberFormat="1" applyFont="1" applyFill="1" applyBorder="1" applyProtection="1">
      <alignment/>
      <protection/>
    </xf>
    <xf numFmtId="168" fontId="8" fillId="0" borderId="63" xfId="190" applyNumberFormat="1" applyFont="1" applyFill="1" applyBorder="1" applyProtection="1">
      <alignment/>
      <protection/>
    </xf>
    <xf numFmtId="0" fontId="8" fillId="0" borderId="0" xfId="190" applyFont="1" applyFill="1" applyBorder="1" applyAlignment="1" quotePrefix="1">
      <alignment horizontal="left"/>
      <protection/>
    </xf>
    <xf numFmtId="168" fontId="8" fillId="0" borderId="0" xfId="190" applyNumberFormat="1" applyFont="1" applyFill="1" applyBorder="1" applyAlignment="1">
      <alignment horizontal="right"/>
      <protection/>
    </xf>
    <xf numFmtId="168" fontId="35" fillId="0" borderId="0" xfId="190" applyNumberFormat="1" applyFont="1" applyFill="1" applyBorder="1" applyProtection="1">
      <alignment/>
      <protection/>
    </xf>
    <xf numFmtId="175" fontId="35" fillId="0" borderId="0" xfId="190" applyNumberFormat="1" applyFont="1" applyFill="1" applyBorder="1" applyAlignment="1" applyProtection="1">
      <alignment horizontal="left"/>
      <protection/>
    </xf>
    <xf numFmtId="0" fontId="35" fillId="0" borderId="0" xfId="190" applyFont="1" applyFill="1" applyBorder="1" applyAlignment="1" applyProtection="1">
      <alignment horizontal="left"/>
      <protection/>
    </xf>
    <xf numFmtId="0" fontId="31" fillId="0" borderId="0" xfId="190" applyFont="1" applyFill="1" applyBorder="1" applyAlignment="1" applyProtection="1">
      <alignment horizontal="left"/>
      <protection/>
    </xf>
    <xf numFmtId="0" fontId="36" fillId="0" borderId="0" xfId="190" applyFont="1" applyFill="1" applyBorder="1" applyAlignment="1" quotePrefix="1">
      <alignment horizontal="left"/>
      <protection/>
    </xf>
    <xf numFmtId="172" fontId="8" fillId="0" borderId="0" xfId="190" applyNumberFormat="1" applyFont="1" applyFill="1" applyBorder="1" applyAlignment="1" applyProtection="1">
      <alignment horizontal="left"/>
      <protection/>
    </xf>
    <xf numFmtId="172" fontId="23" fillId="0" borderId="0" xfId="190" applyNumberFormat="1" applyFont="1" applyFill="1" applyBorder="1" applyAlignment="1" applyProtection="1" quotePrefix="1">
      <alignment horizontal="left"/>
      <protection/>
    </xf>
    <xf numFmtId="0" fontId="17" fillId="0" borderId="0" xfId="190" applyFont="1" applyFill="1" applyBorder="1">
      <alignment/>
      <protection/>
    </xf>
    <xf numFmtId="173" fontId="17" fillId="0" borderId="0" xfId="190" applyNumberFormat="1" applyFont="1" applyFill="1" applyBorder="1" applyAlignment="1" applyProtection="1">
      <alignment horizontal="right"/>
      <protection/>
    </xf>
    <xf numFmtId="173" fontId="17" fillId="0" borderId="0" xfId="190" applyNumberFormat="1" applyFont="1" applyFill="1" applyBorder="1" applyProtection="1">
      <alignment/>
      <protection/>
    </xf>
    <xf numFmtId="168" fontId="17" fillId="0" borderId="0" xfId="190" applyNumberFormat="1" applyFont="1" applyFill="1" applyBorder="1" applyProtection="1">
      <alignment/>
      <protection/>
    </xf>
    <xf numFmtId="175" fontId="17" fillId="0" borderId="0" xfId="190" applyNumberFormat="1" applyFont="1" applyFill="1" applyBorder="1" applyProtection="1">
      <alignment/>
      <protection/>
    </xf>
    <xf numFmtId="173" fontId="17" fillId="0" borderId="0" xfId="190" applyNumberFormat="1" applyFont="1" applyFill="1" applyBorder="1" applyAlignment="1">
      <alignment horizontal="right"/>
      <protection/>
    </xf>
    <xf numFmtId="173" fontId="17" fillId="0" borderId="0" xfId="190" applyNumberFormat="1" applyFont="1" applyFill="1" applyBorder="1">
      <alignment/>
      <protection/>
    </xf>
    <xf numFmtId="172" fontId="17" fillId="0" borderId="0" xfId="190" applyNumberFormat="1" applyFont="1" applyFill="1" applyBorder="1" applyAlignment="1" applyProtection="1">
      <alignment horizontal="left"/>
      <protection/>
    </xf>
    <xf numFmtId="0" fontId="8" fillId="0" borderId="0" xfId="190" applyFont="1" applyFill="1">
      <alignment/>
      <protection/>
    </xf>
    <xf numFmtId="169" fontId="8" fillId="0" borderId="0" xfId="190" applyNumberFormat="1" applyFont="1" applyFill="1">
      <alignment/>
      <protection/>
    </xf>
    <xf numFmtId="175" fontId="20" fillId="0" borderId="51" xfId="190" applyNumberFormat="1" applyFont="1" applyFill="1" applyBorder="1" applyProtection="1">
      <alignment/>
      <protection/>
    </xf>
    <xf numFmtId="175" fontId="20" fillId="0" borderId="51" xfId="190" applyNumberFormat="1" applyFont="1" applyFill="1" applyBorder="1" applyAlignment="1" applyProtection="1" quotePrefix="1">
      <alignment horizontal="left"/>
      <protection/>
    </xf>
    <xf numFmtId="175" fontId="20" fillId="0" borderId="35" xfId="190" applyNumberFormat="1" applyFont="1" applyFill="1" applyBorder="1" applyProtection="1">
      <alignment/>
      <protection/>
    </xf>
    <xf numFmtId="172" fontId="8" fillId="0" borderId="88" xfId="190" applyNumberFormat="1" applyFont="1" applyFill="1" applyBorder="1" applyAlignment="1" applyProtection="1" quotePrefix="1">
      <alignment horizontal="left"/>
      <protection/>
    </xf>
    <xf numFmtId="172" fontId="13" fillId="0" borderId="14" xfId="190" applyNumberFormat="1" applyFont="1" applyFill="1" applyBorder="1" applyAlignment="1" applyProtection="1">
      <alignment horizontal="left"/>
      <protection/>
    </xf>
    <xf numFmtId="168" fontId="13" fillId="0" borderId="0" xfId="190" applyNumberFormat="1" applyFont="1" applyFill="1" applyBorder="1" applyProtection="1">
      <alignment/>
      <protection/>
    </xf>
    <xf numFmtId="168" fontId="13" fillId="0" borderId="35" xfId="190" applyNumberFormat="1" applyFont="1" applyFill="1" applyBorder="1" applyProtection="1">
      <alignment/>
      <protection/>
    </xf>
    <xf numFmtId="168" fontId="13" fillId="0" borderId="34" xfId="190" applyNumberFormat="1" applyFont="1" applyFill="1" applyBorder="1" applyProtection="1">
      <alignment/>
      <protection/>
    </xf>
    <xf numFmtId="175" fontId="18" fillId="0" borderId="35" xfId="190" applyNumberFormat="1" applyFont="1" applyFill="1" applyBorder="1" applyProtection="1">
      <alignment/>
      <protection/>
    </xf>
    <xf numFmtId="168" fontId="13" fillId="0" borderId="56" xfId="190" applyNumberFormat="1" applyFont="1" applyFill="1" applyBorder="1" applyProtection="1">
      <alignment/>
      <protection/>
    </xf>
    <xf numFmtId="0" fontId="8" fillId="0" borderId="51" xfId="190" applyFont="1" applyFill="1" applyBorder="1">
      <alignment/>
      <protection/>
    </xf>
    <xf numFmtId="175" fontId="20" fillId="0" borderId="61" xfId="190" applyNumberFormat="1" applyFont="1" applyFill="1" applyBorder="1" applyProtection="1">
      <alignment/>
      <protection/>
    </xf>
    <xf numFmtId="0" fontId="8" fillId="0" borderId="61" xfId="190" applyFont="1" applyFill="1" applyBorder="1">
      <alignment/>
      <protection/>
    </xf>
    <xf numFmtId="172" fontId="23" fillId="0" borderId="0" xfId="190" applyNumberFormat="1" applyFont="1" applyFill="1" applyBorder="1" applyAlignment="1" applyProtection="1">
      <alignment horizontal="left"/>
      <protection/>
    </xf>
    <xf numFmtId="168" fontId="37" fillId="0" borderId="0" xfId="190" applyNumberFormat="1" applyFont="1" applyFill="1" applyBorder="1" applyProtection="1">
      <alignment/>
      <protection/>
    </xf>
    <xf numFmtId="0" fontId="23" fillId="0" borderId="0" xfId="190" applyFont="1" applyFill="1" applyBorder="1" applyAlignment="1" quotePrefix="1">
      <alignment/>
      <protection/>
    </xf>
    <xf numFmtId="168" fontId="17" fillId="0" borderId="0" xfId="190" applyNumberFormat="1" applyFont="1" applyFill="1" applyBorder="1" applyAlignment="1">
      <alignment horizontal="right"/>
      <protection/>
    </xf>
    <xf numFmtId="168" fontId="17" fillId="0" borderId="0" xfId="190" applyNumberFormat="1" applyFont="1" applyFill="1" applyBorder="1">
      <alignment/>
      <protection/>
    </xf>
    <xf numFmtId="0" fontId="17" fillId="0" borderId="0" xfId="190" applyFont="1" applyFill="1" applyBorder="1" applyAlignment="1" quotePrefix="1">
      <alignment horizontal="left"/>
      <protection/>
    </xf>
    <xf numFmtId="168" fontId="8" fillId="0" borderId="88" xfId="190" applyNumberFormat="1" applyFont="1" applyFill="1" applyBorder="1" applyAlignment="1" applyProtection="1" quotePrefix="1">
      <alignment horizontal="left"/>
      <protection/>
    </xf>
    <xf numFmtId="168" fontId="8" fillId="0" borderId="14" xfId="190" applyNumberFormat="1" applyFont="1" applyFill="1" applyBorder="1" applyAlignment="1" applyProtection="1">
      <alignment horizontal="left"/>
      <protection/>
    </xf>
    <xf numFmtId="168" fontId="13" fillId="0" borderId="88" xfId="190" applyNumberFormat="1" applyFont="1" applyFill="1" applyBorder="1" applyAlignment="1" applyProtection="1" quotePrefix="1">
      <alignment horizontal="left"/>
      <protection/>
    </xf>
    <xf numFmtId="168" fontId="13" fillId="0" borderId="54" xfId="190" applyNumberFormat="1" applyFont="1" applyFill="1" applyBorder="1" applyProtection="1">
      <alignment/>
      <protection/>
    </xf>
    <xf numFmtId="168" fontId="13" fillId="0" borderId="51" xfId="190" applyNumberFormat="1" applyFont="1" applyFill="1" applyBorder="1" applyProtection="1">
      <alignment/>
      <protection/>
    </xf>
    <xf numFmtId="168" fontId="13" fillId="0" borderId="50" xfId="190" applyNumberFormat="1" applyFont="1" applyFill="1" applyBorder="1" applyProtection="1">
      <alignment/>
      <protection/>
    </xf>
    <xf numFmtId="175" fontId="18" fillId="0" borderId="51" xfId="190" applyNumberFormat="1" applyFont="1" applyFill="1" applyBorder="1" applyProtection="1">
      <alignment/>
      <protection/>
    </xf>
    <xf numFmtId="168" fontId="13" fillId="0" borderId="13" xfId="190" applyNumberFormat="1" applyFont="1" applyFill="1" applyBorder="1" applyProtection="1">
      <alignment/>
      <protection/>
    </xf>
    <xf numFmtId="172" fontId="8" fillId="0" borderId="14" xfId="190" applyNumberFormat="1" applyFont="1" applyFill="1" applyBorder="1" applyAlignment="1" applyProtection="1">
      <alignment horizontal="left" indent="3"/>
      <protection/>
    </xf>
    <xf numFmtId="175" fontId="20" fillId="0" borderId="57" xfId="190" applyNumberFormat="1" applyFont="1" applyFill="1" applyBorder="1" applyProtection="1">
      <alignment/>
      <protection/>
    </xf>
    <xf numFmtId="168" fontId="8" fillId="0" borderId="23" xfId="190" applyNumberFormat="1" applyFont="1" applyFill="1" applyBorder="1" applyAlignment="1" applyProtection="1">
      <alignment horizontal="left"/>
      <protection/>
    </xf>
    <xf numFmtId="168" fontId="8" fillId="0" borderId="0" xfId="190" applyNumberFormat="1" applyFont="1">
      <alignment/>
      <protection/>
    </xf>
    <xf numFmtId="168" fontId="8" fillId="0" borderId="0" xfId="190" applyNumberFormat="1" applyFont="1" applyFill="1" applyBorder="1" applyAlignment="1">
      <alignment horizontal="center"/>
      <protection/>
    </xf>
    <xf numFmtId="172" fontId="17" fillId="0" borderId="0" xfId="190" applyNumberFormat="1" applyFont="1" applyFill="1" applyBorder="1" applyAlignment="1" applyProtection="1" quotePrefix="1">
      <alignment horizontal="left"/>
      <protection/>
    </xf>
    <xf numFmtId="2" fontId="8" fillId="0" borderId="0" xfId="190" applyNumberFormat="1" applyFont="1" applyFill="1">
      <alignment/>
      <protection/>
    </xf>
    <xf numFmtId="169" fontId="13" fillId="0" borderId="0" xfId="190" applyNumberFormat="1" applyFont="1" applyFill="1" applyAlignment="1">
      <alignment horizontal="center"/>
      <protection/>
    </xf>
    <xf numFmtId="169" fontId="13" fillId="0" borderId="0" xfId="190" applyNumberFormat="1" applyFont="1" applyFill="1" applyBorder="1" applyAlignment="1">
      <alignment horizontal="center"/>
      <protection/>
    </xf>
    <xf numFmtId="169" fontId="8" fillId="0" borderId="88" xfId="190" applyNumberFormat="1" applyFont="1" applyFill="1" applyBorder="1" applyAlignment="1" applyProtection="1">
      <alignment horizontal="left"/>
      <protection/>
    </xf>
    <xf numFmtId="169" fontId="8" fillId="0" borderId="10" xfId="44" applyNumberFormat="1" applyFont="1" applyFill="1" applyBorder="1" applyAlignment="1">
      <alignment/>
    </xf>
    <xf numFmtId="169" fontId="8" fillId="0" borderId="18" xfId="44" applyNumberFormat="1" applyFont="1" applyFill="1" applyBorder="1" applyAlignment="1">
      <alignment/>
    </xf>
    <xf numFmtId="169" fontId="8" fillId="0" borderId="0" xfId="190" applyNumberFormat="1" applyFont="1" applyFill="1" applyBorder="1" applyAlignment="1" applyProtection="1">
      <alignment horizontal="left" vertical="center"/>
      <protection/>
    </xf>
    <xf numFmtId="169" fontId="8" fillId="0" borderId="0" xfId="190" applyNumberFormat="1" applyFont="1" applyFill="1" applyBorder="1">
      <alignment/>
      <protection/>
    </xf>
    <xf numFmtId="169" fontId="8" fillId="0" borderId="11" xfId="190" applyNumberFormat="1" applyFont="1" applyFill="1" applyBorder="1" applyAlignment="1" applyProtection="1">
      <alignment horizontal="left"/>
      <protection/>
    </xf>
    <xf numFmtId="169" fontId="8" fillId="0" borderId="12" xfId="44" applyNumberFormat="1" applyFont="1" applyFill="1" applyBorder="1" applyAlignment="1">
      <alignment/>
    </xf>
    <xf numFmtId="169" fontId="8" fillId="0" borderId="42" xfId="44" applyNumberFormat="1" applyFont="1" applyFill="1" applyBorder="1" applyAlignment="1">
      <alignment/>
    </xf>
    <xf numFmtId="169" fontId="8" fillId="0" borderId="14" xfId="190" applyNumberFormat="1" applyFont="1" applyFill="1" applyBorder="1" applyAlignment="1" applyProtection="1">
      <alignment horizontal="left"/>
      <protection/>
    </xf>
    <xf numFmtId="169" fontId="8" fillId="0" borderId="15" xfId="44" applyNumberFormat="1" applyFont="1" applyFill="1" applyBorder="1" applyAlignment="1">
      <alignment/>
    </xf>
    <xf numFmtId="169" fontId="8" fillId="0" borderId="16" xfId="44" applyNumberFormat="1" applyFont="1" applyFill="1" applyBorder="1" applyAlignment="1">
      <alignment/>
    </xf>
    <xf numFmtId="169" fontId="13" fillId="0" borderId="43" xfId="190" applyNumberFormat="1" applyFont="1" applyFill="1" applyBorder="1" applyAlignment="1" applyProtection="1">
      <alignment horizontal="left"/>
      <protection/>
    </xf>
    <xf numFmtId="169" fontId="13" fillId="0" borderId="44" xfId="44" applyNumberFormat="1" applyFont="1" applyFill="1" applyBorder="1" applyAlignment="1">
      <alignment/>
    </xf>
    <xf numFmtId="169" fontId="13" fillId="0" borderId="45" xfId="44" applyNumberFormat="1" applyFont="1" applyFill="1" applyBorder="1" applyAlignment="1">
      <alignment/>
    </xf>
    <xf numFmtId="169" fontId="13" fillId="0" borderId="0" xfId="190" applyNumberFormat="1" applyFont="1" applyFill="1" applyBorder="1" applyAlignment="1" applyProtection="1">
      <alignment horizontal="left" vertical="center"/>
      <protection/>
    </xf>
    <xf numFmtId="169" fontId="8" fillId="0" borderId="0" xfId="190" applyNumberFormat="1" applyFont="1" applyFill="1" applyBorder="1" applyAlignment="1" applyProtection="1">
      <alignment horizontal="left"/>
      <protection/>
    </xf>
    <xf numFmtId="169" fontId="13" fillId="0" borderId="0" xfId="52" applyNumberFormat="1" applyFont="1" applyFill="1" applyBorder="1" applyAlignment="1">
      <alignment/>
    </xf>
    <xf numFmtId="2" fontId="13" fillId="0" borderId="0" xfId="52" applyNumberFormat="1" applyFont="1" applyFill="1" applyBorder="1" applyAlignment="1">
      <alignment/>
    </xf>
    <xf numFmtId="2" fontId="8" fillId="0" borderId="0" xfId="52" applyNumberFormat="1" applyFont="1" applyFill="1" applyBorder="1" applyAlignment="1">
      <alignment/>
    </xf>
    <xf numFmtId="169" fontId="13" fillId="0" borderId="0" xfId="190" applyNumberFormat="1" applyFont="1" applyFill="1" applyBorder="1" applyAlignment="1" applyProtection="1">
      <alignment horizontal="left"/>
      <protection/>
    </xf>
    <xf numFmtId="169" fontId="13" fillId="0" borderId="0" xfId="190" applyNumberFormat="1" applyFont="1" applyFill="1">
      <alignment/>
      <protection/>
    </xf>
    <xf numFmtId="0" fontId="8" fillId="0" borderId="0" xfId="190" applyFont="1" applyFill="1" applyBorder="1" applyAlignment="1">
      <alignment horizontal="left"/>
      <protection/>
    </xf>
    <xf numFmtId="169" fontId="17" fillId="0" borderId="0" xfId="190" applyNumberFormat="1" applyFont="1" applyFill="1">
      <alignment/>
      <protection/>
    </xf>
    <xf numFmtId="2" fontId="17" fillId="0" borderId="0" xfId="190" applyNumberFormat="1" applyFont="1" applyFill="1">
      <alignment/>
      <protection/>
    </xf>
    <xf numFmtId="2" fontId="17" fillId="0" borderId="0" xfId="52" applyNumberFormat="1" applyFont="1" applyFill="1" applyBorder="1" applyAlignment="1">
      <alignment/>
    </xf>
    <xf numFmtId="169" fontId="17" fillId="0" borderId="0" xfId="190" applyNumberFormat="1" applyFont="1" applyFill="1" applyBorder="1">
      <alignment/>
      <protection/>
    </xf>
    <xf numFmtId="2" fontId="8" fillId="0" borderId="0" xfId="190" applyNumberFormat="1" applyFont="1" applyFill="1" applyBorder="1">
      <alignment/>
      <protection/>
    </xf>
    <xf numFmtId="0" fontId="13" fillId="0" borderId="0" xfId="190" applyFont="1" applyFill="1">
      <alignment/>
      <protection/>
    </xf>
    <xf numFmtId="0" fontId="13" fillId="0" borderId="88" xfId="190" applyFont="1" applyFill="1" applyBorder="1">
      <alignment/>
      <protection/>
    </xf>
    <xf numFmtId="169" fontId="13" fillId="0" borderId="51" xfId="162" applyNumberFormat="1" applyFont="1" applyFill="1" applyBorder="1">
      <alignment/>
      <protection/>
    </xf>
    <xf numFmtId="169" fontId="13" fillId="0" borderId="12" xfId="162" applyNumberFormat="1" applyFont="1" applyFill="1" applyBorder="1">
      <alignment/>
      <protection/>
    </xf>
    <xf numFmtId="169" fontId="13" fillId="0" borderId="42" xfId="162" applyNumberFormat="1" applyFont="1" applyFill="1" applyBorder="1" applyAlignment="1">
      <alignment vertical="center"/>
      <protection/>
    </xf>
    <xf numFmtId="169" fontId="13" fillId="0" borderId="51" xfId="164" applyNumberFormat="1" applyFont="1" applyFill="1" applyBorder="1">
      <alignment/>
      <protection/>
    </xf>
    <xf numFmtId="169" fontId="13" fillId="0" borderId="12" xfId="164" applyNumberFormat="1" applyFont="1" applyFill="1" applyBorder="1">
      <alignment/>
      <protection/>
    </xf>
    <xf numFmtId="169" fontId="24" fillId="0" borderId="42" xfId="164" applyNumberFormat="1" applyFont="1" applyFill="1" applyBorder="1" applyAlignment="1">
      <alignment vertical="center"/>
      <protection/>
    </xf>
    <xf numFmtId="0" fontId="8" fillId="0" borderId="14" xfId="190" applyFont="1" applyFill="1" applyBorder="1">
      <alignment/>
      <protection/>
    </xf>
    <xf numFmtId="169" fontId="8" fillId="0" borderId="30" xfId="162" applyNumberFormat="1" applyFont="1" applyFill="1" applyBorder="1">
      <alignment/>
      <protection/>
    </xf>
    <xf numFmtId="169" fontId="8" fillId="0" borderId="27" xfId="162" applyNumberFormat="1" applyFont="1" applyFill="1" applyBorder="1">
      <alignment/>
      <protection/>
    </xf>
    <xf numFmtId="169" fontId="8" fillId="0" borderId="15" xfId="162" applyNumberFormat="1" applyFont="1" applyFill="1" applyBorder="1">
      <alignment/>
      <protection/>
    </xf>
    <xf numFmtId="169" fontId="28" fillId="0" borderId="16" xfId="162" applyNumberFormat="1" applyFont="1" applyFill="1" applyBorder="1" applyAlignment="1">
      <alignment vertical="center"/>
      <protection/>
    </xf>
    <xf numFmtId="169" fontId="8" fillId="0" borderId="30" xfId="164" applyNumberFormat="1" applyFont="1" applyFill="1" applyBorder="1">
      <alignment/>
      <protection/>
    </xf>
    <xf numFmtId="169" fontId="8" fillId="0" borderId="27" xfId="164" applyNumberFormat="1" applyFont="1" applyFill="1" applyBorder="1">
      <alignment/>
      <protection/>
    </xf>
    <xf numFmtId="169" fontId="8" fillId="0" borderId="15" xfId="164" applyNumberFormat="1" applyFont="1" applyFill="1" applyBorder="1">
      <alignment/>
      <protection/>
    </xf>
    <xf numFmtId="169" fontId="28" fillId="0" borderId="16" xfId="164" applyNumberFormat="1" applyFont="1" applyFill="1" applyBorder="1" applyAlignment="1">
      <alignment vertical="center"/>
      <protection/>
    </xf>
    <xf numFmtId="169" fontId="8" fillId="0" borderId="35" xfId="162" applyNumberFormat="1" applyFont="1" applyFill="1" applyBorder="1">
      <alignment/>
      <protection/>
    </xf>
    <xf numFmtId="169" fontId="8" fillId="0" borderId="35" xfId="164" applyNumberFormat="1" applyFont="1" applyFill="1" applyBorder="1">
      <alignment/>
      <protection/>
    </xf>
    <xf numFmtId="169" fontId="8" fillId="0" borderId="57" xfId="164" applyNumberFormat="1" applyFont="1" applyFill="1" applyBorder="1">
      <alignment/>
      <protection/>
    </xf>
    <xf numFmtId="169" fontId="8" fillId="0" borderId="10" xfId="164" applyNumberFormat="1" applyFont="1" applyFill="1" applyBorder="1">
      <alignment/>
      <protection/>
    </xf>
    <xf numFmtId="169" fontId="8" fillId="0" borderId="57" xfId="162" applyNumberFormat="1" applyFont="1" applyFill="1" applyBorder="1">
      <alignment/>
      <protection/>
    </xf>
    <xf numFmtId="169" fontId="8" fillId="0" borderId="10" xfId="162" applyNumberFormat="1" applyFont="1" applyFill="1" applyBorder="1">
      <alignment/>
      <protection/>
    </xf>
    <xf numFmtId="169" fontId="8" fillId="0" borderId="35" xfId="164" applyNumberFormat="1" applyFont="1" applyFill="1" applyBorder="1" applyAlignment="1" quotePrefix="1">
      <alignment horizontal="right"/>
      <protection/>
    </xf>
    <xf numFmtId="169" fontId="8" fillId="0" borderId="15" xfId="164" applyNumberFormat="1" applyFont="1" applyFill="1" applyBorder="1" applyAlignment="1" quotePrefix="1">
      <alignment horizontal="right"/>
      <protection/>
    </xf>
    <xf numFmtId="169" fontId="28" fillId="0" borderId="16" xfId="164" applyNumberFormat="1" applyFont="1" applyFill="1" applyBorder="1" applyAlignment="1" quotePrefix="1">
      <alignment horizontal="right" vertical="center"/>
      <protection/>
    </xf>
    <xf numFmtId="169" fontId="8" fillId="0" borderId="15" xfId="164" applyNumberFormat="1" applyFont="1" applyFill="1" applyBorder="1" applyAlignment="1">
      <alignment horizontal="right"/>
      <protection/>
    </xf>
    <xf numFmtId="169" fontId="28" fillId="0" borderId="16" xfId="164" applyNumberFormat="1" applyFont="1" applyFill="1" applyBorder="1" applyAlignment="1">
      <alignment horizontal="right" vertical="center"/>
      <protection/>
    </xf>
    <xf numFmtId="169" fontId="13" fillId="0" borderId="12" xfId="164" applyNumberFormat="1" applyFont="1" applyFill="1" applyBorder="1" applyAlignment="1">
      <alignment horizontal="right"/>
      <protection/>
    </xf>
    <xf numFmtId="169" fontId="24" fillId="0" borderId="42" xfId="164" applyNumberFormat="1" applyFont="1" applyFill="1" applyBorder="1" applyAlignment="1">
      <alignment horizontal="right" vertical="center"/>
      <protection/>
    </xf>
    <xf numFmtId="169" fontId="8" fillId="0" borderId="16" xfId="162" applyNumberFormat="1" applyFont="1" applyFill="1" applyBorder="1" applyAlignment="1">
      <alignment vertical="center"/>
      <protection/>
    </xf>
    <xf numFmtId="169" fontId="8" fillId="0" borderId="35" xfId="162" applyNumberFormat="1" applyFont="1" applyFill="1" applyBorder="1" applyAlignment="1" quotePrefix="1">
      <alignment horizontal="right"/>
      <protection/>
    </xf>
    <xf numFmtId="169" fontId="8" fillId="0" borderId="15" xfId="162" applyNumberFormat="1" applyFont="1" applyFill="1" applyBorder="1" applyAlignment="1" quotePrefix="1">
      <alignment horizontal="right"/>
      <protection/>
    </xf>
    <xf numFmtId="169" fontId="8" fillId="0" borderId="16" xfId="162" applyNumberFormat="1" applyFont="1" applyFill="1" applyBorder="1" applyAlignment="1" quotePrefix="1">
      <alignment horizontal="right"/>
      <protection/>
    </xf>
    <xf numFmtId="169" fontId="8" fillId="0" borderId="14" xfId="190" applyNumberFormat="1" applyFont="1" applyFill="1" applyBorder="1">
      <alignment/>
      <protection/>
    </xf>
    <xf numFmtId="169" fontId="8" fillId="0" borderId="15" xfId="162" applyNumberFormat="1" applyFont="1" applyFill="1" applyBorder="1" applyAlignment="1">
      <alignment horizontal="right"/>
      <protection/>
    </xf>
    <xf numFmtId="169" fontId="8" fillId="0" borderId="16" xfId="162" applyNumberFormat="1" applyFont="1" applyFill="1" applyBorder="1" applyAlignment="1">
      <alignment horizontal="right"/>
      <protection/>
    </xf>
    <xf numFmtId="0" fontId="13" fillId="0" borderId="23" xfId="190" applyFont="1" applyFill="1" applyBorder="1">
      <alignment/>
      <protection/>
    </xf>
    <xf numFmtId="169" fontId="13" fillId="0" borderId="24" xfId="89" applyNumberFormat="1" applyFont="1" applyFill="1" applyBorder="1" applyAlignment="1">
      <alignment/>
    </xf>
    <xf numFmtId="169" fontId="13" fillId="0" borderId="24" xfId="89" applyNumberFormat="1" applyFont="1" applyFill="1" applyBorder="1" applyAlignment="1">
      <alignment horizontal="right"/>
    </xf>
    <xf numFmtId="169" fontId="13" fillId="0" borderId="25" xfId="89" applyNumberFormat="1" applyFont="1" applyFill="1" applyBorder="1" applyAlignment="1">
      <alignment horizontal="right"/>
    </xf>
    <xf numFmtId="172" fontId="8" fillId="0" borderId="0" xfId="190" applyNumberFormat="1" applyFont="1" applyFill="1" applyAlignment="1" applyProtection="1" quotePrefix="1">
      <alignment horizontal="left"/>
      <protection/>
    </xf>
    <xf numFmtId="0" fontId="8" fillId="0" borderId="23" xfId="190" applyFont="1" applyFill="1" applyBorder="1">
      <alignment/>
      <protection/>
    </xf>
    <xf numFmtId="169" fontId="8" fillId="0" borderId="24" xfId="162" applyNumberFormat="1" applyFont="1" applyFill="1" applyBorder="1">
      <alignment/>
      <protection/>
    </xf>
    <xf numFmtId="169" fontId="28" fillId="0" borderId="25" xfId="162" applyNumberFormat="1" applyFont="1" applyFill="1" applyBorder="1" applyAlignment="1" quotePrefix="1">
      <alignment horizontal="right" vertical="center"/>
      <protection/>
    </xf>
    <xf numFmtId="169" fontId="13" fillId="0" borderId="12" xfId="166" applyNumberFormat="1" applyFont="1" applyFill="1" applyBorder="1">
      <alignment/>
      <protection/>
    </xf>
    <xf numFmtId="169" fontId="13" fillId="0" borderId="42" xfId="166" applyNumberFormat="1" applyFont="1" applyFill="1" applyBorder="1">
      <alignment/>
      <protection/>
    </xf>
    <xf numFmtId="169" fontId="8" fillId="0" borderId="15" xfId="166" applyNumberFormat="1" applyFont="1" applyFill="1" applyBorder="1">
      <alignment/>
      <protection/>
    </xf>
    <xf numFmtId="169" fontId="8" fillId="0" borderId="16" xfId="166" applyNumberFormat="1" applyFont="1" applyFill="1" applyBorder="1">
      <alignment/>
      <protection/>
    </xf>
    <xf numFmtId="169" fontId="13" fillId="0" borderId="12" xfId="166" applyNumberFormat="1" applyFont="1" applyFill="1" applyBorder="1" applyAlignment="1">
      <alignment vertical="center"/>
      <protection/>
    </xf>
    <xf numFmtId="169" fontId="13" fillId="0" borderId="42" xfId="166" applyNumberFormat="1" applyFont="1" applyFill="1" applyBorder="1" applyAlignment="1">
      <alignment vertical="center"/>
      <protection/>
    </xf>
    <xf numFmtId="169" fontId="13" fillId="0" borderId="12" xfId="166" applyNumberFormat="1" applyFont="1" applyFill="1" applyBorder="1" applyAlignment="1" quotePrefix="1">
      <alignment horizontal="right"/>
      <protection/>
    </xf>
    <xf numFmtId="169" fontId="13" fillId="0" borderId="42" xfId="166" applyNumberFormat="1" applyFont="1" applyFill="1" applyBorder="1" applyAlignment="1" quotePrefix="1">
      <alignment horizontal="right"/>
      <protection/>
    </xf>
    <xf numFmtId="0" fontId="13" fillId="0" borderId="23" xfId="190" applyFont="1" applyFill="1" applyBorder="1" applyAlignment="1">
      <alignment horizontal="left"/>
      <protection/>
    </xf>
    <xf numFmtId="169" fontId="13" fillId="0" borderId="24" xfId="166" applyNumberFormat="1" applyFont="1" applyFill="1" applyBorder="1">
      <alignment/>
      <protection/>
    </xf>
    <xf numFmtId="169" fontId="13" fillId="0" borderId="25" xfId="166" applyNumberFormat="1" applyFont="1" applyFill="1" applyBorder="1">
      <alignment/>
      <protection/>
    </xf>
    <xf numFmtId="177" fontId="8" fillId="0" borderId="0" xfId="190" applyNumberFormat="1" applyFont="1" applyFill="1">
      <alignment/>
      <protection/>
    </xf>
    <xf numFmtId="169" fontId="8" fillId="0" borderId="0" xfId="52" applyNumberFormat="1" applyFont="1" applyFill="1" applyBorder="1" applyAlignment="1">
      <alignment/>
    </xf>
    <xf numFmtId="169" fontId="13" fillId="0" borderId="0" xfId="190" applyNumberFormat="1" applyFont="1" applyFill="1" applyBorder="1">
      <alignment/>
      <protection/>
    </xf>
    <xf numFmtId="169" fontId="13" fillId="0" borderId="88" xfId="190" applyNumberFormat="1" applyFont="1" applyFill="1" applyBorder="1">
      <alignment/>
      <protection/>
    </xf>
    <xf numFmtId="169" fontId="13" fillId="0" borderId="12" xfId="168" applyNumberFormat="1" applyFont="1" applyFill="1" applyBorder="1">
      <alignment/>
      <protection/>
    </xf>
    <xf numFmtId="169" fontId="13" fillId="0" borderId="42" xfId="168" applyNumberFormat="1" applyFont="1" applyFill="1" applyBorder="1">
      <alignment/>
      <protection/>
    </xf>
    <xf numFmtId="169" fontId="8" fillId="0" borderId="15" xfId="168" applyNumberFormat="1" applyFont="1" applyFill="1" applyBorder="1">
      <alignment/>
      <protection/>
    </xf>
    <xf numFmtId="169" fontId="8" fillId="0" borderId="16" xfId="168" applyNumberFormat="1" applyFont="1" applyFill="1" applyBorder="1">
      <alignment/>
      <protection/>
    </xf>
    <xf numFmtId="169" fontId="8" fillId="0" borderId="23" xfId="190" applyNumberFormat="1" applyFont="1" applyFill="1" applyBorder="1">
      <alignment/>
      <protection/>
    </xf>
    <xf numFmtId="169" fontId="8" fillId="0" borderId="24" xfId="168" applyNumberFormat="1" applyFont="1" applyFill="1" applyBorder="1">
      <alignment/>
      <protection/>
    </xf>
    <xf numFmtId="169" fontId="8" fillId="0" borderId="25" xfId="168" applyNumberFormat="1" applyFont="1" applyFill="1" applyBorder="1">
      <alignment/>
      <protection/>
    </xf>
    <xf numFmtId="0" fontId="2" fillId="0" borderId="0" xfId="190" applyFont="1">
      <alignment/>
      <protection/>
    </xf>
    <xf numFmtId="0" fontId="17" fillId="0" borderId="0" xfId="190" applyFont="1" applyBorder="1" applyAlignment="1">
      <alignment horizontal="right"/>
      <protection/>
    </xf>
    <xf numFmtId="0" fontId="13" fillId="0" borderId="0" xfId="227" applyFont="1" applyFill="1" applyBorder="1" applyAlignment="1">
      <alignment/>
      <protection/>
    </xf>
    <xf numFmtId="0" fontId="13" fillId="0" borderId="0" xfId="227" applyFont="1" applyFill="1" applyBorder="1" applyAlignment="1">
      <alignment horizontal="center" wrapText="1"/>
      <protection/>
    </xf>
    <xf numFmtId="0" fontId="8" fillId="0" borderId="14" xfId="190" applyFont="1" applyBorder="1">
      <alignment/>
      <protection/>
    </xf>
    <xf numFmtId="178" fontId="8" fillId="0" borderId="15" xfId="169" applyNumberFormat="1" applyFont="1" applyFill="1" applyBorder="1">
      <alignment/>
      <protection/>
    </xf>
    <xf numFmtId="179" fontId="8" fillId="0" borderId="35" xfId="169" applyNumberFormat="1" applyFont="1" applyFill="1" applyBorder="1">
      <alignment/>
      <protection/>
    </xf>
    <xf numFmtId="178" fontId="8" fillId="0" borderId="34" xfId="169" applyNumberFormat="1" applyFont="1" applyFill="1" applyBorder="1">
      <alignment/>
      <protection/>
    </xf>
    <xf numFmtId="179" fontId="8" fillId="0" borderId="34" xfId="169" applyNumberFormat="1" applyFont="1" applyFill="1" applyBorder="1">
      <alignment/>
      <protection/>
    </xf>
    <xf numFmtId="178" fontId="8" fillId="0" borderId="15" xfId="169" applyNumberFormat="1" applyFont="1" applyFill="1" applyBorder="1" applyAlignment="1">
      <alignment horizontal="right" indent="1"/>
      <protection/>
    </xf>
    <xf numFmtId="179" fontId="8" fillId="0" borderId="34" xfId="173" applyNumberFormat="1" applyFont="1" applyFill="1" applyBorder="1">
      <alignment/>
      <protection/>
    </xf>
    <xf numFmtId="179" fontId="8" fillId="0" borderId="16" xfId="173" applyNumberFormat="1" applyFont="1" applyFill="1" applyBorder="1">
      <alignment/>
      <protection/>
    </xf>
    <xf numFmtId="179" fontId="8" fillId="0" borderId="0" xfId="169" applyNumberFormat="1" applyFont="1" applyFill="1" applyBorder="1">
      <alignment/>
      <protection/>
    </xf>
    <xf numFmtId="179" fontId="8" fillId="0" borderId="34" xfId="169" applyNumberFormat="1" applyFont="1" applyFill="1" applyBorder="1" quotePrefix="1">
      <alignment/>
      <protection/>
    </xf>
    <xf numFmtId="179" fontId="8" fillId="0" borderId="15" xfId="169" applyNumberFormat="1" applyFont="1" applyFill="1" applyBorder="1">
      <alignment/>
      <protection/>
    </xf>
    <xf numFmtId="178" fontId="8" fillId="0" borderId="34" xfId="173" applyNumberFormat="1" applyFont="1" applyFill="1" applyBorder="1">
      <alignment/>
      <protection/>
    </xf>
    <xf numFmtId="178" fontId="8" fillId="0" borderId="16" xfId="173" applyNumberFormat="1" applyFont="1" applyFill="1" applyBorder="1">
      <alignment/>
      <protection/>
    </xf>
    <xf numFmtId="178" fontId="8" fillId="0" borderId="16" xfId="173" applyNumberFormat="1" applyFont="1" applyFill="1" applyBorder="1" applyAlignment="1">
      <alignment horizontal="center"/>
      <protection/>
    </xf>
    <xf numFmtId="180" fontId="8" fillId="0" borderId="34" xfId="169" applyNumberFormat="1" applyFont="1" applyFill="1" applyBorder="1">
      <alignment/>
      <protection/>
    </xf>
    <xf numFmtId="0" fontId="8" fillId="0" borderId="11" xfId="190" applyFont="1" applyBorder="1">
      <alignment/>
      <protection/>
    </xf>
    <xf numFmtId="178" fontId="8" fillId="0" borderId="34" xfId="169" applyNumberFormat="1" applyFont="1" applyFill="1" applyBorder="1" applyAlignment="1">
      <alignment horizontal="center"/>
      <protection/>
    </xf>
    <xf numFmtId="179" fontId="8" fillId="0" borderId="34" xfId="169" applyNumberFormat="1" applyFont="1" applyFill="1" applyBorder="1" applyAlignment="1">
      <alignment horizontal="center"/>
      <protection/>
    </xf>
    <xf numFmtId="178" fontId="8" fillId="0" borderId="52" xfId="173" applyNumberFormat="1" applyFont="1" applyFill="1" applyBorder="1">
      <alignment/>
      <protection/>
    </xf>
    <xf numFmtId="0" fontId="13" fillId="0" borderId="43" xfId="190" applyFont="1" applyBorder="1" applyAlignment="1">
      <alignment horizontal="center" vertical="center"/>
      <protection/>
    </xf>
    <xf numFmtId="178" fontId="24" fillId="0" borderId="44" xfId="169" applyNumberFormat="1" applyFont="1" applyFill="1" applyBorder="1" applyAlignment="1">
      <alignment vertical="center"/>
      <protection/>
    </xf>
    <xf numFmtId="179" fontId="24" fillId="0" borderId="64" xfId="169" applyNumberFormat="1" applyFont="1" applyFill="1" applyBorder="1" applyAlignment="1">
      <alignment vertical="center"/>
      <protection/>
    </xf>
    <xf numFmtId="178" fontId="24" fillId="0" borderId="70" xfId="169" applyNumberFormat="1" applyFont="1" applyFill="1" applyBorder="1" applyAlignment="1">
      <alignment vertical="center"/>
      <protection/>
    </xf>
    <xf numFmtId="179" fontId="24" fillId="0" borderId="70" xfId="169" applyNumberFormat="1" applyFont="1" applyFill="1" applyBorder="1" applyAlignment="1">
      <alignment vertical="center"/>
      <protection/>
    </xf>
    <xf numFmtId="180" fontId="24" fillId="0" borderId="70" xfId="169" applyNumberFormat="1" applyFont="1" applyFill="1" applyBorder="1" applyAlignment="1">
      <alignment vertical="center"/>
      <protection/>
    </xf>
    <xf numFmtId="178" fontId="13" fillId="0" borderId="62" xfId="173" applyNumberFormat="1" applyFont="1" applyFill="1" applyBorder="1" applyAlignment="1">
      <alignment vertical="center"/>
      <protection/>
    </xf>
    <xf numFmtId="178" fontId="13" fillId="0" borderId="45" xfId="173" applyNumberFormat="1" applyFont="1" applyFill="1" applyBorder="1" applyAlignment="1">
      <alignment vertical="center"/>
      <protection/>
    </xf>
    <xf numFmtId="179" fontId="24" fillId="0" borderId="0" xfId="169" applyNumberFormat="1" applyFont="1" applyFill="1" applyBorder="1" applyAlignment="1">
      <alignment vertical="center"/>
      <protection/>
    </xf>
    <xf numFmtId="178" fontId="8" fillId="0" borderId="27" xfId="171" applyNumberFormat="1" applyFont="1" applyFill="1" applyBorder="1">
      <alignment/>
      <protection/>
    </xf>
    <xf numFmtId="179" fontId="8" fillId="0" borderId="35" xfId="171" applyNumberFormat="1" applyFont="1" applyFill="1" applyBorder="1">
      <alignment/>
      <protection/>
    </xf>
    <xf numFmtId="178" fontId="8" fillId="0" borderId="34" xfId="171" applyNumberFormat="1" applyFont="1" applyFill="1" applyBorder="1">
      <alignment/>
      <protection/>
    </xf>
    <xf numFmtId="179" fontId="8" fillId="0" borderId="34" xfId="171" applyNumberFormat="1" applyFont="1" applyFill="1" applyBorder="1">
      <alignment/>
      <protection/>
    </xf>
    <xf numFmtId="178" fontId="8" fillId="0" borderId="15" xfId="190" applyNumberFormat="1" applyFont="1" applyFill="1" applyBorder="1">
      <alignment/>
      <protection/>
    </xf>
    <xf numFmtId="178" fontId="8" fillId="0" borderId="15" xfId="171" applyNumberFormat="1" applyFont="1" applyFill="1" applyBorder="1">
      <alignment/>
      <protection/>
    </xf>
    <xf numFmtId="179" fontId="8" fillId="0" borderId="15" xfId="190" applyNumberFormat="1" applyFont="1" applyFill="1" applyBorder="1">
      <alignment/>
      <protection/>
    </xf>
    <xf numFmtId="178" fontId="8" fillId="0" borderId="10" xfId="171" applyNumberFormat="1" applyFont="1" applyFill="1" applyBorder="1">
      <alignment/>
      <protection/>
    </xf>
    <xf numFmtId="179" fontId="8" fillId="0" borderId="34" xfId="171" applyNumberFormat="1" applyFont="1" applyFill="1" applyBorder="1" applyAlignment="1">
      <alignment/>
      <protection/>
    </xf>
    <xf numFmtId="179" fontId="8" fillId="0" borderId="10" xfId="190" applyNumberFormat="1" applyFont="1" applyFill="1" applyBorder="1">
      <alignment/>
      <protection/>
    </xf>
    <xf numFmtId="178" fontId="13" fillId="0" borderId="44" xfId="171" applyNumberFormat="1" applyFont="1" applyFill="1" applyBorder="1" applyAlignment="1">
      <alignment horizontal="center" vertical="center"/>
      <protection/>
    </xf>
    <xf numFmtId="179" fontId="24" fillId="0" borderId="64" xfId="171" applyNumberFormat="1" applyFont="1" applyFill="1" applyBorder="1" applyAlignment="1">
      <alignment vertical="center"/>
      <protection/>
    </xf>
    <xf numFmtId="178" fontId="24" fillId="0" borderId="70" xfId="171" applyNumberFormat="1" applyFont="1" applyFill="1" applyBorder="1" applyAlignment="1">
      <alignment vertical="center"/>
      <protection/>
    </xf>
    <xf numFmtId="179" fontId="24" fillId="0" borderId="70" xfId="171" applyNumberFormat="1" applyFont="1" applyFill="1" applyBorder="1" applyAlignment="1">
      <alignment/>
      <protection/>
    </xf>
    <xf numFmtId="178" fontId="24" fillId="0" borderId="24" xfId="190" applyNumberFormat="1" applyFont="1" applyFill="1" applyBorder="1" applyAlignment="1">
      <alignment vertical="center"/>
      <protection/>
    </xf>
    <xf numFmtId="178" fontId="13" fillId="0" borderId="64" xfId="189" applyNumberFormat="1" applyFont="1" applyFill="1" applyBorder="1" applyAlignment="1">
      <alignment vertical="center"/>
      <protection/>
    </xf>
    <xf numFmtId="39" fontId="13" fillId="0" borderId="0" xfId="190" applyNumberFormat="1" applyFont="1" applyAlignment="1" applyProtection="1">
      <alignment horizontal="center"/>
      <protection/>
    </xf>
    <xf numFmtId="0" fontId="17" fillId="0" borderId="0" xfId="190" applyFont="1" applyAlignment="1">
      <alignment horizontal="right"/>
      <protection/>
    </xf>
    <xf numFmtId="0" fontId="8" fillId="38" borderId="89" xfId="190" applyFont="1" applyFill="1" applyBorder="1">
      <alignment/>
      <protection/>
    </xf>
    <xf numFmtId="39" fontId="13" fillId="38" borderId="50" xfId="190" applyNumberFormat="1" applyFont="1" applyFill="1" applyBorder="1" applyAlignment="1" applyProtection="1" quotePrefix="1">
      <alignment horizontal="center"/>
      <protection/>
    </xf>
    <xf numFmtId="39" fontId="13" fillId="38" borderId="54" xfId="190" applyNumberFormat="1" applyFont="1" applyFill="1" applyBorder="1" applyAlignment="1" applyProtection="1" quotePrefix="1">
      <alignment horizontal="center"/>
      <protection/>
    </xf>
    <xf numFmtId="39" fontId="13" fillId="38" borderId="51" xfId="190" applyNumberFormat="1" applyFont="1" applyFill="1" applyBorder="1" applyAlignment="1" applyProtection="1" quotePrefix="1">
      <alignment horizontal="center"/>
      <protection/>
    </xf>
    <xf numFmtId="39" fontId="13" fillId="38" borderId="50" xfId="190" applyNumberFormat="1" applyFont="1" applyFill="1" applyBorder="1" applyAlignment="1" applyProtection="1">
      <alignment horizontal="center" vertical="center"/>
      <protection/>
    </xf>
    <xf numFmtId="39" fontId="13" fillId="38" borderId="54" xfId="190" applyNumberFormat="1" applyFont="1" applyFill="1" applyBorder="1" applyAlignment="1" applyProtection="1">
      <alignment horizontal="center" vertical="center"/>
      <protection/>
    </xf>
    <xf numFmtId="39" fontId="13" fillId="38" borderId="51" xfId="190" applyNumberFormat="1" applyFont="1" applyFill="1" applyBorder="1" applyAlignment="1" applyProtection="1">
      <alignment horizontal="center" vertical="center" wrapText="1"/>
      <protection/>
    </xf>
    <xf numFmtId="39" fontId="13" fillId="38" borderId="12" xfId="190" applyNumberFormat="1" applyFont="1" applyFill="1" applyBorder="1" applyAlignment="1" applyProtection="1">
      <alignment horizontal="center" vertical="center"/>
      <protection/>
    </xf>
    <xf numFmtId="39" fontId="13" fillId="38" borderId="27" xfId="190" applyNumberFormat="1" applyFont="1" applyFill="1" applyBorder="1" applyAlignment="1" applyProtection="1">
      <alignment horizontal="center" vertical="center"/>
      <protection/>
    </xf>
    <xf numFmtId="39" fontId="13" fillId="38" borderId="42" xfId="190" applyNumberFormat="1" applyFont="1" applyFill="1" applyBorder="1" applyAlignment="1" applyProtection="1">
      <alignment horizontal="center" vertical="center" wrapText="1"/>
      <protection/>
    </xf>
    <xf numFmtId="0" fontId="13" fillId="38" borderId="51" xfId="190" applyFont="1" applyFill="1" applyBorder="1" applyAlignment="1">
      <alignment horizontal="right"/>
      <protection/>
    </xf>
    <xf numFmtId="0" fontId="13" fillId="38" borderId="54" xfId="190" applyFont="1" applyFill="1" applyBorder="1" applyAlignment="1">
      <alignment horizontal="right"/>
      <protection/>
    </xf>
    <xf numFmtId="0" fontId="13" fillId="38" borderId="12" xfId="190" applyFont="1" applyFill="1" applyBorder="1" applyAlignment="1">
      <alignment horizontal="right"/>
      <protection/>
    </xf>
    <xf numFmtId="0" fontId="13" fillId="38" borderId="13" xfId="190" applyFont="1" applyFill="1" applyBorder="1" applyAlignment="1">
      <alignment horizontal="right"/>
      <protection/>
    </xf>
    <xf numFmtId="179" fontId="8" fillId="0" borderId="34" xfId="190" applyNumberFormat="1" applyFont="1" applyFill="1" applyBorder="1">
      <alignment/>
      <protection/>
    </xf>
    <xf numFmtId="179" fontId="8" fillId="0" borderId="0" xfId="190" applyNumberFormat="1" applyFont="1" applyFill="1" applyBorder="1">
      <alignment/>
      <protection/>
    </xf>
    <xf numFmtId="179" fontId="8" fillId="0" borderId="35" xfId="190" applyNumberFormat="1" applyFont="1" applyFill="1" applyBorder="1">
      <alignment/>
      <protection/>
    </xf>
    <xf numFmtId="178" fontId="8" fillId="0" borderId="15" xfId="187" applyNumberFormat="1" applyFont="1" applyFill="1" applyBorder="1">
      <alignment/>
      <protection/>
    </xf>
    <xf numFmtId="178" fontId="8" fillId="0" borderId="34" xfId="187" applyNumberFormat="1" applyFont="1" applyFill="1" applyBorder="1">
      <alignment/>
      <protection/>
    </xf>
    <xf numFmtId="178" fontId="8" fillId="0" borderId="15" xfId="187" applyNumberFormat="1" applyFont="1" applyFill="1" applyBorder="1" applyAlignment="1">
      <alignment/>
      <protection/>
    </xf>
    <xf numFmtId="178" fontId="8" fillId="0" borderId="35" xfId="187" applyNumberFormat="1" applyFont="1" applyFill="1" applyBorder="1">
      <alignment/>
      <protection/>
    </xf>
    <xf numFmtId="178" fontId="8" fillId="0" borderId="27" xfId="187" applyNumberFormat="1" applyFont="1" applyFill="1" applyBorder="1">
      <alignment/>
      <protection/>
    </xf>
    <xf numFmtId="178" fontId="8" fillId="0" borderId="0" xfId="187" applyNumberFormat="1" applyFont="1" applyFill="1" applyBorder="1">
      <alignment/>
      <protection/>
    </xf>
    <xf numFmtId="170" fontId="8" fillId="0" borderId="14" xfId="100" applyNumberFormat="1" applyFont="1" applyBorder="1" applyAlignment="1">
      <alignment horizontal="right" vertical="center"/>
    </xf>
    <xf numFmtId="170" fontId="8" fillId="0" borderId="0" xfId="100" applyNumberFormat="1" applyFont="1" applyBorder="1" applyAlignment="1">
      <alignment horizontal="right" vertical="center"/>
    </xf>
    <xf numFmtId="170" fontId="8" fillId="0" borderId="15" xfId="100" applyNumberFormat="1" applyFont="1" applyBorder="1" applyAlignment="1">
      <alignment horizontal="right" vertical="center"/>
    </xf>
    <xf numFmtId="170" fontId="8" fillId="0" borderId="56" xfId="100" applyNumberFormat="1" applyFont="1" applyBorder="1" applyAlignment="1">
      <alignment horizontal="right" vertical="center"/>
    </xf>
    <xf numFmtId="179" fontId="8" fillId="0" borderId="15" xfId="187" applyNumberFormat="1" applyFont="1" applyFill="1" applyBorder="1" applyAlignment="1">
      <alignment/>
      <protection/>
    </xf>
    <xf numFmtId="179" fontId="8" fillId="0" borderId="35" xfId="187" applyNumberFormat="1" applyFont="1" applyFill="1" applyBorder="1">
      <alignment/>
      <protection/>
    </xf>
    <xf numFmtId="170" fontId="8" fillId="0" borderId="14" xfId="100" applyNumberFormat="1" applyFont="1" applyFill="1" applyBorder="1" applyAlignment="1">
      <alignment horizontal="right" vertical="center"/>
    </xf>
    <xf numFmtId="170" fontId="8" fillId="0" borderId="0" xfId="100" applyNumberFormat="1" applyFont="1" applyFill="1" applyBorder="1" applyAlignment="1">
      <alignment horizontal="right" vertical="center"/>
    </xf>
    <xf numFmtId="170" fontId="8" fillId="0" borderId="15" xfId="100" applyNumberFormat="1" applyFont="1" applyFill="1" applyBorder="1" applyAlignment="1">
      <alignment horizontal="right" vertical="center"/>
    </xf>
    <xf numFmtId="170" fontId="8" fillId="0" borderId="56" xfId="100" applyNumberFormat="1" applyFont="1" applyFill="1" applyBorder="1" applyAlignment="1">
      <alignment horizontal="right" vertical="center"/>
    </xf>
    <xf numFmtId="178" fontId="8" fillId="0" borderId="15" xfId="187" applyNumberFormat="1" applyFont="1" applyBorder="1">
      <alignment/>
      <protection/>
    </xf>
    <xf numFmtId="178" fontId="28" fillId="0" borderId="15" xfId="187" applyNumberFormat="1" applyFont="1" applyFill="1" applyBorder="1">
      <alignment/>
      <protection/>
    </xf>
    <xf numFmtId="178" fontId="28" fillId="0" borderId="34" xfId="187" applyNumberFormat="1" applyFont="1" applyFill="1" applyBorder="1">
      <alignment/>
      <protection/>
    </xf>
    <xf numFmtId="178" fontId="8" fillId="0" borderId="15" xfId="44" applyNumberFormat="1" applyFont="1" applyBorder="1" applyAlignment="1">
      <alignment/>
    </xf>
    <xf numFmtId="170" fontId="8" fillId="0" borderId="17" xfId="100" applyNumberFormat="1" applyFont="1" applyFill="1" applyBorder="1" applyAlignment="1">
      <alignment horizontal="right" vertical="center"/>
    </xf>
    <xf numFmtId="170" fontId="8" fillId="0" borderId="34" xfId="100" applyNumberFormat="1" applyFont="1" applyFill="1" applyBorder="1" applyAlignment="1">
      <alignment horizontal="right" vertical="center"/>
    </xf>
    <xf numFmtId="179" fontId="8" fillId="0" borderId="52" xfId="190" applyNumberFormat="1" applyFont="1" applyFill="1" applyBorder="1">
      <alignment/>
      <protection/>
    </xf>
    <xf numFmtId="179" fontId="8" fillId="0" borderId="53" xfId="190" applyNumberFormat="1" applyFont="1" applyFill="1" applyBorder="1">
      <alignment/>
      <protection/>
    </xf>
    <xf numFmtId="178" fontId="8" fillId="0" borderId="10" xfId="187" applyNumberFormat="1" applyFont="1" applyFill="1" applyBorder="1">
      <alignment/>
      <protection/>
    </xf>
    <xf numFmtId="178" fontId="8" fillId="0" borderId="15" xfId="93" applyNumberFormat="1" applyFont="1" applyBorder="1" applyAlignment="1">
      <alignment/>
    </xf>
    <xf numFmtId="179" fontId="8" fillId="0" borderId="10" xfId="187" applyNumberFormat="1" applyFont="1" applyFill="1" applyBorder="1" applyAlignment="1">
      <alignment/>
      <protection/>
    </xf>
    <xf numFmtId="178" fontId="8" fillId="0" borderId="52" xfId="187" applyNumberFormat="1" applyFont="1" applyFill="1" applyBorder="1">
      <alignment/>
      <protection/>
    </xf>
    <xf numFmtId="170" fontId="8" fillId="0" borderId="11" xfId="100" applyNumberFormat="1" applyFont="1" applyFill="1" applyBorder="1" applyAlignment="1">
      <alignment horizontal="right" vertical="center"/>
    </xf>
    <xf numFmtId="170" fontId="8" fillId="0" borderId="53" xfId="100" applyNumberFormat="1" applyFont="1" applyFill="1" applyBorder="1" applyAlignment="1">
      <alignment horizontal="right" vertical="center"/>
    </xf>
    <xf numFmtId="170" fontId="8" fillId="0" borderId="10" xfId="100" applyNumberFormat="1" applyFont="1" applyFill="1" applyBorder="1" applyAlignment="1">
      <alignment horizontal="right" vertical="center"/>
    </xf>
    <xf numFmtId="170" fontId="8" fillId="0" borderId="58" xfId="100" applyNumberFormat="1" applyFont="1" applyFill="1" applyBorder="1" applyAlignment="1">
      <alignment horizontal="right" vertical="center"/>
    </xf>
    <xf numFmtId="0" fontId="13" fillId="0" borderId="23" xfId="190" applyFont="1" applyFill="1" applyBorder="1" applyAlignment="1">
      <alignment horizontal="center" vertical="center"/>
      <protection/>
    </xf>
    <xf numFmtId="179" fontId="13" fillId="0" borderId="70" xfId="190" applyNumberFormat="1" applyFont="1" applyFill="1" applyBorder="1" applyAlignment="1">
      <alignment vertical="center"/>
      <protection/>
    </xf>
    <xf numFmtId="179" fontId="13" fillId="0" borderId="75" xfId="190" applyNumberFormat="1" applyFont="1" applyFill="1" applyBorder="1" applyAlignment="1">
      <alignment vertical="center"/>
      <protection/>
    </xf>
    <xf numFmtId="179" fontId="13" fillId="0" borderId="64" xfId="190" applyNumberFormat="1" applyFont="1" applyFill="1" applyBorder="1" applyAlignment="1">
      <alignment vertical="center"/>
      <protection/>
    </xf>
    <xf numFmtId="178" fontId="13" fillId="0" borderId="44" xfId="187" applyNumberFormat="1" applyFont="1" applyFill="1" applyBorder="1" applyAlignment="1">
      <alignment vertical="center"/>
      <protection/>
    </xf>
    <xf numFmtId="178" fontId="13" fillId="0" borderId="64" xfId="187" applyNumberFormat="1" applyFont="1" applyFill="1" applyBorder="1" applyAlignment="1">
      <alignment vertical="center"/>
      <protection/>
    </xf>
    <xf numFmtId="178" fontId="13" fillId="0" borderId="24" xfId="187" applyNumberFormat="1" applyFont="1" applyFill="1" applyBorder="1">
      <alignment/>
      <protection/>
    </xf>
    <xf numFmtId="178" fontId="13" fillId="0" borderId="62" xfId="187" applyNumberFormat="1" applyFont="1" applyFill="1" applyBorder="1">
      <alignment/>
      <protection/>
    </xf>
    <xf numFmtId="178" fontId="13" fillId="0" borderId="75" xfId="187" applyNumberFormat="1" applyFont="1" applyFill="1" applyBorder="1" applyAlignment="1">
      <alignment vertical="center"/>
      <protection/>
    </xf>
    <xf numFmtId="170" fontId="13" fillId="0" borderId="43" xfId="100" applyNumberFormat="1" applyFont="1" applyFill="1" applyBorder="1" applyAlignment="1">
      <alignment horizontal="right" vertical="center"/>
    </xf>
    <xf numFmtId="170" fontId="13" fillId="0" borderId="75" xfId="100" applyNumberFormat="1" applyFont="1" applyFill="1" applyBorder="1" applyAlignment="1">
      <alignment horizontal="right" vertical="center"/>
    </xf>
    <xf numFmtId="170" fontId="13" fillId="0" borderId="44" xfId="100" applyNumberFormat="1" applyFont="1" applyFill="1" applyBorder="1" applyAlignment="1">
      <alignment horizontal="right" vertical="center"/>
    </xf>
    <xf numFmtId="170" fontId="13" fillId="0" borderId="90" xfId="100" applyNumberFormat="1" applyFont="1" applyFill="1" applyBorder="1" applyAlignment="1">
      <alignment horizontal="right" vertical="center"/>
    </xf>
    <xf numFmtId="179" fontId="8" fillId="0" borderId="0" xfId="190" applyNumberFormat="1" applyFont="1" applyFill="1">
      <alignment/>
      <protection/>
    </xf>
    <xf numFmtId="178" fontId="8" fillId="0" borderId="0" xfId="190" applyNumberFormat="1" applyFont="1" applyFill="1">
      <alignment/>
      <protection/>
    </xf>
    <xf numFmtId="178" fontId="8" fillId="0" borderId="0" xfId="190" applyNumberFormat="1" applyFont="1">
      <alignment/>
      <protection/>
    </xf>
    <xf numFmtId="169" fontId="8" fillId="0" borderId="0" xfId="190" applyNumberFormat="1" applyFont="1">
      <alignment/>
      <protection/>
    </xf>
    <xf numFmtId="0" fontId="13" fillId="0" borderId="0" xfId="190" applyFont="1" applyFill="1" applyAlignment="1">
      <alignment vertical="center"/>
      <protection/>
    </xf>
    <xf numFmtId="14" fontId="6" fillId="0" borderId="0" xfId="190" applyNumberFormat="1" applyFont="1" applyFill="1" applyBorder="1" applyAlignment="1">
      <alignment horizontal="center"/>
      <protection/>
    </xf>
    <xf numFmtId="43" fontId="2" fillId="0" borderId="0" xfId="128" applyNumberFormat="1">
      <alignment/>
      <protection/>
    </xf>
    <xf numFmtId="0" fontId="17" fillId="0" borderId="60" xfId="128" applyFont="1" applyBorder="1" applyAlignment="1">
      <alignment horizontal="right"/>
      <protection/>
    </xf>
    <xf numFmtId="0" fontId="13" fillId="36" borderId="12" xfId="128" applyFont="1" applyFill="1" applyBorder="1">
      <alignment/>
      <protection/>
    </xf>
    <xf numFmtId="0" fontId="13" fillId="36" borderId="57" xfId="128" applyFont="1" applyFill="1" applyBorder="1">
      <alignment/>
      <protection/>
    </xf>
    <xf numFmtId="0" fontId="13" fillId="36" borderId="10" xfId="128" applyFont="1" applyFill="1" applyBorder="1">
      <alignment/>
      <protection/>
    </xf>
    <xf numFmtId="0" fontId="13" fillId="36" borderId="58" xfId="128" applyFont="1" applyFill="1" applyBorder="1">
      <alignment/>
      <protection/>
    </xf>
    <xf numFmtId="0" fontId="13" fillId="36" borderId="53" xfId="128" applyFont="1" applyFill="1" applyBorder="1">
      <alignment/>
      <protection/>
    </xf>
    <xf numFmtId="178" fontId="8" fillId="0" borderId="15" xfId="177" applyNumberFormat="1" applyFont="1" applyFill="1" applyBorder="1">
      <alignment/>
      <protection/>
    </xf>
    <xf numFmtId="179" fontId="8" fillId="0" borderId="15" xfId="177" applyNumberFormat="1" applyFont="1" applyFill="1" applyBorder="1">
      <alignment/>
      <protection/>
    </xf>
    <xf numFmtId="179" fontId="8" fillId="0" borderId="16" xfId="177" applyNumberFormat="1" applyFont="1" applyFill="1" applyBorder="1">
      <alignment/>
      <protection/>
    </xf>
    <xf numFmtId="178" fontId="8" fillId="0" borderId="15" xfId="177" applyNumberFormat="1" applyFont="1" applyFill="1" applyBorder="1" applyAlignment="1">
      <alignment/>
      <protection/>
    </xf>
    <xf numFmtId="179" fontId="8" fillId="0" borderId="34" xfId="177" applyNumberFormat="1" applyFont="1" applyFill="1" applyBorder="1">
      <alignment/>
      <protection/>
    </xf>
    <xf numFmtId="179" fontId="8" fillId="0" borderId="16" xfId="128" applyNumberFormat="1" applyFont="1" applyBorder="1">
      <alignment/>
      <protection/>
    </xf>
    <xf numFmtId="178" fontId="8" fillId="0" borderId="15" xfId="91" applyNumberFormat="1" applyFont="1" applyBorder="1" applyAlignment="1">
      <alignment/>
    </xf>
    <xf numFmtId="178" fontId="8" fillId="0" borderId="15" xfId="91" applyNumberFormat="1" applyFont="1" applyBorder="1" applyAlignment="1">
      <alignment/>
    </xf>
    <xf numFmtId="178" fontId="8" fillId="0" borderId="15" xfId="128" applyNumberFormat="1" applyFont="1" applyBorder="1">
      <alignment/>
      <protection/>
    </xf>
    <xf numFmtId="178" fontId="8" fillId="0" borderId="15" xfId="177" applyNumberFormat="1" applyFont="1" applyBorder="1">
      <alignment/>
      <protection/>
    </xf>
    <xf numFmtId="179" fontId="8" fillId="0" borderId="0" xfId="177" applyNumberFormat="1" applyFont="1" applyBorder="1">
      <alignment/>
      <protection/>
    </xf>
    <xf numFmtId="0" fontId="8" fillId="0" borderId="11" xfId="128" applyFont="1" applyFill="1" applyBorder="1">
      <alignment/>
      <protection/>
    </xf>
    <xf numFmtId="178" fontId="8" fillId="0" borderId="10" xfId="177" applyNumberFormat="1" applyFont="1" applyBorder="1">
      <alignment/>
      <protection/>
    </xf>
    <xf numFmtId="179" fontId="8" fillId="0" borderId="10" xfId="177" applyNumberFormat="1" applyFont="1" applyFill="1" applyBorder="1">
      <alignment/>
      <protection/>
    </xf>
    <xf numFmtId="178" fontId="8" fillId="0" borderId="10" xfId="177" applyNumberFormat="1" applyFont="1" applyFill="1" applyBorder="1">
      <alignment/>
      <protection/>
    </xf>
    <xf numFmtId="179" fontId="8" fillId="0" borderId="18" xfId="177" applyNumberFormat="1" applyFont="1" applyFill="1" applyBorder="1">
      <alignment/>
      <protection/>
    </xf>
    <xf numFmtId="179" fontId="8" fillId="0" borderId="53" xfId="177" applyNumberFormat="1" applyFont="1" applyBorder="1">
      <alignment/>
      <protection/>
    </xf>
    <xf numFmtId="0" fontId="13" fillId="0" borderId="23" xfId="128" applyFont="1" applyBorder="1" applyAlignment="1" applyProtection="1">
      <alignment horizontal="left" vertical="center"/>
      <protection/>
    </xf>
    <xf numFmtId="178" fontId="13" fillId="0" borderId="24" xfId="177" applyNumberFormat="1" applyFont="1" applyFill="1" applyBorder="1">
      <alignment/>
      <protection/>
    </xf>
    <xf numFmtId="179" fontId="13" fillId="0" borderId="61" xfId="177" applyNumberFormat="1" applyFont="1" applyBorder="1">
      <alignment/>
      <protection/>
    </xf>
    <xf numFmtId="170" fontId="13" fillId="0" borderId="24" xfId="44" applyNumberFormat="1" applyFont="1" applyBorder="1" applyAlignment="1">
      <alignment/>
    </xf>
    <xf numFmtId="43" fontId="13" fillId="0" borderId="45" xfId="44" applyFont="1" applyBorder="1" applyAlignment="1" quotePrefix="1">
      <alignment horizontal="center"/>
    </xf>
    <xf numFmtId="178" fontId="13" fillId="0" borderId="44" xfId="177" applyNumberFormat="1" applyFont="1" applyFill="1" applyBorder="1">
      <alignment/>
      <protection/>
    </xf>
    <xf numFmtId="2" fontId="13" fillId="0" borderId="60" xfId="177" applyNumberFormat="1" applyFont="1" applyBorder="1">
      <alignment/>
      <protection/>
    </xf>
    <xf numFmtId="170" fontId="13" fillId="0" borderId="44" xfId="44" applyNumberFormat="1" applyFont="1" applyBorder="1" applyAlignment="1">
      <alignment/>
    </xf>
    <xf numFmtId="0" fontId="8" fillId="0" borderId="0" xfId="128" applyFont="1" applyFill="1" applyBorder="1">
      <alignment/>
      <protection/>
    </xf>
    <xf numFmtId="0" fontId="8" fillId="0" borderId="0" xfId="128" applyFont="1" applyFill="1">
      <alignment/>
      <protection/>
    </xf>
    <xf numFmtId="0" fontId="2" fillId="0" borderId="0" xfId="128" applyFont="1" applyFill="1" applyAlignment="1">
      <alignment horizontal="center"/>
      <protection/>
    </xf>
    <xf numFmtId="0" fontId="13" fillId="0" borderId="28" xfId="128" applyFont="1" applyFill="1" applyBorder="1">
      <alignment/>
      <protection/>
    </xf>
    <xf numFmtId="0" fontId="8" fillId="0" borderId="29" xfId="128" applyFont="1" applyFill="1" applyBorder="1">
      <alignment/>
      <protection/>
    </xf>
    <xf numFmtId="0" fontId="13" fillId="0" borderId="34" xfId="128" applyFont="1" applyFill="1" applyBorder="1">
      <alignment/>
      <protection/>
    </xf>
    <xf numFmtId="0" fontId="8" fillId="0" borderId="0" xfId="128" applyFont="1" applyFill="1" applyBorder="1" applyAlignment="1" quotePrefix="1">
      <alignment horizontal="left"/>
      <protection/>
    </xf>
    <xf numFmtId="0" fontId="8" fillId="0" borderId="34" xfId="128" applyFont="1" applyFill="1" applyBorder="1">
      <alignment/>
      <protection/>
    </xf>
    <xf numFmtId="0" fontId="8" fillId="0" borderId="52" xfId="128" applyFont="1" applyFill="1" applyBorder="1">
      <alignment/>
      <protection/>
    </xf>
    <xf numFmtId="0" fontId="13" fillId="0" borderId="50" xfId="128" applyFont="1" applyFill="1" applyBorder="1">
      <alignment/>
      <protection/>
    </xf>
    <xf numFmtId="0" fontId="8" fillId="0" borderId="54" xfId="128" applyFont="1" applyFill="1" applyBorder="1" applyAlignment="1" quotePrefix="1">
      <alignment horizontal="left"/>
      <protection/>
    </xf>
    <xf numFmtId="0" fontId="8" fillId="0" borderId="51" xfId="128" applyFont="1" applyFill="1" applyBorder="1">
      <alignment/>
      <protection/>
    </xf>
    <xf numFmtId="0" fontId="13" fillId="0" borderId="0" xfId="128" applyFont="1" applyFill="1" applyBorder="1">
      <alignment/>
      <protection/>
    </xf>
    <xf numFmtId="0" fontId="8" fillId="0" borderId="53" xfId="128" applyFont="1" applyFill="1" applyBorder="1" applyAlignment="1" quotePrefix="1">
      <alignment horizontal="left"/>
      <protection/>
    </xf>
    <xf numFmtId="0" fontId="13" fillId="0" borderId="52" xfId="128" applyFont="1" applyFill="1" applyBorder="1">
      <alignment/>
      <protection/>
    </xf>
    <xf numFmtId="0" fontId="13" fillId="0" borderId="53" xfId="128" applyFont="1" applyFill="1" applyBorder="1" applyAlignment="1">
      <alignment horizontal="left"/>
      <protection/>
    </xf>
    <xf numFmtId="0" fontId="13" fillId="0" borderId="57" xfId="128" applyFont="1" applyFill="1" applyBorder="1">
      <alignment/>
      <protection/>
    </xf>
    <xf numFmtId="0" fontId="16" fillId="0" borderId="0" xfId="128" applyFont="1" applyFill="1">
      <alignment/>
      <protection/>
    </xf>
    <xf numFmtId="0" fontId="8" fillId="0" borderId="0" xfId="128" applyFont="1" applyFill="1" applyBorder="1" applyAlignment="1">
      <alignment horizontal="right"/>
      <protection/>
    </xf>
    <xf numFmtId="0" fontId="8" fillId="0" borderId="0" xfId="128" applyFont="1" applyFill="1" applyBorder="1" applyAlignment="1">
      <alignment horizontal="left"/>
      <protection/>
    </xf>
    <xf numFmtId="0" fontId="8" fillId="0" borderId="0" xfId="128" applyFont="1" applyFill="1" applyAlignment="1" quotePrefix="1">
      <alignment horizontal="left"/>
      <protection/>
    </xf>
    <xf numFmtId="0" fontId="2" fillId="0" borderId="0" xfId="128" applyFont="1" applyFill="1" applyBorder="1">
      <alignment/>
      <protection/>
    </xf>
    <xf numFmtId="49" fontId="13" fillId="0" borderId="60" xfId="128" applyNumberFormat="1" applyFont="1" applyFill="1" applyBorder="1" applyAlignment="1">
      <alignment horizontal="center"/>
      <protection/>
    </xf>
    <xf numFmtId="0" fontId="17" fillId="0" borderId="60" xfId="128" applyFont="1" applyFill="1" applyBorder="1" applyAlignment="1">
      <alignment horizontal="right"/>
      <protection/>
    </xf>
    <xf numFmtId="0" fontId="13" fillId="36" borderId="46" xfId="128" applyNumberFormat="1" applyFont="1" applyFill="1" applyBorder="1" applyAlignment="1">
      <alignment horizontal="center"/>
      <protection/>
    </xf>
    <xf numFmtId="0" fontId="13" fillId="36" borderId="46" xfId="128" applyFont="1" applyFill="1" applyBorder="1" applyAlignment="1">
      <alignment horizontal="center"/>
      <protection/>
    </xf>
    <xf numFmtId="0" fontId="13" fillId="36" borderId="91" xfId="128" applyFont="1" applyFill="1" applyBorder="1" applyAlignment="1">
      <alignment horizontal="center"/>
      <protection/>
    </xf>
    <xf numFmtId="0" fontId="13" fillId="36" borderId="53" xfId="128" applyFont="1" applyFill="1" applyBorder="1" applyAlignment="1">
      <alignment horizontal="center"/>
      <protection/>
    </xf>
    <xf numFmtId="0" fontId="13" fillId="36" borderId="58" xfId="128" applyFont="1" applyFill="1" applyBorder="1" applyAlignment="1">
      <alignment horizontal="center"/>
      <protection/>
    </xf>
    <xf numFmtId="0" fontId="13" fillId="0" borderId="17" xfId="128" applyFont="1" applyFill="1" applyBorder="1">
      <alignment/>
      <protection/>
    </xf>
    <xf numFmtId="0" fontId="8" fillId="0" borderId="0" xfId="128" applyFont="1" applyFill="1" applyBorder="1" applyAlignment="1">
      <alignment horizontal="center"/>
      <protection/>
    </xf>
    <xf numFmtId="169" fontId="8" fillId="0" borderId="0" xfId="128" applyNumberFormat="1" applyFont="1" applyFill="1" applyBorder="1" applyAlignment="1">
      <alignment horizontal="center"/>
      <protection/>
    </xf>
    <xf numFmtId="0" fontId="2" fillId="0" borderId="56" xfId="128" applyFont="1" applyFill="1" applyBorder="1">
      <alignment/>
      <protection/>
    </xf>
    <xf numFmtId="0" fontId="8" fillId="0" borderId="0" xfId="128" applyFont="1" applyFill="1" applyBorder="1" applyAlignment="1">
      <alignment horizontal="left" indent="2"/>
      <protection/>
    </xf>
    <xf numFmtId="169" fontId="8" fillId="0" borderId="56" xfId="128" applyNumberFormat="1" applyFont="1" applyFill="1" applyBorder="1" applyAlignment="1">
      <alignment horizontal="center"/>
      <protection/>
    </xf>
    <xf numFmtId="169" fontId="8" fillId="0" borderId="53" xfId="128" applyNumberFormat="1" applyFont="1" applyFill="1" applyBorder="1" applyAlignment="1">
      <alignment horizontal="center"/>
      <protection/>
    </xf>
    <xf numFmtId="0" fontId="26" fillId="0" borderId="0" xfId="128" applyFont="1" applyFill="1" applyBorder="1" applyAlignment="1">
      <alignment horizontal="center"/>
      <protection/>
    </xf>
    <xf numFmtId="0" fontId="26" fillId="0" borderId="56" xfId="128" applyFont="1" applyFill="1" applyBorder="1" applyAlignment="1">
      <alignment horizontal="center"/>
      <protection/>
    </xf>
    <xf numFmtId="169" fontId="26" fillId="0" borderId="0" xfId="128" applyNumberFormat="1" applyFont="1" applyFill="1" applyBorder="1" applyAlignment="1">
      <alignment horizontal="center"/>
      <protection/>
    </xf>
    <xf numFmtId="169" fontId="26" fillId="0" borderId="56" xfId="128" applyNumberFormat="1" applyFont="1" applyFill="1" applyBorder="1" applyAlignment="1">
      <alignment horizontal="center"/>
      <protection/>
    </xf>
    <xf numFmtId="0" fontId="26" fillId="0" borderId="53" xfId="128" applyFont="1" applyFill="1" applyBorder="1" applyAlignment="1">
      <alignment horizontal="center"/>
      <protection/>
    </xf>
    <xf numFmtId="0" fontId="26" fillId="0" borderId="58" xfId="128" applyFont="1" applyFill="1" applyBorder="1" applyAlignment="1">
      <alignment horizontal="center"/>
      <protection/>
    </xf>
    <xf numFmtId="2" fontId="8" fillId="0" borderId="0" xfId="128" applyNumberFormat="1" applyFont="1" applyFill="1" applyBorder="1" applyAlignment="1">
      <alignment horizontal="center"/>
      <protection/>
    </xf>
    <xf numFmtId="181" fontId="8" fillId="0" borderId="0" xfId="128" applyNumberFormat="1" applyFont="1" applyFill="1" applyBorder="1" applyAlignment="1">
      <alignment horizontal="center"/>
      <protection/>
    </xf>
    <xf numFmtId="181" fontId="8" fillId="0" borderId="56" xfId="128" applyNumberFormat="1" applyFont="1" applyFill="1" applyBorder="1" applyAlignment="1">
      <alignment horizontal="center"/>
      <protection/>
    </xf>
    <xf numFmtId="2" fontId="8" fillId="0" borderId="56" xfId="128" applyNumberFormat="1" applyFont="1" applyFill="1" applyBorder="1" applyAlignment="1">
      <alignment horizontal="center"/>
      <protection/>
    </xf>
    <xf numFmtId="0" fontId="2" fillId="0" borderId="0" xfId="128" applyFont="1" applyFill="1" applyAlignment="1">
      <alignment vertical="center"/>
      <protection/>
    </xf>
    <xf numFmtId="0" fontId="13" fillId="0" borderId="49" xfId="128" applyFont="1" applyFill="1" applyBorder="1" applyAlignment="1">
      <alignment vertical="center"/>
      <protection/>
    </xf>
    <xf numFmtId="0" fontId="8" fillId="0" borderId="53" xfId="128" applyFont="1" applyFill="1" applyBorder="1" applyAlignment="1" quotePrefix="1">
      <alignment horizontal="left" vertical="center"/>
      <protection/>
    </xf>
    <xf numFmtId="0" fontId="8" fillId="0" borderId="54" xfId="128" applyFont="1" applyFill="1" applyBorder="1" applyAlignment="1">
      <alignment vertical="center"/>
      <protection/>
    </xf>
    <xf numFmtId="2" fontId="8" fillId="0" borderId="54" xfId="128" applyNumberFormat="1" applyFont="1" applyFill="1" applyBorder="1" applyAlignment="1">
      <alignment horizontal="center"/>
      <protection/>
    </xf>
    <xf numFmtId="2" fontId="8" fillId="0" borderId="29" xfId="128" applyNumberFormat="1" applyFont="1" applyFill="1" applyBorder="1" applyAlignment="1">
      <alignment horizontal="center"/>
      <protection/>
    </xf>
    <xf numFmtId="2" fontId="8" fillId="0" borderId="13" xfId="128" applyNumberFormat="1" applyFont="1" applyFill="1" applyBorder="1" applyAlignment="1">
      <alignment horizontal="center"/>
      <protection/>
    </xf>
    <xf numFmtId="0" fontId="8" fillId="0" borderId="54" xfId="128" applyFont="1" applyFill="1" applyBorder="1" applyAlignment="1" quotePrefix="1">
      <alignment horizontal="left" vertical="center"/>
      <protection/>
    </xf>
    <xf numFmtId="2" fontId="10" fillId="0" borderId="54" xfId="71" applyNumberFormat="1" applyFont="1" applyFill="1" applyBorder="1" applyAlignment="1" applyProtection="1">
      <alignment horizontal="center"/>
      <protection/>
    </xf>
    <xf numFmtId="0" fontId="13" fillId="0" borderId="54" xfId="128" applyFont="1" applyFill="1" applyBorder="1" applyAlignment="1">
      <alignment vertical="top" wrapText="1"/>
      <protection/>
    </xf>
    <xf numFmtId="2" fontId="10" fillId="0" borderId="54" xfId="44" applyNumberFormat="1" applyFont="1" applyFill="1" applyBorder="1" applyAlignment="1" applyProtection="1">
      <alignment horizontal="center"/>
      <protection/>
    </xf>
    <xf numFmtId="0" fontId="13" fillId="0" borderId="74" xfId="128" applyFont="1" applyBorder="1">
      <alignment/>
      <protection/>
    </xf>
    <xf numFmtId="0" fontId="13" fillId="0" borderId="75" xfId="128" applyFont="1" applyFill="1" applyBorder="1" applyAlignment="1">
      <alignment/>
      <protection/>
    </xf>
    <xf numFmtId="2" fontId="8" fillId="0" borderId="75" xfId="128" applyNumberFormat="1" applyFont="1" applyFill="1" applyBorder="1" applyAlignment="1">
      <alignment horizontal="center"/>
      <protection/>
    </xf>
    <xf numFmtId="2" fontId="8" fillId="0" borderId="90" xfId="128" applyNumberFormat="1" applyFont="1" applyFill="1" applyBorder="1" applyAlignment="1">
      <alignment horizontal="center"/>
      <protection/>
    </xf>
    <xf numFmtId="0" fontId="13" fillId="0" borderId="0" xfId="128" applyFont="1" applyBorder="1">
      <alignment/>
      <protection/>
    </xf>
    <xf numFmtId="0" fontId="13" fillId="0" borderId="0" xfId="128" applyFont="1" applyFill="1" applyBorder="1" applyAlignment="1">
      <alignment/>
      <protection/>
    </xf>
    <xf numFmtId="0" fontId="8" fillId="0" borderId="0" xfId="128" applyFont="1" applyFill="1" applyAlignment="1">
      <alignment horizontal="left"/>
      <protection/>
    </xf>
    <xf numFmtId="0" fontId="13" fillId="0" borderId="0" xfId="128" applyFont="1" applyFill="1" applyBorder="1" applyAlignment="1">
      <alignment horizontal="left" vertical="center"/>
      <protection/>
    </xf>
    <xf numFmtId="0" fontId="13" fillId="0" borderId="0" xfId="128" applyFont="1" applyFill="1" applyBorder="1" applyAlignment="1">
      <alignment vertical="center"/>
      <protection/>
    </xf>
    <xf numFmtId="0" fontId="8" fillId="0" borderId="0" xfId="128" applyFont="1" applyFill="1" applyBorder="1" applyAlignment="1" quotePrefix="1">
      <alignment horizontal="left" vertical="center"/>
      <protection/>
    </xf>
    <xf numFmtId="0" fontId="8" fillId="0" borderId="0" xfId="128" applyFont="1" applyFill="1" applyBorder="1" applyAlignment="1">
      <alignment vertical="center"/>
      <protection/>
    </xf>
    <xf numFmtId="0" fontId="26" fillId="0" borderId="0" xfId="128" applyFont="1" applyFill="1" applyAlignment="1" quotePrefix="1">
      <alignment horizontal="left"/>
      <protection/>
    </xf>
    <xf numFmtId="0" fontId="31" fillId="0" borderId="0" xfId="128" applyFont="1" applyAlignment="1">
      <alignment horizontal="center" vertical="center"/>
      <protection/>
    </xf>
    <xf numFmtId="0" fontId="28" fillId="0" borderId="0" xfId="128" applyFont="1" applyAlignment="1">
      <alignment horizontal="center" vertical="center"/>
      <protection/>
    </xf>
    <xf numFmtId="0" fontId="13" fillId="0" borderId="0" xfId="128" applyFont="1" applyAlignment="1">
      <alignment horizontal="center" vertical="center"/>
      <protection/>
    </xf>
    <xf numFmtId="0" fontId="8" fillId="0" borderId="0" xfId="128" applyFont="1" applyAlignment="1">
      <alignment horizontal="center" vertical="center"/>
      <protection/>
    </xf>
    <xf numFmtId="0" fontId="8" fillId="0" borderId="0" xfId="128" applyFont="1" applyAlignment="1" applyProtection="1">
      <alignment horizontal="center" vertical="center"/>
      <protection/>
    </xf>
    <xf numFmtId="0" fontId="24" fillId="0" borderId="0" xfId="128" applyFont="1" applyAlignment="1">
      <alignment horizontal="center" vertical="center"/>
      <protection/>
    </xf>
    <xf numFmtId="0" fontId="14" fillId="0" borderId="60" xfId="128" applyFont="1" applyBorder="1" applyAlignment="1">
      <alignment horizontal="right" vertical="center"/>
      <protection/>
    </xf>
    <xf numFmtId="0" fontId="13" fillId="36" borderId="51" xfId="227" applyFont="1" applyFill="1" applyBorder="1" applyAlignment="1" applyProtection="1">
      <alignment horizontal="center" vertical="center"/>
      <protection/>
    </xf>
    <xf numFmtId="0" fontId="13" fillId="36" borderId="12" xfId="227" applyFont="1" applyFill="1" applyBorder="1" applyAlignment="1" applyProtection="1">
      <alignment horizontal="center" vertical="center"/>
      <protection/>
    </xf>
    <xf numFmtId="0" fontId="13" fillId="36" borderId="50" xfId="227" applyFont="1" applyFill="1" applyBorder="1" applyAlignment="1" applyProtection="1">
      <alignment horizontal="center" vertical="center"/>
      <protection/>
    </xf>
    <xf numFmtId="0" fontId="13" fillId="36" borderId="42" xfId="227" applyFont="1" applyFill="1" applyBorder="1" applyAlignment="1" applyProtection="1" quotePrefix="1">
      <alignment horizontal="center" vertical="center"/>
      <protection/>
    </xf>
    <xf numFmtId="0" fontId="24" fillId="36" borderId="42" xfId="227" applyFont="1" applyFill="1" applyBorder="1" applyAlignment="1" quotePrefix="1">
      <alignment horizontal="center" vertical="center"/>
      <protection/>
    </xf>
    <xf numFmtId="0" fontId="8" fillId="0" borderId="40" xfId="128" applyFont="1" applyBorder="1" applyAlignment="1" applyProtection="1">
      <alignment horizontal="left" vertical="center"/>
      <protection/>
    </xf>
    <xf numFmtId="2" fontId="8" fillId="0" borderId="30" xfId="175" applyNumberFormat="1" applyFont="1" applyBorder="1" applyAlignment="1" applyProtection="1">
      <alignment horizontal="center" vertical="center"/>
      <protection/>
    </xf>
    <xf numFmtId="2" fontId="8" fillId="0" borderId="30" xfId="175" applyNumberFormat="1" applyFont="1" applyBorder="1" applyAlignment="1" applyProtection="1">
      <alignment horizontal="right" vertical="center"/>
      <protection/>
    </xf>
    <xf numFmtId="2" fontId="8" fillId="0" borderId="27" xfId="175" applyNumberFormat="1" applyFont="1" applyBorder="1" applyAlignment="1" applyProtection="1" quotePrefix="1">
      <alignment horizontal="right" vertical="center"/>
      <protection/>
    </xf>
    <xf numFmtId="181" fontId="8" fillId="0" borderId="29" xfId="175" applyNumberFormat="1" applyFont="1" applyBorder="1" applyAlignment="1" applyProtection="1" quotePrefix="1">
      <alignment horizontal="right" vertical="center"/>
      <protection/>
    </xf>
    <xf numFmtId="181" fontId="8" fillId="0" borderId="41" xfId="175" applyNumberFormat="1" applyFont="1" applyBorder="1" applyAlignment="1" applyProtection="1" quotePrefix="1">
      <alignment horizontal="right" vertical="center"/>
      <protection/>
    </xf>
    <xf numFmtId="0" fontId="8" fillId="0" borderId="30" xfId="175" applyFont="1" applyBorder="1" applyAlignment="1" applyProtection="1" quotePrefix="1">
      <alignment horizontal="right" vertical="center"/>
      <protection/>
    </xf>
    <xf numFmtId="0" fontId="8" fillId="0" borderId="27" xfId="175" applyFont="1" applyBorder="1" applyAlignment="1" applyProtection="1" quotePrefix="1">
      <alignment horizontal="right" vertical="center"/>
      <protection/>
    </xf>
    <xf numFmtId="0" fontId="8" fillId="0" borderId="0" xfId="175" applyFont="1" applyBorder="1" applyAlignment="1" applyProtection="1" quotePrefix="1">
      <alignment horizontal="right" vertical="center"/>
      <protection/>
    </xf>
    <xf numFmtId="0" fontId="28" fillId="0" borderId="16" xfId="128" applyFont="1" applyFill="1" applyBorder="1" applyAlignment="1">
      <alignment horizontal="right" vertical="center"/>
      <protection/>
    </xf>
    <xf numFmtId="0" fontId="8" fillId="0" borderId="14" xfId="128" applyFont="1" applyBorder="1" applyAlignment="1" applyProtection="1">
      <alignment horizontal="left" vertical="center"/>
      <protection/>
    </xf>
    <xf numFmtId="2" fontId="8" fillId="0" borderId="35" xfId="175" applyNumberFormat="1" applyFont="1" applyBorder="1" applyAlignment="1" applyProtection="1">
      <alignment horizontal="center" vertical="center"/>
      <protection/>
    </xf>
    <xf numFmtId="2" fontId="8" fillId="0" borderId="35" xfId="175" applyNumberFormat="1" applyFont="1" applyBorder="1" applyAlignment="1" applyProtection="1">
      <alignment horizontal="right" vertical="center"/>
      <protection/>
    </xf>
    <xf numFmtId="2" fontId="8" fillId="0" borderId="15" xfId="175" applyNumberFormat="1" applyFont="1" applyBorder="1" applyAlignment="1" applyProtection="1">
      <alignment horizontal="right" vertical="center"/>
      <protection/>
    </xf>
    <xf numFmtId="2" fontId="8" fillId="0" borderId="0" xfId="175" applyNumberFormat="1" applyFont="1" applyBorder="1" applyAlignment="1" applyProtection="1">
      <alignment horizontal="right" vertical="center"/>
      <protection/>
    </xf>
    <xf numFmtId="2" fontId="8" fillId="0" borderId="16" xfId="175" applyNumberFormat="1" applyFont="1" applyBorder="1" applyAlignment="1" applyProtection="1">
      <alignment horizontal="right" vertical="center"/>
      <protection/>
    </xf>
    <xf numFmtId="0" fontId="8" fillId="0" borderId="35" xfId="175" applyFont="1" applyBorder="1" applyAlignment="1" applyProtection="1">
      <alignment horizontal="right" vertical="center"/>
      <protection/>
    </xf>
    <xf numFmtId="2" fontId="8" fillId="0" borderId="34" xfId="175" applyNumberFormat="1" applyFont="1" applyBorder="1" applyAlignment="1" applyProtection="1">
      <alignment horizontal="right" vertical="center"/>
      <protection/>
    </xf>
    <xf numFmtId="2" fontId="28" fillId="0" borderId="16" xfId="128" applyNumberFormat="1" applyFont="1" applyFill="1" applyBorder="1" applyAlignment="1">
      <alignment horizontal="right" vertical="center"/>
      <protection/>
    </xf>
    <xf numFmtId="0" fontId="8" fillId="0" borderId="16" xfId="175" applyFont="1" applyBorder="1" applyAlignment="1" applyProtection="1">
      <alignment horizontal="right" vertical="center"/>
      <protection/>
    </xf>
    <xf numFmtId="181" fontId="8" fillId="0" borderId="16" xfId="175" applyNumberFormat="1" applyFont="1" applyBorder="1" applyAlignment="1" applyProtection="1">
      <alignment horizontal="right" vertical="center"/>
      <protection/>
    </xf>
    <xf numFmtId="0" fontId="8" fillId="0" borderId="15" xfId="175" applyFont="1" applyBorder="1" applyAlignment="1" applyProtection="1">
      <alignment horizontal="right" vertical="center"/>
      <protection/>
    </xf>
    <xf numFmtId="0" fontId="8" fillId="0" borderId="34" xfId="175" applyFont="1" applyBorder="1" applyAlignment="1" applyProtection="1">
      <alignment horizontal="right" vertical="center"/>
      <protection/>
    </xf>
    <xf numFmtId="2" fontId="8" fillId="0" borderId="15" xfId="175" applyNumberFormat="1" applyFont="1" applyBorder="1" applyAlignment="1" applyProtection="1" quotePrefix="1">
      <alignment horizontal="right" vertical="center"/>
      <protection/>
    </xf>
    <xf numFmtId="2" fontId="8" fillId="0" borderId="0" xfId="175" applyNumberFormat="1" applyFont="1" applyBorder="1" applyAlignment="1" applyProtection="1" quotePrefix="1">
      <alignment horizontal="right" vertical="center"/>
      <protection/>
    </xf>
    <xf numFmtId="0" fontId="8" fillId="0" borderId="16" xfId="175" applyFont="1" applyBorder="1" applyAlignment="1" applyProtection="1" quotePrefix="1">
      <alignment horizontal="right" vertical="center"/>
      <protection/>
    </xf>
    <xf numFmtId="0" fontId="8" fillId="0" borderId="35" xfId="175" applyFont="1" applyBorder="1" applyAlignment="1" applyProtection="1" quotePrefix="1">
      <alignment horizontal="right" vertical="center"/>
      <protection/>
    </xf>
    <xf numFmtId="0" fontId="8" fillId="0" borderId="34" xfId="175" applyFont="1" applyBorder="1" applyAlignment="1" applyProtection="1" quotePrefix="1">
      <alignment horizontal="right" vertical="center"/>
      <protection/>
    </xf>
    <xf numFmtId="181" fontId="8" fillId="0" borderId="16" xfId="175" applyNumberFormat="1" applyFont="1" applyBorder="1" applyAlignment="1" applyProtection="1" quotePrefix="1">
      <alignment horizontal="right" vertical="center"/>
      <protection/>
    </xf>
    <xf numFmtId="181" fontId="28" fillId="0" borderId="16" xfId="128" applyNumberFormat="1" applyFont="1" applyFill="1" applyBorder="1" applyAlignment="1">
      <alignment horizontal="right" vertical="center"/>
      <protection/>
    </xf>
    <xf numFmtId="0" fontId="8" fillId="0" borderId="11" xfId="128" applyFont="1" applyBorder="1" applyAlignment="1" applyProtection="1">
      <alignment horizontal="left" vertical="center"/>
      <protection/>
    </xf>
    <xf numFmtId="2" fontId="8" fillId="0" borderId="57" xfId="175" applyNumberFormat="1" applyFont="1" applyBorder="1" applyAlignment="1" applyProtection="1">
      <alignment horizontal="center" vertical="center"/>
      <protection/>
    </xf>
    <xf numFmtId="2" fontId="8" fillId="0" borderId="57" xfId="175" applyNumberFormat="1" applyFont="1" applyBorder="1" applyAlignment="1" applyProtection="1">
      <alignment horizontal="right" vertical="center"/>
      <protection/>
    </xf>
    <xf numFmtId="2" fontId="8" fillId="0" borderId="52" xfId="175" applyNumberFormat="1" applyFont="1" applyBorder="1" applyAlignment="1" applyProtection="1">
      <alignment horizontal="right" vertical="center"/>
      <protection/>
    </xf>
    <xf numFmtId="0" fontId="8" fillId="0" borderId="18" xfId="175" applyFont="1" applyBorder="1" applyAlignment="1" applyProtection="1">
      <alignment horizontal="right" vertical="center"/>
      <protection/>
    </xf>
    <xf numFmtId="0" fontId="8" fillId="0" borderId="57" xfId="175" applyFont="1" applyBorder="1" applyAlignment="1" applyProtection="1">
      <alignment horizontal="right" vertical="center"/>
      <protection/>
    </xf>
    <xf numFmtId="0" fontId="8" fillId="0" borderId="10" xfId="175" applyFont="1" applyBorder="1" applyAlignment="1" applyProtection="1">
      <alignment horizontal="right" vertical="center"/>
      <protection/>
    </xf>
    <xf numFmtId="0" fontId="8" fillId="0" borderId="52" xfId="175" applyFont="1" applyBorder="1" applyAlignment="1" applyProtection="1">
      <alignment horizontal="right" vertical="center"/>
      <protection/>
    </xf>
    <xf numFmtId="0" fontId="24" fillId="0" borderId="23" xfId="128" applyFont="1" applyFill="1" applyBorder="1" applyAlignment="1">
      <alignment horizontal="center" vertical="center"/>
      <protection/>
    </xf>
    <xf numFmtId="2" fontId="24" fillId="0" borderId="64" xfId="175" applyNumberFormat="1" applyFont="1" applyBorder="1" applyAlignment="1">
      <alignment horizontal="center" vertical="center"/>
      <protection/>
    </xf>
    <xf numFmtId="0" fontId="24" fillId="0" borderId="64" xfId="175" applyFont="1" applyBorder="1" applyAlignment="1">
      <alignment horizontal="right" vertical="center"/>
      <protection/>
    </xf>
    <xf numFmtId="2" fontId="24" fillId="0" borderId="70" xfId="175" applyNumberFormat="1" applyFont="1" applyBorder="1" applyAlignment="1">
      <alignment horizontal="right" vertical="center"/>
      <protection/>
    </xf>
    <xf numFmtId="0" fontId="24" fillId="0" borderId="45" xfId="175" applyFont="1" applyBorder="1" applyAlignment="1">
      <alignment horizontal="right" vertical="center"/>
      <protection/>
    </xf>
    <xf numFmtId="0" fontId="24" fillId="0" borderId="45" xfId="128" applyFont="1" applyFill="1" applyBorder="1" applyAlignment="1">
      <alignment horizontal="right" vertical="center"/>
      <protection/>
    </xf>
    <xf numFmtId="0" fontId="28" fillId="0" borderId="0" xfId="128" applyFont="1" applyFill="1" applyAlignment="1">
      <alignment horizontal="center" vertical="center"/>
      <protection/>
    </xf>
    <xf numFmtId="0" fontId="8" fillId="0" borderId="0" xfId="128" applyFont="1" applyBorder="1" applyAlignment="1" applyProtection="1" quotePrefix="1">
      <alignment horizontal="center" vertical="center"/>
      <protection/>
    </xf>
    <xf numFmtId="2" fontId="6" fillId="0" borderId="0" xfId="128" applyNumberFormat="1" applyFont="1" applyFill="1" applyBorder="1">
      <alignment/>
      <protection/>
    </xf>
    <xf numFmtId="0" fontId="8" fillId="0" borderId="0" xfId="128" applyFont="1" applyBorder="1" applyAlignment="1" applyProtection="1">
      <alignment horizontal="center" vertical="center"/>
      <protection/>
    </xf>
    <xf numFmtId="2" fontId="4" fillId="0" borderId="0" xfId="128" applyNumberFormat="1" applyFont="1" applyFill="1" applyBorder="1">
      <alignment/>
      <protection/>
    </xf>
    <xf numFmtId="2" fontId="40" fillId="0" borderId="0" xfId="128" applyNumberFormat="1" applyFont="1" applyBorder="1" applyAlignment="1">
      <alignment horizontal="right" vertical="center"/>
      <protection/>
    </xf>
    <xf numFmtId="0" fontId="4" fillId="0" borderId="0" xfId="128" applyFont="1" applyBorder="1">
      <alignment/>
      <protection/>
    </xf>
    <xf numFmtId="2" fontId="4" fillId="0" borderId="0" xfId="128" applyNumberFormat="1" applyFont="1" applyBorder="1">
      <alignment/>
      <protection/>
    </xf>
    <xf numFmtId="0" fontId="24" fillId="0" borderId="0" xfId="128" applyFont="1" applyBorder="1" applyAlignment="1">
      <alignment horizontal="center" vertical="center"/>
      <protection/>
    </xf>
    <xf numFmtId="0" fontId="13" fillId="0" borderId="0" xfId="128" applyFont="1" applyFill="1" applyBorder="1" applyAlignment="1">
      <alignment horizontal="center"/>
      <protection/>
    </xf>
    <xf numFmtId="0" fontId="13" fillId="33" borderId="12" xfId="128" applyFont="1" applyFill="1" applyBorder="1" applyAlignment="1">
      <alignment horizontal="center" vertical="center"/>
      <protection/>
    </xf>
    <xf numFmtId="0" fontId="8" fillId="0" borderId="92" xfId="128" applyFont="1" applyBorder="1">
      <alignment/>
      <protection/>
    </xf>
    <xf numFmtId="169" fontId="8" fillId="0" borderId="12" xfId="128" applyNumberFormat="1" applyFont="1" applyFill="1" applyBorder="1" applyAlignment="1">
      <alignment horizontal="right"/>
      <protection/>
    </xf>
    <xf numFmtId="169" fontId="8" fillId="0" borderId="12" xfId="128" applyNumberFormat="1" applyFont="1" applyBorder="1" applyAlignment="1">
      <alignment horizontal="center"/>
      <protection/>
    </xf>
    <xf numFmtId="169" fontId="8" fillId="0" borderId="93" xfId="128" applyNumberFormat="1" applyFont="1" applyBorder="1" applyAlignment="1">
      <alignment horizontal="center"/>
      <protection/>
    </xf>
    <xf numFmtId="0" fontId="8" fillId="0" borderId="92" xfId="128" applyFont="1" applyFill="1" applyBorder="1">
      <alignment/>
      <protection/>
    </xf>
    <xf numFmtId="182" fontId="8" fillId="0" borderId="12" xfId="44" applyNumberFormat="1" applyFont="1" applyFill="1" applyBorder="1" applyAlignment="1">
      <alignment horizontal="right"/>
    </xf>
    <xf numFmtId="0" fontId="8" fillId="0" borderId="92" xfId="128" applyFont="1" applyBorder="1" applyAlignment="1">
      <alignment wrapText="1"/>
      <protection/>
    </xf>
    <xf numFmtId="0" fontId="8" fillId="0" borderId="92" xfId="128" applyFont="1" applyBorder="1" applyAlignment="1">
      <alignment horizontal="left" vertical="center"/>
      <protection/>
    </xf>
    <xf numFmtId="1" fontId="8" fillId="0" borderId="12" xfId="128" applyNumberFormat="1" applyFont="1" applyFill="1" applyBorder="1" applyAlignment="1">
      <alignment horizontal="right"/>
      <protection/>
    </xf>
    <xf numFmtId="169" fontId="8" fillId="0" borderId="12" xfId="128" applyNumberFormat="1" applyFont="1" applyBorder="1" applyAlignment="1" quotePrefix="1">
      <alignment horizontal="center"/>
      <protection/>
    </xf>
    <xf numFmtId="1" fontId="8" fillId="0" borderId="12" xfId="44" applyNumberFormat="1" applyFont="1" applyFill="1" applyBorder="1" applyAlignment="1">
      <alignment horizontal="right"/>
    </xf>
    <xf numFmtId="0" fontId="8" fillId="0" borderId="92" xfId="128" applyFont="1" applyBorder="1" applyAlignment="1">
      <alignment horizontal="left" vertical="center" wrapText="1"/>
      <protection/>
    </xf>
    <xf numFmtId="0" fontId="8" fillId="0" borderId="92" xfId="128" applyFont="1" applyFill="1" applyBorder="1" applyAlignment="1">
      <alignment horizontal="left" vertical="center" wrapText="1"/>
      <protection/>
    </xf>
    <xf numFmtId="169" fontId="8" fillId="0" borderId="12" xfId="128" applyNumberFormat="1" applyFont="1" applyFill="1" applyBorder="1" applyAlignment="1">
      <alignment horizontal="center"/>
      <protection/>
    </xf>
    <xf numFmtId="0" fontId="8" fillId="0" borderId="94" xfId="128" applyFont="1" applyFill="1" applyBorder="1" applyAlignment="1">
      <alignment horizontal="left" vertical="center" wrapText="1"/>
      <protection/>
    </xf>
    <xf numFmtId="169" fontId="8" fillId="0" borderId="95" xfId="128" applyNumberFormat="1" applyFont="1" applyFill="1" applyBorder="1" applyAlignment="1">
      <alignment horizontal="right"/>
      <protection/>
    </xf>
    <xf numFmtId="169" fontId="8" fillId="0" borderId="95" xfId="128" applyNumberFormat="1" applyFont="1" applyFill="1" applyBorder="1" applyAlignment="1">
      <alignment horizontal="center"/>
      <protection/>
    </xf>
    <xf numFmtId="169" fontId="8" fillId="0" borderId="96" xfId="128" applyNumberFormat="1" applyFont="1" applyBorder="1" applyAlignment="1">
      <alignment horizontal="center"/>
      <protection/>
    </xf>
    <xf numFmtId="0" fontId="8" fillId="0" borderId="0" xfId="128" applyFont="1" applyFill="1" applyBorder="1" applyAlignment="1">
      <alignment horizontal="left" vertical="center" wrapText="1"/>
      <protection/>
    </xf>
    <xf numFmtId="169" fontId="8" fillId="0" borderId="0" xfId="128" applyNumberFormat="1" applyFont="1" applyFill="1" applyBorder="1" applyAlignment="1">
      <alignment horizontal="right"/>
      <protection/>
    </xf>
    <xf numFmtId="169" fontId="8" fillId="0" borderId="0" xfId="128" applyNumberFormat="1" applyFont="1" applyBorder="1" applyAlignment="1">
      <alignment horizontal="center"/>
      <protection/>
    </xf>
    <xf numFmtId="0" fontId="8" fillId="0" borderId="0" xfId="128" applyFont="1" applyBorder="1" applyAlignment="1">
      <alignment horizontal="left"/>
      <protection/>
    </xf>
    <xf numFmtId="2" fontId="8" fillId="0" borderId="0" xfId="128" applyNumberFormat="1" applyFont="1" applyBorder="1" applyAlignment="1" quotePrefix="1">
      <alignment horizontal="center"/>
      <protection/>
    </xf>
    <xf numFmtId="43" fontId="8" fillId="0" borderId="0" xfId="44" applyFont="1" applyAlignment="1">
      <alignment/>
    </xf>
    <xf numFmtId="0" fontId="8" fillId="0" borderId="94" xfId="128" applyFont="1" applyBorder="1" applyAlignment="1">
      <alignment horizontal="left" vertical="center" wrapText="1"/>
      <protection/>
    </xf>
    <xf numFmtId="169" fontId="8" fillId="37" borderId="95" xfId="128" applyNumberFormat="1" applyFont="1" applyFill="1" applyBorder="1">
      <alignment/>
      <protection/>
    </xf>
    <xf numFmtId="169" fontId="8" fillId="0" borderId="95" xfId="128" applyNumberFormat="1" applyFont="1" applyBorder="1" applyAlignment="1" quotePrefix="1">
      <alignment horizontal="center"/>
      <protection/>
    </xf>
    <xf numFmtId="169" fontId="8" fillId="0" borderId="96" xfId="128" applyNumberFormat="1" applyFont="1" applyBorder="1" applyAlignment="1" quotePrefix="1">
      <alignment horizontal="center"/>
      <protection/>
    </xf>
    <xf numFmtId="0" fontId="2" fillId="0" borderId="0" xfId="128" applyNumberFormat="1">
      <alignment/>
      <protection/>
    </xf>
    <xf numFmtId="0" fontId="13" fillId="36" borderId="12" xfId="128" applyFont="1" applyFill="1" applyBorder="1" applyAlignment="1">
      <alignment horizontal="center"/>
      <protection/>
    </xf>
    <xf numFmtId="0" fontId="13" fillId="36" borderId="12" xfId="139" applyFont="1" applyFill="1" applyBorder="1" applyAlignment="1">
      <alignment horizontal="center"/>
      <protection/>
    </xf>
    <xf numFmtId="14" fontId="8" fillId="0" borderId="12" xfId="128" applyNumberFormat="1" applyFont="1" applyBorder="1">
      <alignment/>
      <protection/>
    </xf>
    <xf numFmtId="4" fontId="2" fillId="0" borderId="0" xfId="128" applyNumberFormat="1">
      <alignment/>
      <protection/>
    </xf>
    <xf numFmtId="0" fontId="8" fillId="0" borderId="12" xfId="128" applyFont="1" applyBorder="1" applyAlignment="1">
      <alignment horizontal="left" indent="2"/>
      <protection/>
    </xf>
    <xf numFmtId="2" fontId="8" fillId="0" borderId="12" xfId="128" applyNumberFormat="1" applyFont="1" applyBorder="1">
      <alignment/>
      <protection/>
    </xf>
    <xf numFmtId="14" fontId="8" fillId="0" borderId="12" xfId="128" applyNumberFormat="1" applyFont="1" applyBorder="1" applyAlignment="1" quotePrefix="1">
      <alignment horizontal="right"/>
      <protection/>
    </xf>
    <xf numFmtId="0" fontId="13" fillId="0" borderId="12" xfId="128" applyFont="1" applyBorder="1" applyAlignment="1">
      <alignment horizontal="left" vertical="center"/>
      <protection/>
    </xf>
    <xf numFmtId="2" fontId="13" fillId="0" borderId="12" xfId="128" applyNumberFormat="1" applyFont="1" applyBorder="1" applyAlignment="1">
      <alignment vertical="center"/>
      <protection/>
    </xf>
    <xf numFmtId="14" fontId="8" fillId="0" borderId="12" xfId="128" applyNumberFormat="1" applyFont="1" applyBorder="1" applyAlignment="1" quotePrefix="1">
      <alignment horizontal="right" vertical="center"/>
      <protection/>
    </xf>
    <xf numFmtId="0" fontId="8" fillId="0" borderId="12" xfId="128" applyFont="1" applyBorder="1" applyAlignment="1">
      <alignment horizontal="left" wrapText="1" indent="2"/>
      <protection/>
    </xf>
    <xf numFmtId="169" fontId="8" fillId="34" borderId="12" xfId="128" applyNumberFormat="1" applyFont="1" applyFill="1" applyBorder="1" applyAlignment="1">
      <alignment vertical="top"/>
      <protection/>
    </xf>
    <xf numFmtId="14" fontId="8" fillId="0" borderId="12" xfId="128" applyNumberFormat="1" applyFont="1" applyBorder="1" applyAlignment="1" quotePrefix="1">
      <alignment horizontal="right" vertical="top"/>
      <protection/>
    </xf>
    <xf numFmtId="0" fontId="13" fillId="0" borderId="12" xfId="128" applyFont="1" applyBorder="1" applyAlignment="1">
      <alignment horizontal="left"/>
      <protection/>
    </xf>
    <xf numFmtId="14" fontId="41" fillId="0" borderId="12" xfId="128" applyNumberFormat="1" applyFont="1" applyBorder="1" applyAlignment="1">
      <alignment vertical="top" wrapText="1"/>
      <protection/>
    </xf>
    <xf numFmtId="0" fontId="8" fillId="0" borderId="12" xfId="128" applyFont="1" applyBorder="1">
      <alignment/>
      <protection/>
    </xf>
    <xf numFmtId="14" fontId="2" fillId="0" borderId="0" xfId="128" applyNumberFormat="1">
      <alignment/>
      <protection/>
    </xf>
    <xf numFmtId="0" fontId="2" fillId="0" borderId="0" xfId="128" applyNumberFormat="1" applyBorder="1">
      <alignment/>
      <protection/>
    </xf>
    <xf numFmtId="4" fontId="2" fillId="0" borderId="0" xfId="128" applyNumberFormat="1" applyBorder="1">
      <alignment/>
      <protection/>
    </xf>
    <xf numFmtId="169" fontId="2" fillId="0" borderId="0" xfId="128" applyNumberFormat="1" applyBorder="1">
      <alignment/>
      <protection/>
    </xf>
    <xf numFmtId="0" fontId="2" fillId="0" borderId="0" xfId="128" applyBorder="1">
      <alignment/>
      <protection/>
    </xf>
    <xf numFmtId="0" fontId="8" fillId="0" borderId="0" xfId="128" applyNumberFormat="1" applyFont="1" applyBorder="1" applyAlignment="1" quotePrefix="1">
      <alignment horizontal="right"/>
      <protection/>
    </xf>
    <xf numFmtId="14" fontId="2" fillId="0" borderId="0" xfId="128" applyNumberFormat="1" applyBorder="1">
      <alignment/>
      <protection/>
    </xf>
    <xf numFmtId="0" fontId="42" fillId="0" borderId="0" xfId="128" applyFont="1">
      <alignment/>
      <protection/>
    </xf>
    <xf numFmtId="0" fontId="8" fillId="33" borderId="27" xfId="128" applyFont="1" applyFill="1" applyBorder="1">
      <alignment/>
      <protection/>
    </xf>
    <xf numFmtId="0" fontId="8" fillId="35" borderId="27" xfId="128" applyFont="1" applyFill="1" applyBorder="1">
      <alignment/>
      <protection/>
    </xf>
    <xf numFmtId="0" fontId="13" fillId="35" borderId="15" xfId="128" applyFont="1" applyFill="1" applyBorder="1" applyAlignment="1">
      <alignment horizontal="center"/>
      <protection/>
    </xf>
    <xf numFmtId="0" fontId="13" fillId="33" borderId="51" xfId="128" applyFont="1" applyFill="1" applyBorder="1" applyAlignment="1">
      <alignment horizontal="center" vertical="center"/>
      <protection/>
    </xf>
    <xf numFmtId="0" fontId="13" fillId="33" borderId="27" xfId="128" applyFont="1" applyFill="1" applyBorder="1" applyAlignment="1">
      <alignment horizontal="center" vertical="center"/>
      <protection/>
    </xf>
    <xf numFmtId="0" fontId="13" fillId="33" borderId="31" xfId="128" applyFont="1" applyFill="1" applyBorder="1" applyAlignment="1">
      <alignment horizontal="center" vertical="center"/>
      <protection/>
    </xf>
    <xf numFmtId="0" fontId="13" fillId="33" borderId="10" xfId="128" applyFont="1" applyFill="1" applyBorder="1" applyAlignment="1">
      <alignment horizontal="center" vertical="center" wrapText="1"/>
      <protection/>
    </xf>
    <xf numFmtId="0" fontId="13" fillId="33" borderId="10" xfId="128" applyFont="1" applyFill="1" applyBorder="1" applyAlignment="1">
      <alignment horizontal="center" vertical="center"/>
      <protection/>
    </xf>
    <xf numFmtId="0" fontId="13" fillId="35" borderId="10" xfId="128" applyFont="1" applyFill="1" applyBorder="1" applyAlignment="1">
      <alignment horizontal="center"/>
      <protection/>
    </xf>
    <xf numFmtId="0" fontId="13" fillId="33" borderId="97" xfId="128" applyFont="1" applyFill="1" applyBorder="1" applyAlignment="1">
      <alignment horizontal="center" vertical="center"/>
      <protection/>
    </xf>
    <xf numFmtId="0" fontId="8" fillId="0" borderId="98" xfId="128" applyFont="1" applyBorder="1" applyAlignment="1">
      <alignment horizontal="left" vertical="center" wrapText="1"/>
      <protection/>
    </xf>
    <xf numFmtId="0" fontId="8" fillId="0" borderId="12" xfId="128" applyFont="1" applyFill="1" applyBorder="1" applyAlignment="1">
      <alignment horizontal="right"/>
      <protection/>
    </xf>
    <xf numFmtId="2" fontId="8" fillId="34" borderId="12" xfId="128" applyNumberFormat="1" applyFont="1" applyFill="1" applyBorder="1" applyAlignment="1">
      <alignment vertical="center"/>
      <protection/>
    </xf>
    <xf numFmtId="169" fontId="8" fillId="0" borderId="12" xfId="128" applyNumberFormat="1" applyFont="1" applyBorder="1" applyAlignment="1">
      <alignment vertical="center"/>
      <protection/>
    </xf>
    <xf numFmtId="169" fontId="8" fillId="0" borderId="12" xfId="128" applyNumberFormat="1" applyFont="1" applyFill="1" applyBorder="1" applyAlignment="1">
      <alignment vertical="center"/>
      <protection/>
    </xf>
    <xf numFmtId="169" fontId="8" fillId="0" borderId="93" xfId="128" applyNumberFormat="1" applyFont="1" applyBorder="1" applyAlignment="1">
      <alignment vertical="center"/>
      <protection/>
    </xf>
    <xf numFmtId="0" fontId="17" fillId="0" borderId="98" xfId="128" applyFont="1" applyBorder="1" applyAlignment="1">
      <alignment horizontal="left" vertical="center"/>
      <protection/>
    </xf>
    <xf numFmtId="0" fontId="8" fillId="0" borderId="98" xfId="128" applyFont="1" applyBorder="1" applyAlignment="1">
      <alignment vertical="center"/>
      <protection/>
    </xf>
    <xf numFmtId="0" fontId="8" fillId="0" borderId="98" xfId="128" applyFont="1" applyFill="1" applyBorder="1" applyAlignment="1">
      <alignment vertical="center"/>
      <protection/>
    </xf>
    <xf numFmtId="0" fontId="13" fillId="0" borderId="99" xfId="128" applyFont="1" applyBorder="1" applyAlignment="1">
      <alignment vertical="center" wrapText="1"/>
      <protection/>
    </xf>
    <xf numFmtId="0" fontId="13" fillId="0" borderId="95" xfId="128" applyFont="1" applyFill="1" applyBorder="1" applyAlignment="1">
      <alignment horizontal="right"/>
      <protection/>
    </xf>
    <xf numFmtId="2" fontId="13" fillId="0" borderId="100" xfId="128" applyNumberFormat="1" applyFont="1" applyFill="1" applyBorder="1" applyAlignment="1">
      <alignment vertical="center"/>
      <protection/>
    </xf>
    <xf numFmtId="169" fontId="13" fillId="0" borderId="95" xfId="128" applyNumberFormat="1" applyFont="1" applyBorder="1" applyAlignment="1">
      <alignment vertical="center"/>
      <protection/>
    </xf>
    <xf numFmtId="169" fontId="13" fillId="0" borderId="95" xfId="128" applyNumberFormat="1" applyFont="1" applyFill="1" applyBorder="1" applyAlignment="1">
      <alignment vertical="center"/>
      <protection/>
    </xf>
    <xf numFmtId="0" fontId="28" fillId="0" borderId="0" xfId="128" applyFont="1" applyBorder="1">
      <alignment/>
      <protection/>
    </xf>
    <xf numFmtId="169" fontId="8" fillId="0" borderId="0" xfId="128" applyNumberFormat="1" applyFont="1" applyBorder="1">
      <alignment/>
      <protection/>
    </xf>
    <xf numFmtId="2" fontId="8" fillId="0" borderId="0" xfId="128" applyNumberFormat="1" applyFont="1" applyFill="1" applyBorder="1" applyAlignment="1">
      <alignment vertical="center"/>
      <protection/>
    </xf>
    <xf numFmtId="0" fontId="8" fillId="0" borderId="0" xfId="128" applyFont="1" applyAlignment="1">
      <alignment vertical="center"/>
      <protection/>
    </xf>
    <xf numFmtId="0" fontId="13" fillId="33" borderId="101" xfId="128" applyFont="1" applyFill="1" applyBorder="1" applyAlignment="1">
      <alignment horizontal="center" vertical="center"/>
      <protection/>
    </xf>
    <xf numFmtId="0" fontId="13" fillId="33" borderId="12" xfId="128" applyFont="1" applyFill="1" applyBorder="1" applyAlignment="1">
      <alignment horizontal="center" vertical="center" wrapText="1"/>
      <protection/>
    </xf>
    <xf numFmtId="0" fontId="8" fillId="0" borderId="0" xfId="128" applyFont="1" applyBorder="1" applyAlignment="1">
      <alignment horizontal="center" vertical="center" wrapText="1"/>
      <protection/>
    </xf>
    <xf numFmtId="0" fontId="8" fillId="0" borderId="0" xfId="128" applyFont="1" applyBorder="1" applyAlignment="1">
      <alignment horizontal="center" vertical="center"/>
      <protection/>
    </xf>
    <xf numFmtId="16" fontId="8" fillId="0" borderId="0" xfId="128" applyNumberFormat="1" applyFont="1" applyBorder="1" applyAlignment="1">
      <alignment horizontal="center" vertical="center" wrapText="1"/>
      <protection/>
    </xf>
    <xf numFmtId="169" fontId="28" fillId="0" borderId="12" xfId="128" applyNumberFormat="1" applyFont="1" applyBorder="1" applyAlignment="1">
      <alignment horizontal="right" vertical="center"/>
      <protection/>
    </xf>
    <xf numFmtId="169" fontId="8" fillId="0" borderId="12" xfId="128" applyNumberFormat="1" applyFont="1" applyFill="1" applyBorder="1" applyAlignment="1">
      <alignment horizontal="right" vertical="center"/>
      <protection/>
    </xf>
    <xf numFmtId="169" fontId="8" fillId="0" borderId="12" xfId="128" applyNumberFormat="1" applyFont="1" applyBorder="1" applyAlignment="1">
      <alignment horizontal="right" vertical="center"/>
      <protection/>
    </xf>
    <xf numFmtId="169" fontId="8" fillId="0" borderId="93" xfId="128" applyNumberFormat="1" applyFont="1" applyBorder="1" applyAlignment="1">
      <alignment horizontal="right" vertical="center"/>
      <protection/>
    </xf>
    <xf numFmtId="2" fontId="8" fillId="0" borderId="0" xfId="128" applyNumberFormat="1" applyFont="1" applyBorder="1" applyAlignment="1">
      <alignment horizontal="center" vertical="center"/>
      <protection/>
    </xf>
    <xf numFmtId="0" fontId="13" fillId="0" borderId="92" xfId="128" applyFont="1" applyBorder="1" applyAlignment="1">
      <alignment horizontal="left" vertical="center"/>
      <protection/>
    </xf>
    <xf numFmtId="169" fontId="24" fillId="0" borderId="12" xfId="128" applyNumberFormat="1" applyFont="1" applyBorder="1" applyAlignment="1">
      <alignment horizontal="right" vertical="center"/>
      <protection/>
    </xf>
    <xf numFmtId="169" fontId="13" fillId="0" borderId="12" xfId="128" applyNumberFormat="1" applyFont="1" applyFill="1" applyBorder="1" applyAlignment="1">
      <alignment horizontal="right" vertical="center"/>
      <protection/>
    </xf>
    <xf numFmtId="169" fontId="13" fillId="0" borderId="12" xfId="128" applyNumberFormat="1" applyFont="1" applyBorder="1" applyAlignment="1">
      <alignment horizontal="right" vertical="center"/>
      <protection/>
    </xf>
    <xf numFmtId="169" fontId="13" fillId="0" borderId="93" xfId="128" applyNumberFormat="1" applyFont="1" applyBorder="1" applyAlignment="1">
      <alignment horizontal="right" vertical="center"/>
      <protection/>
    </xf>
    <xf numFmtId="2" fontId="13" fillId="0" borderId="0" xfId="128" applyNumberFormat="1" applyFont="1" applyBorder="1" applyAlignment="1">
      <alignment horizontal="center" vertical="center"/>
      <protection/>
    </xf>
    <xf numFmtId="0" fontId="13" fillId="0" borderId="94" xfId="128" applyFont="1" applyBorder="1" applyAlignment="1">
      <alignment horizontal="left" vertical="center"/>
      <protection/>
    </xf>
    <xf numFmtId="169" fontId="24" fillId="0" borderId="95" xfId="128" applyNumberFormat="1" applyFont="1" applyBorder="1" applyAlignment="1">
      <alignment horizontal="right" vertical="center"/>
      <protection/>
    </xf>
    <xf numFmtId="169" fontId="13" fillId="0" borderId="95" xfId="128" applyNumberFormat="1" applyFont="1" applyFill="1" applyBorder="1" applyAlignment="1">
      <alignment horizontal="right" vertical="center"/>
      <protection/>
    </xf>
    <xf numFmtId="169" fontId="13" fillId="0" borderId="95" xfId="128" applyNumberFormat="1" applyFont="1" applyBorder="1" applyAlignment="1">
      <alignment horizontal="right" vertical="center"/>
      <protection/>
    </xf>
    <xf numFmtId="169" fontId="13" fillId="0" borderId="96" xfId="128" applyNumberFormat="1" applyFont="1" applyBorder="1" applyAlignment="1">
      <alignment horizontal="right" vertical="center"/>
      <protection/>
    </xf>
    <xf numFmtId="2" fontId="8" fillId="0" borderId="0" xfId="128" applyNumberFormat="1" applyFont="1" applyBorder="1" applyAlignment="1">
      <alignment vertical="center"/>
      <protection/>
    </xf>
    <xf numFmtId="169" fontId="8" fillId="0" borderId="0" xfId="128" applyNumberFormat="1" applyFont="1" applyBorder="1" applyAlignment="1">
      <alignment horizontal="center" vertical="center"/>
      <protection/>
    </xf>
    <xf numFmtId="0" fontId="8" fillId="0" borderId="0" xfId="128" applyFont="1" applyBorder="1" applyAlignment="1">
      <alignment vertical="center"/>
      <protection/>
    </xf>
    <xf numFmtId="2" fontId="8" fillId="0" borderId="0" xfId="128" applyNumberFormat="1" applyFont="1" applyBorder="1">
      <alignment/>
      <protection/>
    </xf>
    <xf numFmtId="2" fontId="8" fillId="0" borderId="0" xfId="128" applyNumberFormat="1" applyFont="1" applyFill="1" applyBorder="1">
      <alignment/>
      <protection/>
    </xf>
    <xf numFmtId="0" fontId="8" fillId="37" borderId="0" xfId="128" applyFont="1" applyFill="1" applyBorder="1" applyAlignment="1">
      <alignment horizontal="center" vertical="center"/>
      <protection/>
    </xf>
    <xf numFmtId="0" fontId="8" fillId="37" borderId="0" xfId="128" applyFont="1" applyFill="1" applyBorder="1" applyAlignment="1">
      <alignment horizontal="center" vertical="center" wrapText="1"/>
      <protection/>
    </xf>
    <xf numFmtId="169" fontId="8" fillId="0" borderId="0" xfId="128" applyNumberFormat="1" applyFont="1" applyBorder="1" applyAlignment="1">
      <alignment vertical="center"/>
      <protection/>
    </xf>
    <xf numFmtId="0" fontId="6" fillId="0" borderId="0" xfId="128" applyFont="1" applyBorder="1" applyAlignment="1">
      <alignment vertical="center"/>
      <protection/>
    </xf>
    <xf numFmtId="0" fontId="13" fillId="33" borderId="93" xfId="128" applyFont="1" applyFill="1" applyBorder="1" applyAlignment="1">
      <alignment horizontal="center" vertical="center" wrapText="1"/>
      <protection/>
    </xf>
    <xf numFmtId="0" fontId="8" fillId="0" borderId="92" xfId="128" applyFont="1" applyBorder="1" applyAlignment="1">
      <alignment horizontal="left" vertical="center" indent="1"/>
      <protection/>
    </xf>
    <xf numFmtId="169" fontId="28" fillId="0" borderId="12" xfId="128" applyNumberFormat="1" applyFont="1" applyFill="1" applyBorder="1">
      <alignment/>
      <protection/>
    </xf>
    <xf numFmtId="0" fontId="8" fillId="0" borderId="12" xfId="128" applyNumberFormat="1" applyFont="1" applyFill="1" applyBorder="1" applyAlignment="1">
      <alignment horizontal="right" vertical="center"/>
      <protection/>
    </xf>
    <xf numFmtId="2" fontId="8" fillId="0" borderId="12" xfId="128" applyNumberFormat="1" applyFont="1" applyFill="1" applyBorder="1" applyAlignment="1">
      <alignment horizontal="right" vertical="center"/>
      <protection/>
    </xf>
    <xf numFmtId="169" fontId="28" fillId="0" borderId="12" xfId="128" applyNumberFormat="1" applyFont="1" applyFill="1" applyBorder="1" applyAlignment="1">
      <alignment horizontal="right"/>
      <protection/>
    </xf>
    <xf numFmtId="169" fontId="13" fillId="0" borderId="96" xfId="128" applyNumberFormat="1" applyFont="1" applyFill="1" applyBorder="1" applyAlignment="1">
      <alignment horizontal="right" vertical="center"/>
      <protection/>
    </xf>
    <xf numFmtId="0" fontId="44" fillId="35" borderId="12" xfId="128" applyFont="1" applyFill="1" applyBorder="1" applyAlignment="1">
      <alignment horizontal="center" vertical="center" wrapText="1"/>
      <protection/>
    </xf>
    <xf numFmtId="0" fontId="44" fillId="35" borderId="93" xfId="128" applyFont="1" applyFill="1" applyBorder="1" applyAlignment="1">
      <alignment horizontal="center" vertical="center" wrapText="1"/>
      <protection/>
    </xf>
    <xf numFmtId="0" fontId="26" fillId="0" borderId="92" xfId="128" applyFont="1" applyBorder="1" applyAlignment="1">
      <alignment horizontal="left" vertical="center"/>
      <protection/>
    </xf>
    <xf numFmtId="169" fontId="26" fillId="0" borderId="12" xfId="128" applyNumberFormat="1" applyFont="1" applyFill="1" applyBorder="1">
      <alignment/>
      <protection/>
    </xf>
    <xf numFmtId="169" fontId="26" fillId="0" borderId="12" xfId="128" applyNumberFormat="1" applyFont="1" applyFill="1" applyBorder="1" applyAlignment="1">
      <alignment horizontal="right" vertical="center"/>
      <protection/>
    </xf>
    <xf numFmtId="169" fontId="26" fillId="0" borderId="93" xfId="128" applyNumberFormat="1" applyFont="1" applyFill="1" applyBorder="1" applyAlignment="1">
      <alignment horizontal="right" vertical="center"/>
      <protection/>
    </xf>
    <xf numFmtId="0" fontId="2" fillId="0" borderId="0" xfId="128" applyFont="1" quotePrefix="1">
      <alignment/>
      <protection/>
    </xf>
    <xf numFmtId="0" fontId="44" fillId="0" borderId="92" xfId="128" applyFont="1" applyBorder="1" applyAlignment="1">
      <alignment horizontal="left" vertical="center"/>
      <protection/>
    </xf>
    <xf numFmtId="169" fontId="44" fillId="0" borderId="12" xfId="128" applyNumberFormat="1" applyFont="1" applyFill="1" applyBorder="1" applyAlignment="1">
      <alignment horizontal="right" vertical="center"/>
      <protection/>
    </xf>
    <xf numFmtId="169" fontId="44" fillId="0" borderId="93" xfId="128" applyNumberFormat="1" applyFont="1" applyFill="1" applyBorder="1" applyAlignment="1">
      <alignment horizontal="right" vertical="center"/>
      <protection/>
    </xf>
    <xf numFmtId="0" fontId="26" fillId="0" borderId="92" xfId="128" applyFont="1" applyFill="1" applyBorder="1" applyAlignment="1">
      <alignment horizontal="left" vertical="center" indent="1"/>
      <protection/>
    </xf>
    <xf numFmtId="0" fontId="44" fillId="0" borderId="94" xfId="128" applyFont="1" applyBorder="1" applyAlignment="1">
      <alignment horizontal="left" vertical="center"/>
      <protection/>
    </xf>
    <xf numFmtId="169" fontId="44" fillId="0" borderId="95" xfId="128" applyNumberFormat="1" applyFont="1" applyFill="1" applyBorder="1" applyAlignment="1">
      <alignment horizontal="right" vertical="center"/>
      <protection/>
    </xf>
    <xf numFmtId="169" fontId="44" fillId="0" borderId="96" xfId="128" applyNumberFormat="1" applyFont="1" applyFill="1" applyBorder="1" applyAlignment="1">
      <alignment horizontal="right" vertical="center"/>
      <protection/>
    </xf>
    <xf numFmtId="179" fontId="8" fillId="0" borderId="28" xfId="171" applyNumberFormat="1" applyFont="1" applyFill="1" applyBorder="1">
      <alignment/>
      <protection/>
    </xf>
    <xf numFmtId="178" fontId="8" fillId="0" borderId="15" xfId="173" applyNumberFormat="1" applyFont="1" applyFill="1" applyBorder="1">
      <alignment/>
      <protection/>
    </xf>
    <xf numFmtId="179" fontId="8" fillId="0" borderId="15" xfId="173" applyNumberFormat="1" applyFont="1" applyFill="1" applyBorder="1">
      <alignment/>
      <protection/>
    </xf>
    <xf numFmtId="178" fontId="8" fillId="0" borderId="10" xfId="173" applyNumberFormat="1" applyFont="1" applyFill="1" applyBorder="1">
      <alignment/>
      <protection/>
    </xf>
    <xf numFmtId="178" fontId="13" fillId="0" borderId="44" xfId="173" applyNumberFormat="1" applyFont="1" applyFill="1" applyBorder="1" applyAlignment="1">
      <alignment vertical="center"/>
      <protection/>
    </xf>
    <xf numFmtId="178" fontId="8" fillId="0" borderId="15" xfId="189" applyNumberFormat="1" applyFont="1" applyFill="1" applyBorder="1" applyAlignment="1" quotePrefix="1">
      <alignment horizontal="right"/>
      <protection/>
    </xf>
    <xf numFmtId="178" fontId="8" fillId="0" borderId="15" xfId="189" applyNumberFormat="1" applyFont="1" applyFill="1" applyBorder="1" applyAlignment="1">
      <alignment horizontal="right"/>
      <protection/>
    </xf>
    <xf numFmtId="178" fontId="8" fillId="0" borderId="15" xfId="189" applyNumberFormat="1" applyFont="1" applyFill="1" applyBorder="1">
      <alignment/>
      <protection/>
    </xf>
    <xf numFmtId="178" fontId="13" fillId="0" borderId="44" xfId="189" applyNumberFormat="1" applyFont="1" applyFill="1" applyBorder="1" applyAlignment="1">
      <alignment vertical="center"/>
      <protection/>
    </xf>
    <xf numFmtId="0" fontId="8" fillId="0" borderId="28" xfId="189" applyFont="1" applyFill="1" applyBorder="1" applyAlignment="1">
      <alignment horizontal="right"/>
      <protection/>
    </xf>
    <xf numFmtId="2" fontId="8" fillId="0" borderId="34" xfId="189" applyNumberFormat="1" applyFont="1" applyFill="1" applyBorder="1" applyAlignment="1">
      <alignment horizontal="right"/>
      <protection/>
    </xf>
    <xf numFmtId="0" fontId="8" fillId="0" borderId="34" xfId="189" applyFont="1" applyFill="1" applyBorder="1" applyAlignment="1" quotePrefix="1">
      <alignment horizontal="right"/>
      <protection/>
    </xf>
    <xf numFmtId="2" fontId="13" fillId="0" borderId="62" xfId="189" applyNumberFormat="1" applyFont="1" applyFill="1" applyBorder="1" applyAlignment="1">
      <alignment horizontal="right"/>
      <protection/>
    </xf>
    <xf numFmtId="2" fontId="8" fillId="0" borderId="52" xfId="189" applyNumberFormat="1" applyFont="1" applyFill="1" applyBorder="1" applyAlignment="1">
      <alignment horizontal="right"/>
      <protection/>
    </xf>
    <xf numFmtId="164" fontId="8" fillId="0" borderId="88" xfId="236" applyNumberFormat="1" applyFont="1" applyFill="1" applyBorder="1" applyAlignment="1" applyProtection="1">
      <alignment horizontal="left"/>
      <protection/>
    </xf>
    <xf numFmtId="169" fontId="8" fillId="0" borderId="51" xfId="128" applyNumberFormat="1" applyFont="1" applyFill="1" applyBorder="1" applyAlignment="1">
      <alignment horizontal="center"/>
      <protection/>
    </xf>
    <xf numFmtId="169" fontId="8" fillId="0" borderId="42" xfId="128" applyNumberFormat="1" applyFont="1" applyFill="1" applyBorder="1" applyAlignment="1">
      <alignment horizontal="center"/>
      <protection/>
    </xf>
    <xf numFmtId="164" fontId="13" fillId="0" borderId="43" xfId="154" applyNumberFormat="1" applyFont="1" applyFill="1" applyBorder="1" applyAlignment="1" applyProtection="1">
      <alignment horizontal="left"/>
      <protection/>
    </xf>
    <xf numFmtId="169" fontId="13" fillId="0" borderId="64" xfId="128" applyNumberFormat="1" applyFont="1" applyFill="1" applyBorder="1" applyAlignment="1">
      <alignment horizontal="center"/>
      <protection/>
    </xf>
    <xf numFmtId="169" fontId="13" fillId="0" borderId="44" xfId="128" applyNumberFormat="1" applyFont="1" applyFill="1" applyBorder="1" applyAlignment="1">
      <alignment horizontal="center"/>
      <protection/>
    </xf>
    <xf numFmtId="169" fontId="13" fillId="0" borderId="45" xfId="128" applyNumberFormat="1" applyFont="1" applyFill="1" applyBorder="1" applyAlignment="1">
      <alignment horizontal="center"/>
      <protection/>
    </xf>
    <xf numFmtId="164" fontId="8" fillId="0" borderId="88" xfId="239" applyNumberFormat="1" applyFont="1" applyFill="1" applyBorder="1" applyAlignment="1">
      <alignment horizontal="left"/>
      <protection/>
    </xf>
    <xf numFmtId="169" fontId="4" fillId="0" borderId="12" xfId="239" applyNumberFormat="1" applyFont="1" applyFill="1" applyBorder="1" applyAlignment="1">
      <alignment/>
      <protection/>
    </xf>
    <xf numFmtId="164" fontId="13" fillId="0" borderId="43" xfId="239" applyNumberFormat="1" applyFont="1" applyFill="1" applyBorder="1" applyAlignment="1">
      <alignment horizontal="left"/>
      <protection/>
    </xf>
    <xf numFmtId="169" fontId="6" fillId="0" borderId="44" xfId="239" applyNumberFormat="1" applyFont="1" applyFill="1" applyBorder="1" applyAlignment="1">
      <alignment/>
      <protection/>
    </xf>
    <xf numFmtId="168" fontId="28" fillId="0" borderId="12" xfId="0" applyNumberFormat="1" applyFont="1" applyBorder="1" applyAlignment="1">
      <alignment horizontal="right"/>
    </xf>
    <xf numFmtId="0" fontId="8" fillId="0" borderId="41" xfId="189" applyFont="1" applyFill="1" applyBorder="1" applyAlignment="1">
      <alignment horizontal="right"/>
      <protection/>
    </xf>
    <xf numFmtId="2" fontId="8" fillId="0" borderId="16" xfId="189" applyNumberFormat="1" applyFont="1" applyFill="1" applyBorder="1" applyAlignment="1">
      <alignment horizontal="right"/>
      <protection/>
    </xf>
    <xf numFmtId="0" fontId="8" fillId="0" borderId="16" xfId="189" applyFont="1" applyFill="1" applyBorder="1" applyAlignment="1">
      <alignment horizontal="right"/>
      <protection/>
    </xf>
    <xf numFmtId="2" fontId="8" fillId="0" borderId="16" xfId="189" applyNumberFormat="1" applyFont="1" applyFill="1" applyBorder="1" applyAlignment="1">
      <alignment horizontal="center"/>
      <protection/>
    </xf>
    <xf numFmtId="0" fontId="8" fillId="0" borderId="16" xfId="189" applyFont="1" applyFill="1" applyBorder="1" applyAlignment="1">
      <alignment horizontal="center"/>
      <protection/>
    </xf>
    <xf numFmtId="2" fontId="8" fillId="0" borderId="18" xfId="189" applyNumberFormat="1" applyFont="1" applyFill="1" applyBorder="1" applyAlignment="1">
      <alignment horizontal="center"/>
      <protection/>
    </xf>
    <xf numFmtId="2" fontId="13" fillId="0" borderId="25" xfId="189" applyNumberFormat="1" applyFont="1" applyFill="1" applyBorder="1" applyAlignment="1">
      <alignment horizontal="center"/>
      <protection/>
    </xf>
    <xf numFmtId="178" fontId="8" fillId="0" borderId="27" xfId="189" applyNumberFormat="1" applyFont="1" applyFill="1" applyBorder="1" applyAlignment="1" quotePrefix="1">
      <alignment/>
      <protection/>
    </xf>
    <xf numFmtId="178" fontId="8" fillId="0" borderId="10" xfId="189" applyNumberFormat="1" applyFont="1" applyFill="1" applyBorder="1" applyAlignment="1">
      <alignment horizontal="right"/>
      <protection/>
    </xf>
    <xf numFmtId="0" fontId="13" fillId="35" borderId="69" xfId="190" applyFont="1" applyFill="1" applyBorder="1">
      <alignment/>
      <protection/>
    </xf>
    <xf numFmtId="0" fontId="13" fillId="35" borderId="46" xfId="190" applyFont="1" applyFill="1" applyBorder="1" applyAlignment="1" applyProtection="1">
      <alignment horizontal="center"/>
      <protection/>
    </xf>
    <xf numFmtId="175" fontId="13" fillId="35" borderId="46" xfId="190" applyNumberFormat="1" applyFont="1" applyFill="1" applyBorder="1" applyAlignment="1">
      <alignment horizontal="center"/>
      <protection/>
    </xf>
    <xf numFmtId="175" fontId="13" fillId="35" borderId="80" xfId="190" applyNumberFormat="1" applyFont="1" applyFill="1" applyBorder="1" applyAlignment="1">
      <alignment horizontal="center"/>
      <protection/>
    </xf>
    <xf numFmtId="0" fontId="13" fillId="35" borderId="14" xfId="190" applyFont="1" applyFill="1" applyBorder="1" applyAlignment="1" quotePrefix="1">
      <alignment horizontal="left"/>
      <protection/>
    </xf>
    <xf numFmtId="175" fontId="13" fillId="35" borderId="0" xfId="190" applyNumberFormat="1" applyFont="1" applyFill="1" applyBorder="1" applyAlignment="1">
      <alignment horizontal="center"/>
      <protection/>
    </xf>
    <xf numFmtId="175" fontId="13" fillId="35" borderId="35" xfId="190" applyNumberFormat="1" applyFont="1" applyFill="1" applyBorder="1" applyAlignment="1">
      <alignment horizontal="center"/>
      <protection/>
    </xf>
    <xf numFmtId="0" fontId="13" fillId="35" borderId="11" xfId="190" applyFont="1" applyFill="1" applyBorder="1">
      <alignment/>
      <protection/>
    </xf>
    <xf numFmtId="0" fontId="13" fillId="35" borderId="52" xfId="190" applyFont="1" applyFill="1" applyBorder="1" applyAlignment="1" applyProtection="1">
      <alignment horizontal="center"/>
      <protection/>
    </xf>
    <xf numFmtId="0" fontId="13" fillId="35" borderId="53" xfId="190" applyFont="1" applyFill="1" applyBorder="1" applyAlignment="1" applyProtection="1">
      <alignment horizontal="center"/>
      <protection/>
    </xf>
    <xf numFmtId="0" fontId="13" fillId="35" borderId="57" xfId="190" applyFont="1" applyFill="1" applyBorder="1" applyAlignment="1" applyProtection="1" quotePrefix="1">
      <alignment horizontal="center"/>
      <protection/>
    </xf>
    <xf numFmtId="175" fontId="13" fillId="35" borderId="51" xfId="190" applyNumberFormat="1" applyFont="1" applyFill="1" applyBorder="1" applyAlignment="1" applyProtection="1">
      <alignment horizontal="right"/>
      <protection/>
    </xf>
    <xf numFmtId="175" fontId="13" fillId="35" borderId="57" xfId="190" applyNumberFormat="1" applyFont="1" applyFill="1" applyBorder="1" applyAlignment="1" applyProtection="1">
      <alignment horizontal="center"/>
      <protection/>
    </xf>
    <xf numFmtId="175" fontId="13" fillId="35" borderId="58" xfId="190" applyNumberFormat="1" applyFont="1" applyFill="1" applyBorder="1" applyAlignment="1" applyProtection="1">
      <alignment horizontal="center"/>
      <protection/>
    </xf>
    <xf numFmtId="175" fontId="13" fillId="35" borderId="46" xfId="190" applyNumberFormat="1" applyFont="1" applyFill="1" applyBorder="1" applyAlignment="1" applyProtection="1">
      <alignment horizontal="center"/>
      <protection/>
    </xf>
    <xf numFmtId="175" fontId="13" fillId="35" borderId="80" xfId="190" applyNumberFormat="1" applyFont="1" applyFill="1" applyBorder="1" applyAlignment="1" applyProtection="1">
      <alignment horizontal="center"/>
      <protection/>
    </xf>
    <xf numFmtId="0" fontId="13" fillId="35" borderId="14" xfId="190" applyFont="1" applyFill="1" applyBorder="1">
      <alignment/>
      <protection/>
    </xf>
    <xf numFmtId="175" fontId="13" fillId="35" borderId="0" xfId="190" applyNumberFormat="1" applyFont="1" applyFill="1" applyBorder="1" applyAlignment="1" applyProtection="1" quotePrefix="1">
      <alignment horizontal="center"/>
      <protection/>
    </xf>
    <xf numFmtId="0" fontId="13" fillId="35" borderId="0" xfId="190" applyFont="1" applyFill="1" applyBorder="1" applyAlignment="1" applyProtection="1">
      <alignment horizontal="center"/>
      <protection/>
    </xf>
    <xf numFmtId="0" fontId="13" fillId="35" borderId="0" xfId="190" applyFont="1" applyFill="1" applyBorder="1" applyAlignment="1" applyProtection="1" quotePrefix="1">
      <alignment horizontal="center"/>
      <protection/>
    </xf>
    <xf numFmtId="0" fontId="13" fillId="35" borderId="35" xfId="190" applyFont="1" applyFill="1" applyBorder="1" applyAlignment="1" applyProtection="1" quotePrefix="1">
      <alignment horizontal="center"/>
      <protection/>
    </xf>
    <xf numFmtId="0" fontId="13" fillId="35" borderId="34" xfId="190" applyFont="1" applyFill="1" applyBorder="1" applyAlignment="1" applyProtection="1">
      <alignment horizontal="center"/>
      <protection/>
    </xf>
    <xf numFmtId="175" fontId="13" fillId="35" borderId="30" xfId="190" applyNumberFormat="1" applyFont="1" applyFill="1" applyBorder="1" applyAlignment="1" applyProtection="1">
      <alignment horizontal="right"/>
      <protection/>
    </xf>
    <xf numFmtId="175" fontId="13" fillId="35" borderId="35" xfId="190" applyNumberFormat="1" applyFont="1" applyFill="1" applyBorder="1" applyAlignment="1" applyProtection="1">
      <alignment horizontal="center"/>
      <protection/>
    </xf>
    <xf numFmtId="175" fontId="13" fillId="35" borderId="56" xfId="190" applyNumberFormat="1" applyFont="1" applyFill="1" applyBorder="1" applyAlignment="1" applyProtection="1">
      <alignment horizontal="center"/>
      <protection/>
    </xf>
    <xf numFmtId="175" fontId="13" fillId="35" borderId="0" xfId="190" applyNumberFormat="1" applyFont="1" applyFill="1" applyBorder="1" applyAlignment="1">
      <alignment horizontal="centerContinuous"/>
      <protection/>
    </xf>
    <xf numFmtId="175" fontId="13" fillId="35" borderId="35" xfId="190" applyNumberFormat="1" applyFont="1" applyFill="1" applyBorder="1" applyAlignment="1">
      <alignment horizontal="centerContinuous"/>
      <protection/>
    </xf>
    <xf numFmtId="175" fontId="13" fillId="35" borderId="54" xfId="190" applyNumberFormat="1" applyFont="1" applyFill="1" applyBorder="1" applyAlignment="1" applyProtection="1" quotePrefix="1">
      <alignment horizontal="centerContinuous"/>
      <protection/>
    </xf>
    <xf numFmtId="175" fontId="13" fillId="35" borderId="54" xfId="190" applyNumberFormat="1" applyFont="1" applyFill="1" applyBorder="1" applyAlignment="1" applyProtection="1" quotePrefix="1">
      <alignment horizontal="center"/>
      <protection/>
    </xf>
    <xf numFmtId="0" fontId="13" fillId="35" borderId="13" xfId="190" applyFont="1" applyFill="1" applyBorder="1" applyAlignment="1" applyProtection="1" quotePrefix="1">
      <alignment horizontal="centerContinuous"/>
      <protection/>
    </xf>
    <xf numFmtId="175" fontId="13" fillId="35" borderId="46" xfId="190" applyNumberFormat="1" applyFont="1" applyFill="1" applyBorder="1" applyAlignment="1">
      <alignment horizontal="centerContinuous"/>
      <protection/>
    </xf>
    <xf numFmtId="175" fontId="13" fillId="35" borderId="80" xfId="190" applyNumberFormat="1" applyFont="1" applyFill="1" applyBorder="1" applyAlignment="1">
      <alignment horizontal="centerContinuous"/>
      <protection/>
    </xf>
    <xf numFmtId="169" fontId="13" fillId="35" borderId="69" xfId="190" applyNumberFormat="1" applyFont="1" applyFill="1" applyBorder="1" applyAlignment="1" applyProtection="1">
      <alignment horizontal="left"/>
      <protection/>
    </xf>
    <xf numFmtId="0" fontId="13" fillId="35" borderId="65" xfId="190" applyFont="1" applyFill="1" applyBorder="1" applyAlignment="1" applyProtection="1">
      <alignment horizontal="center"/>
      <protection/>
    </xf>
    <xf numFmtId="175" fontId="13" fillId="35" borderId="65" xfId="190" applyNumberFormat="1" applyFont="1" applyFill="1" applyBorder="1" applyAlignment="1">
      <alignment horizontal="center"/>
      <protection/>
    </xf>
    <xf numFmtId="169" fontId="13" fillId="35" borderId="14" xfId="190" applyNumberFormat="1" applyFont="1" applyFill="1" applyBorder="1" applyAlignment="1" applyProtection="1">
      <alignment horizontal="left"/>
      <protection/>
    </xf>
    <xf numFmtId="175" fontId="13" fillId="35" borderId="15" xfId="190" applyNumberFormat="1" applyFont="1" applyFill="1" applyBorder="1" applyAlignment="1">
      <alignment horizontal="center"/>
      <protection/>
    </xf>
    <xf numFmtId="169" fontId="13" fillId="35" borderId="14" xfId="190" applyNumberFormat="1" applyFont="1" applyFill="1" applyBorder="1" applyAlignment="1">
      <alignment horizontal="left"/>
      <protection/>
    </xf>
    <xf numFmtId="169" fontId="13" fillId="35" borderId="10" xfId="52" applyNumberFormat="1" applyFont="1" applyFill="1" applyBorder="1" applyAlignment="1" quotePrefix="1">
      <alignment horizontal="center"/>
    </xf>
    <xf numFmtId="169" fontId="13" fillId="35" borderId="10" xfId="52" applyNumberFormat="1" applyFont="1" applyFill="1" applyBorder="1" applyAlignment="1">
      <alignment horizontal="right"/>
    </xf>
    <xf numFmtId="2" fontId="13" fillId="35" borderId="10" xfId="52" applyNumberFormat="1" applyFont="1" applyFill="1" applyBorder="1" applyAlignment="1">
      <alignment horizontal="right"/>
    </xf>
    <xf numFmtId="2" fontId="13" fillId="35" borderId="18" xfId="52" applyNumberFormat="1" applyFont="1" applyFill="1" applyBorder="1" applyAlignment="1">
      <alignment horizontal="right"/>
    </xf>
    <xf numFmtId="0" fontId="13" fillId="35" borderId="69" xfId="190" applyFont="1" applyFill="1" applyBorder="1" applyAlignment="1">
      <alignment horizontal="center"/>
      <protection/>
    </xf>
    <xf numFmtId="0" fontId="13" fillId="35" borderId="14" xfId="190" applyFont="1" applyFill="1" applyBorder="1" applyAlignment="1">
      <alignment horizontal="left"/>
      <protection/>
    </xf>
    <xf numFmtId="0" fontId="8" fillId="35" borderId="14" xfId="190" applyFont="1" applyFill="1" applyBorder="1" applyAlignment="1">
      <alignment horizontal="center"/>
      <protection/>
    </xf>
    <xf numFmtId="0" fontId="13" fillId="35" borderId="35" xfId="190" applyFont="1" applyFill="1" applyBorder="1" applyAlignment="1">
      <alignment horizontal="center"/>
      <protection/>
    </xf>
    <xf numFmtId="0" fontId="13" fillId="35" borderId="15" xfId="190" applyFont="1" applyFill="1" applyBorder="1" applyAlignment="1">
      <alignment horizontal="center"/>
      <protection/>
    </xf>
    <xf numFmtId="0" fontId="13" fillId="35" borderId="16" xfId="190" applyFont="1" applyFill="1" applyBorder="1" applyAlignment="1">
      <alignment horizontal="center"/>
      <protection/>
    </xf>
    <xf numFmtId="169" fontId="13" fillId="35" borderId="69" xfId="190" applyNumberFormat="1" applyFont="1" applyFill="1" applyBorder="1">
      <alignment/>
      <protection/>
    </xf>
    <xf numFmtId="169" fontId="13" fillId="35" borderId="14" xfId="190" applyNumberFormat="1" applyFont="1" applyFill="1" applyBorder="1">
      <alignment/>
      <protection/>
    </xf>
    <xf numFmtId="1" fontId="13" fillId="35" borderId="10" xfId="190" applyNumberFormat="1" applyFont="1" applyFill="1" applyBorder="1" applyAlignment="1">
      <alignment horizontal="center" vertical="center"/>
      <protection/>
    </xf>
    <xf numFmtId="1" fontId="13" fillId="35" borderId="35" xfId="190" applyNumberFormat="1" applyFont="1" applyFill="1" applyBorder="1" applyAlignment="1">
      <alignment horizontal="center" vertical="center"/>
      <protection/>
    </xf>
    <xf numFmtId="169" fontId="13" fillId="35" borderId="15" xfId="190" applyNumberFormat="1" applyFont="1" applyFill="1" applyBorder="1" applyAlignment="1">
      <alignment horizontal="center"/>
      <protection/>
    </xf>
    <xf numFmtId="169" fontId="13" fillId="35" borderId="16" xfId="190" applyNumberFormat="1" applyFont="1" applyFill="1" applyBorder="1" applyAlignment="1">
      <alignment horizontal="center"/>
      <protection/>
    </xf>
    <xf numFmtId="0" fontId="13" fillId="35" borderId="14" xfId="190" applyFont="1" applyFill="1" applyBorder="1" applyAlignment="1">
      <alignment horizontal="center" vertical="center"/>
      <protection/>
    </xf>
    <xf numFmtId="0" fontId="13" fillId="35" borderId="12" xfId="227" applyFont="1" applyFill="1" applyBorder="1" applyAlignment="1">
      <alignment horizontal="center"/>
      <protection/>
    </xf>
    <xf numFmtId="0" fontId="13" fillId="35" borderId="12" xfId="227" applyFont="1" applyFill="1" applyBorder="1" applyAlignment="1">
      <alignment horizontal="center" wrapText="1"/>
      <protection/>
    </xf>
    <xf numFmtId="0" fontId="13" fillId="35" borderId="50" xfId="227" applyFont="1" applyFill="1" applyBorder="1" applyAlignment="1">
      <alignment horizontal="center" wrapText="1"/>
      <protection/>
    </xf>
    <xf numFmtId="0" fontId="13" fillId="35" borderId="12" xfId="228" applyFont="1" applyFill="1" applyBorder="1" applyAlignment="1">
      <alignment horizontal="center" vertical="center"/>
      <protection/>
    </xf>
    <xf numFmtId="0" fontId="13" fillId="35" borderId="50" xfId="228" applyFont="1" applyFill="1" applyBorder="1" applyAlignment="1">
      <alignment vertical="center" wrapText="1"/>
      <protection/>
    </xf>
    <xf numFmtId="0" fontId="13" fillId="35" borderId="42" xfId="228" applyFont="1" applyFill="1" applyBorder="1" applyAlignment="1">
      <alignment horizontal="center" vertical="center" wrapText="1"/>
      <protection/>
    </xf>
    <xf numFmtId="0" fontId="8" fillId="35" borderId="69" xfId="227" applyFont="1" applyFill="1" applyBorder="1">
      <alignment/>
      <protection/>
    </xf>
    <xf numFmtId="39" fontId="13" fillId="35" borderId="52" xfId="227" applyNumberFormat="1" applyFont="1" applyFill="1" applyBorder="1" applyAlignment="1" quotePrefix="1">
      <alignment horizontal="center"/>
      <protection/>
    </xf>
    <xf numFmtId="39" fontId="13" fillId="35" borderId="16" xfId="227" applyNumberFormat="1" applyFont="1" applyFill="1" applyBorder="1" applyAlignment="1" quotePrefix="1">
      <alignment horizontal="center"/>
      <protection/>
    </xf>
    <xf numFmtId="0" fontId="13" fillId="35" borderId="51" xfId="227" applyFont="1" applyFill="1" applyBorder="1" applyAlignment="1">
      <alignment horizontal="center" wrapText="1"/>
      <protection/>
    </xf>
    <xf numFmtId="0" fontId="13" fillId="35" borderId="50" xfId="227" applyFont="1" applyFill="1" applyBorder="1" applyAlignment="1">
      <alignment horizontal="center"/>
      <protection/>
    </xf>
    <xf numFmtId="39" fontId="13" fillId="35" borderId="41" xfId="227" applyNumberFormat="1" applyFont="1" applyFill="1" applyBorder="1" applyAlignment="1">
      <alignment horizontal="center"/>
      <protection/>
    </xf>
    <xf numFmtId="0" fontId="44" fillId="35" borderId="92" xfId="128" applyFont="1" applyFill="1" applyBorder="1" applyAlignment="1">
      <alignment vertical="center"/>
      <protection/>
    </xf>
    <xf numFmtId="0" fontId="13" fillId="35" borderId="12" xfId="128" applyFont="1" applyFill="1" applyBorder="1" applyAlignment="1">
      <alignment horizontal="center" vertical="center"/>
      <protection/>
    </xf>
    <xf numFmtId="0" fontId="13" fillId="35" borderId="10" xfId="128" applyFont="1" applyFill="1" applyBorder="1" applyAlignment="1" applyProtection="1">
      <alignment horizontal="center" vertical="center" wrapText="1"/>
      <protection locked="0"/>
    </xf>
    <xf numFmtId="0" fontId="13" fillId="35" borderId="42" xfId="128" applyFont="1" applyFill="1" applyBorder="1" applyAlignment="1">
      <alignment horizontal="center" vertical="center"/>
      <protection/>
    </xf>
    <xf numFmtId="168" fontId="33" fillId="0" borderId="12" xfId="0" applyNumberFormat="1" applyFont="1" applyFill="1" applyBorder="1" applyAlignment="1">
      <alignment/>
    </xf>
    <xf numFmtId="168" fontId="13" fillId="0" borderId="12" xfId="0" applyNumberFormat="1" applyFont="1" applyFill="1" applyBorder="1" applyAlignment="1">
      <alignment/>
    </xf>
    <xf numFmtId="0" fontId="13" fillId="36" borderId="78" xfId="243" applyFont="1" applyFill="1" applyBorder="1" applyAlignment="1" applyProtection="1" quotePrefix="1">
      <alignment horizontal="center" vertical="center"/>
      <protection/>
    </xf>
    <xf numFmtId="0" fontId="13" fillId="36" borderId="12" xfId="243" applyFont="1" applyFill="1" applyBorder="1" applyAlignment="1" applyProtection="1">
      <alignment horizontal="center" vertical="center"/>
      <protection/>
    </xf>
    <xf numFmtId="0" fontId="13" fillId="36" borderId="12" xfId="243" applyFont="1" applyFill="1" applyBorder="1" applyAlignment="1" applyProtection="1" quotePrefix="1">
      <alignment horizontal="center"/>
      <protection/>
    </xf>
    <xf numFmtId="0" fontId="13" fillId="36" borderId="42" xfId="243" applyFont="1" applyFill="1" applyBorder="1" applyAlignment="1" applyProtection="1" quotePrefix="1">
      <alignment horizontal="center"/>
      <protection/>
    </xf>
    <xf numFmtId="0" fontId="3" fillId="0" borderId="35" xfId="180" applyFont="1" applyBorder="1" applyAlignment="1">
      <alignment horizontal="center"/>
      <protection/>
    </xf>
    <xf numFmtId="0" fontId="3" fillId="0" borderId="0" xfId="180" applyFont="1" applyBorder="1" applyAlignment="1">
      <alignment horizontal="center"/>
      <protection/>
    </xf>
    <xf numFmtId="0" fontId="5" fillId="0" borderId="35" xfId="180" applyFont="1" applyBorder="1" applyAlignment="1">
      <alignment horizontal="center"/>
      <protection/>
    </xf>
    <xf numFmtId="0" fontId="5" fillId="0" borderId="0" xfId="180" applyFont="1" applyBorder="1" applyAlignment="1">
      <alignment horizontal="center"/>
      <protection/>
    </xf>
    <xf numFmtId="0" fontId="87" fillId="0" borderId="50" xfId="140" applyFont="1" applyBorder="1" applyAlignment="1">
      <alignment horizontal="center" vertical="center" wrapText="1"/>
      <protection/>
    </xf>
    <xf numFmtId="0" fontId="87" fillId="0" borderId="54" xfId="140" applyFont="1" applyBorder="1" applyAlignment="1">
      <alignment horizontal="center" vertical="center" wrapText="1"/>
      <protection/>
    </xf>
    <xf numFmtId="0" fontId="87" fillId="0" borderId="51" xfId="140" applyFont="1" applyBorder="1" applyAlignment="1">
      <alignment horizontal="center" vertical="center" wrapText="1"/>
      <protection/>
    </xf>
    <xf numFmtId="0" fontId="13" fillId="0" borderId="0" xfId="128" applyFont="1" applyBorder="1" applyAlignment="1">
      <alignment horizontal="center" vertical="center"/>
      <protection/>
    </xf>
    <xf numFmtId="0" fontId="93" fillId="0" borderId="0" xfId="140" applyFont="1" applyBorder="1" applyAlignment="1">
      <alignment horizontal="center"/>
      <protection/>
    </xf>
    <xf numFmtId="0" fontId="92" fillId="0" borderId="0" xfId="140" applyFont="1" applyBorder="1" applyAlignment="1">
      <alignment horizontal="center"/>
      <protection/>
    </xf>
    <xf numFmtId="0" fontId="24" fillId="0" borderId="0" xfId="240" applyFont="1" applyAlignment="1">
      <alignment horizontal="center"/>
      <protection/>
    </xf>
    <xf numFmtId="0" fontId="87" fillId="36" borderId="27" xfId="140" applyFont="1" applyFill="1" applyBorder="1" applyAlignment="1">
      <alignment horizontal="center" vertical="center" wrapText="1"/>
      <protection/>
    </xf>
    <xf numFmtId="0" fontId="87" fillId="36" borderId="10" xfId="140" applyFont="1" applyFill="1" applyBorder="1" applyAlignment="1">
      <alignment horizontal="center" vertical="center" wrapText="1"/>
      <protection/>
    </xf>
    <xf numFmtId="0" fontId="87" fillId="36" borderId="50" xfId="140" applyFont="1" applyFill="1" applyBorder="1" applyAlignment="1">
      <alignment horizontal="center" vertical="center" wrapText="1"/>
      <protection/>
    </xf>
    <xf numFmtId="0" fontId="87" fillId="36" borderId="51" xfId="140" applyFont="1" applyFill="1" applyBorder="1" applyAlignment="1">
      <alignment horizontal="center" vertical="center" wrapText="1"/>
      <protection/>
    </xf>
    <xf numFmtId="0" fontId="87" fillId="36" borderId="54" xfId="140" applyFont="1" applyFill="1" applyBorder="1" applyAlignment="1">
      <alignment horizontal="center" vertical="center" wrapText="1"/>
      <protection/>
    </xf>
    <xf numFmtId="0" fontId="87" fillId="36" borderId="50" xfId="140" applyFont="1" applyFill="1" applyBorder="1" applyAlignment="1">
      <alignment horizontal="center" vertical="center"/>
      <protection/>
    </xf>
    <xf numFmtId="0" fontId="87" fillId="36" borderId="54" xfId="140" applyFont="1" applyFill="1" applyBorder="1" applyAlignment="1">
      <alignment horizontal="center" vertical="center"/>
      <protection/>
    </xf>
    <xf numFmtId="0" fontId="87" fillId="36" borderId="51" xfId="140" applyFont="1" applyFill="1" applyBorder="1" applyAlignment="1">
      <alignment horizontal="center" vertical="center"/>
      <protection/>
    </xf>
    <xf numFmtId="164" fontId="13" fillId="0" borderId="0" xfId="237" applyNumberFormat="1" applyFont="1" applyAlignment="1">
      <alignment horizontal="center"/>
      <protection/>
    </xf>
    <xf numFmtId="164" fontId="6" fillId="0" borderId="0" xfId="237" applyNumberFormat="1" applyFont="1" applyAlignment="1" applyProtection="1">
      <alignment horizontal="center"/>
      <protection/>
    </xf>
    <xf numFmtId="164" fontId="13" fillId="0" borderId="0" xfId="237" applyNumberFormat="1" applyFont="1" applyAlignment="1" applyProtection="1">
      <alignment horizontal="center"/>
      <protection/>
    </xf>
    <xf numFmtId="164" fontId="13" fillId="0" borderId="0" xfId="237" applyNumberFormat="1" applyFont="1" applyBorder="1" applyAlignment="1" quotePrefix="1">
      <alignment horizontal="center"/>
      <protection/>
    </xf>
    <xf numFmtId="164" fontId="13" fillId="35" borderId="69" xfId="237" applyNumberFormat="1" applyFont="1" applyFill="1" applyBorder="1" applyAlignment="1" applyProtection="1">
      <alignment horizontal="center" vertical="center"/>
      <protection/>
    </xf>
    <xf numFmtId="164" fontId="13" fillId="35" borderId="11" xfId="237" applyNumberFormat="1" applyFont="1" applyFill="1" applyBorder="1" applyAlignment="1" applyProtection="1">
      <alignment horizontal="center" vertical="center"/>
      <protection/>
    </xf>
    <xf numFmtId="164" fontId="13" fillId="33" borderId="47" xfId="237" applyNumberFormat="1" applyFont="1" applyFill="1" applyBorder="1" applyAlignment="1" applyProtection="1">
      <alignment horizontal="center" vertical="center"/>
      <protection/>
    </xf>
    <xf numFmtId="164" fontId="13" fillId="33" borderId="102" xfId="237" applyNumberFormat="1" applyFont="1" applyFill="1" applyBorder="1" applyAlignment="1" applyProtection="1">
      <alignment horizontal="center" vertical="center"/>
      <protection/>
    </xf>
    <xf numFmtId="164" fontId="13" fillId="33" borderId="103" xfId="237" applyNumberFormat="1" applyFont="1" applyFill="1" applyBorder="1" applyAlignment="1" applyProtection="1">
      <alignment horizontal="center" vertical="center"/>
      <protection/>
    </xf>
    <xf numFmtId="164" fontId="13" fillId="0" borderId="0" xfId="235" applyNumberFormat="1" applyFont="1" applyAlignment="1">
      <alignment horizontal="center"/>
      <protection/>
    </xf>
    <xf numFmtId="164" fontId="6" fillId="0" borderId="0" xfId="235" applyNumberFormat="1" applyFont="1" applyAlignment="1" applyProtection="1">
      <alignment horizontal="center"/>
      <protection/>
    </xf>
    <xf numFmtId="164" fontId="13" fillId="0" borderId="0" xfId="235" applyNumberFormat="1" applyFont="1" applyBorder="1" applyAlignment="1" quotePrefix="1">
      <alignment horizontal="center"/>
      <protection/>
    </xf>
    <xf numFmtId="164" fontId="13" fillId="33" borderId="12" xfId="235" applyNumberFormat="1" applyFont="1" applyFill="1" applyBorder="1" applyAlignment="1" applyProtection="1">
      <alignment horizontal="center" vertical="center"/>
      <protection/>
    </xf>
    <xf numFmtId="164" fontId="13" fillId="33" borderId="54" xfId="235" applyNumberFormat="1" applyFont="1" applyFill="1" applyBorder="1" applyAlignment="1" applyProtection="1" quotePrefix="1">
      <alignment horizontal="center" vertical="center"/>
      <protection/>
    </xf>
    <xf numFmtId="164" fontId="13" fillId="33" borderId="51" xfId="235" applyNumberFormat="1" applyFont="1" applyFill="1" applyBorder="1" applyAlignment="1" applyProtection="1" quotePrefix="1">
      <alignment horizontal="center" vertical="center"/>
      <protection/>
    </xf>
    <xf numFmtId="0" fontId="13" fillId="0" borderId="0" xfId="181" applyFont="1" applyBorder="1" applyAlignment="1">
      <alignment horizontal="center" vertical="center"/>
      <protection/>
    </xf>
    <xf numFmtId="0" fontId="6" fillId="0" borderId="0" xfId="240" applyFont="1" applyAlignment="1">
      <alignment horizontal="center"/>
      <protection/>
    </xf>
    <xf numFmtId="0" fontId="13" fillId="33" borderId="79" xfId="240" applyNumberFormat="1" applyFont="1" applyFill="1" applyBorder="1" applyAlignment="1">
      <alignment horizontal="center" vertical="center"/>
      <protection/>
    </xf>
    <xf numFmtId="0" fontId="13" fillId="33" borderId="73" xfId="240" applyFont="1" applyFill="1" applyBorder="1" applyAlignment="1">
      <alignment horizontal="center" vertical="center"/>
      <protection/>
    </xf>
    <xf numFmtId="0" fontId="13" fillId="33" borderId="65" xfId="240" applyFont="1" applyFill="1" applyBorder="1" applyAlignment="1">
      <alignment horizontal="center" vertical="center"/>
      <protection/>
    </xf>
    <xf numFmtId="0" fontId="13" fillId="33" borderId="10" xfId="240" applyFont="1" applyFill="1" applyBorder="1" applyAlignment="1">
      <alignment horizontal="center" vertical="center"/>
      <protection/>
    </xf>
    <xf numFmtId="0" fontId="13" fillId="33" borderId="47" xfId="181" applyFont="1" applyFill="1" applyBorder="1" applyAlignment="1" applyProtection="1" quotePrefix="1">
      <alignment horizontal="center" vertical="center"/>
      <protection/>
    </xf>
    <xf numFmtId="0" fontId="13" fillId="33" borderId="102" xfId="181" applyFont="1" applyFill="1" applyBorder="1" applyAlignment="1" applyProtection="1" quotePrefix="1">
      <alignment horizontal="center" vertical="center"/>
      <protection/>
    </xf>
    <xf numFmtId="0" fontId="13" fillId="33" borderId="89" xfId="181" applyFont="1" applyFill="1" applyBorder="1" applyAlignment="1" applyProtection="1" quotePrefix="1">
      <alignment horizontal="center" vertical="center"/>
      <protection/>
    </xf>
    <xf numFmtId="0" fontId="13" fillId="33" borderId="47" xfId="240" applyFont="1" applyFill="1" applyBorder="1" applyAlignment="1">
      <alignment horizontal="center" vertical="center"/>
      <protection/>
    </xf>
    <xf numFmtId="0" fontId="13" fillId="33" borderId="89" xfId="240" applyFont="1" applyFill="1" applyBorder="1" applyAlignment="1">
      <alignment horizontal="center" vertical="center"/>
      <protection/>
    </xf>
    <xf numFmtId="0" fontId="13" fillId="33" borderId="103" xfId="240" applyFont="1" applyFill="1" applyBorder="1" applyAlignment="1">
      <alignment horizontal="center" vertical="center"/>
      <protection/>
    </xf>
    <xf numFmtId="164" fontId="13" fillId="0" borderId="0" xfId="242" applyNumberFormat="1" applyFont="1" applyAlignment="1">
      <alignment horizontal="center"/>
      <protection/>
    </xf>
    <xf numFmtId="164" fontId="6" fillId="0" borderId="0" xfId="242" applyNumberFormat="1" applyFont="1" applyAlignment="1" applyProtection="1">
      <alignment horizontal="center"/>
      <protection/>
    </xf>
    <xf numFmtId="164" fontId="13" fillId="0" borderId="0" xfId="242" applyNumberFormat="1" applyFont="1" applyAlignment="1" applyProtection="1">
      <alignment horizontal="center"/>
      <protection/>
    </xf>
    <xf numFmtId="164" fontId="13" fillId="0" borderId="0" xfId="242" applyNumberFormat="1" applyFont="1" applyBorder="1" applyAlignment="1">
      <alignment horizontal="center"/>
      <protection/>
    </xf>
    <xf numFmtId="164" fontId="13" fillId="0" borderId="0" xfId="242" applyNumberFormat="1" applyFont="1" applyBorder="1" applyAlignment="1" quotePrefix="1">
      <alignment horizontal="center"/>
      <protection/>
    </xf>
    <xf numFmtId="164" fontId="24" fillId="33" borderId="69" xfId="238" applyNumberFormat="1" applyFont="1" applyFill="1" applyBorder="1" applyAlignment="1" applyProtection="1">
      <alignment horizontal="center" vertical="center"/>
      <protection/>
    </xf>
    <xf numFmtId="164" fontId="24" fillId="33" borderId="11" xfId="238" applyNumberFormat="1" applyFont="1" applyFill="1" applyBorder="1" applyAlignment="1">
      <alignment horizontal="center" vertical="center"/>
      <protection/>
    </xf>
    <xf numFmtId="164" fontId="24" fillId="33" borderId="78" xfId="238" applyNumberFormat="1" applyFont="1" applyFill="1" applyBorder="1" applyAlignment="1" applyProtection="1">
      <alignment horizontal="center" vertical="center"/>
      <protection/>
    </xf>
    <xf numFmtId="164" fontId="24" fillId="33" borderId="78" xfId="238" applyNumberFormat="1" applyFont="1" applyFill="1" applyBorder="1" applyAlignment="1" applyProtection="1" quotePrefix="1">
      <alignment horizontal="center" vertical="center"/>
      <protection/>
    </xf>
    <xf numFmtId="164" fontId="24" fillId="33" borderId="102" xfId="238" applyNumberFormat="1" applyFont="1" applyFill="1" applyBorder="1" applyAlignment="1" applyProtection="1" quotePrefix="1">
      <alignment horizontal="center" vertical="center"/>
      <protection/>
    </xf>
    <xf numFmtId="164" fontId="24" fillId="33" borderId="104" xfId="238" applyNumberFormat="1" applyFont="1" applyFill="1" applyBorder="1" applyAlignment="1" applyProtection="1">
      <alignment horizontal="center" vertical="center"/>
      <protection/>
    </xf>
    <xf numFmtId="169" fontId="13" fillId="33" borderId="27" xfId="240" applyNumberFormat="1" applyFont="1" applyFill="1" applyBorder="1" applyAlignment="1">
      <alignment horizontal="center" vertical="center"/>
      <protection/>
    </xf>
    <xf numFmtId="169" fontId="13" fillId="33" borderId="41" xfId="240" applyNumberFormat="1" applyFont="1" applyFill="1" applyBorder="1" applyAlignment="1">
      <alignment horizontal="center" vertical="center"/>
      <protection/>
    </xf>
    <xf numFmtId="0" fontId="13" fillId="33" borderId="18" xfId="240" applyFont="1" applyFill="1" applyBorder="1" applyAlignment="1">
      <alignment horizontal="center" vertical="center"/>
      <protection/>
    </xf>
    <xf numFmtId="0" fontId="13" fillId="0" borderId="0" xfId="240" applyFont="1" applyAlignment="1">
      <alignment horizontal="center"/>
      <protection/>
    </xf>
    <xf numFmtId="0" fontId="13" fillId="33" borderId="69" xfId="240" applyFont="1" applyFill="1" applyBorder="1" applyAlignment="1">
      <alignment horizontal="center" vertical="center"/>
      <protection/>
    </xf>
    <xf numFmtId="0" fontId="13" fillId="33" borderId="14" xfId="240" applyFont="1" applyFill="1" applyBorder="1" applyAlignment="1">
      <alignment horizontal="center" vertical="center"/>
      <protection/>
    </xf>
    <xf numFmtId="0" fontId="13" fillId="33" borderId="11" xfId="240" applyFont="1" applyFill="1" applyBorder="1" applyAlignment="1">
      <alignment horizontal="center" vertical="center"/>
      <protection/>
    </xf>
    <xf numFmtId="168" fontId="13" fillId="0" borderId="50" xfId="243" applyNumberFormat="1" applyFont="1" applyFill="1" applyBorder="1" applyAlignment="1" applyProtection="1" quotePrefix="1">
      <alignment/>
      <protection/>
    </xf>
    <xf numFmtId="168" fontId="13" fillId="0" borderId="54" xfId="243" applyNumberFormat="1" applyFont="1" applyFill="1" applyBorder="1" applyAlignment="1" applyProtection="1" quotePrefix="1">
      <alignment/>
      <protection/>
    </xf>
    <xf numFmtId="168" fontId="13" fillId="0" borderId="51" xfId="243" applyNumberFormat="1" applyFont="1" applyFill="1" applyBorder="1" applyAlignment="1" applyProtection="1" quotePrefix="1">
      <alignment/>
      <protection/>
    </xf>
    <xf numFmtId="168" fontId="11" fillId="0" borderId="54" xfId="145" applyNumberFormat="1" applyFont="1" applyFill="1" applyBorder="1" applyAlignment="1">
      <alignment/>
      <protection/>
    </xf>
    <xf numFmtId="168" fontId="11" fillId="0" borderId="51" xfId="145" applyNumberFormat="1" applyFont="1" applyFill="1" applyBorder="1" applyAlignment="1">
      <alignment/>
      <protection/>
    </xf>
    <xf numFmtId="0" fontId="13" fillId="0" borderId="0" xfId="243" applyFont="1" applyFill="1" applyAlignment="1">
      <alignment horizontal="center"/>
      <protection/>
    </xf>
    <xf numFmtId="0" fontId="6" fillId="0" borderId="0" xfId="243" applyFont="1" applyFill="1" applyAlignment="1">
      <alignment horizontal="center"/>
      <protection/>
    </xf>
    <xf numFmtId="4" fontId="13" fillId="0" borderId="0" xfId="243" applyNumberFormat="1" applyFont="1" applyFill="1" applyAlignment="1">
      <alignment horizontal="center"/>
      <protection/>
    </xf>
    <xf numFmtId="0" fontId="8" fillId="36" borderId="76" xfId="243" applyFont="1" applyFill="1" applyBorder="1" applyAlignment="1">
      <alignment horizontal="center" vertical="center"/>
      <protection/>
    </xf>
    <xf numFmtId="0" fontId="8" fillId="36" borderId="88" xfId="243" applyFont="1" applyFill="1" applyBorder="1" applyAlignment="1">
      <alignment horizontal="center" vertical="center"/>
      <protection/>
    </xf>
    <xf numFmtId="49" fontId="24" fillId="36" borderId="78" xfId="245" applyNumberFormat="1" applyFont="1" applyFill="1" applyBorder="1" applyAlignment="1">
      <alignment horizontal="center"/>
      <protection/>
    </xf>
    <xf numFmtId="0" fontId="13" fillId="36" borderId="78" xfId="243" applyFont="1" applyFill="1" applyBorder="1" applyAlignment="1" applyProtection="1">
      <alignment horizontal="center" vertical="center"/>
      <protection/>
    </xf>
    <xf numFmtId="0" fontId="13" fillId="36" borderId="78" xfId="243" applyFont="1" applyFill="1" applyBorder="1" applyAlignment="1" applyProtection="1">
      <alignment horizontal="center"/>
      <protection/>
    </xf>
    <xf numFmtId="0" fontId="13" fillId="36" borderId="104" xfId="243" applyFont="1" applyFill="1" applyBorder="1" applyAlignment="1" applyProtection="1">
      <alignment horizontal="center"/>
      <protection/>
    </xf>
    <xf numFmtId="0" fontId="13" fillId="0" borderId="35" xfId="128" applyFont="1" applyBorder="1" applyAlignment="1">
      <alignment horizontal="center"/>
      <protection/>
    </xf>
    <xf numFmtId="0" fontId="8" fillId="0" borderId="15" xfId="128" applyFont="1" applyBorder="1" applyAlignment="1">
      <alignment horizontal="center"/>
      <protection/>
    </xf>
    <xf numFmtId="0" fontId="8" fillId="0" borderId="34" xfId="128" applyFont="1" applyBorder="1" applyAlignment="1">
      <alignment horizontal="center"/>
      <protection/>
    </xf>
    <xf numFmtId="168" fontId="6" fillId="0" borderId="35" xfId="246" applyNumberFormat="1" applyFont="1" applyBorder="1" applyAlignment="1" applyProtection="1">
      <alignment horizontal="center"/>
      <protection/>
    </xf>
    <xf numFmtId="168" fontId="6" fillId="0" borderId="15" xfId="246" applyNumberFormat="1" applyFont="1" applyBorder="1" applyAlignment="1" applyProtection="1">
      <alignment horizontal="center"/>
      <protection/>
    </xf>
    <xf numFmtId="168" fontId="6" fillId="0" borderId="34" xfId="246" applyNumberFormat="1" applyFont="1" applyBorder="1" applyAlignment="1" applyProtection="1">
      <alignment horizontal="center"/>
      <protection/>
    </xf>
    <xf numFmtId="168" fontId="14" fillId="0" borderId="61" xfId="246" applyNumberFormat="1" applyFont="1" applyBorder="1" applyAlignment="1" applyProtection="1">
      <alignment horizontal="right"/>
      <protection/>
    </xf>
    <xf numFmtId="168" fontId="14" fillId="0" borderId="24" xfId="246" applyNumberFormat="1" applyFont="1" applyBorder="1" applyAlignment="1" applyProtection="1">
      <alignment horizontal="right"/>
      <protection/>
    </xf>
    <xf numFmtId="168" fontId="14" fillId="0" borderId="62" xfId="246" applyNumberFormat="1" applyFont="1" applyBorder="1" applyAlignment="1" applyProtection="1">
      <alignment horizontal="right"/>
      <protection/>
    </xf>
    <xf numFmtId="168" fontId="24" fillId="33" borderId="78" xfId="246" applyNumberFormat="1" applyFont="1" applyFill="1" applyBorder="1" applyAlignment="1" applyProtection="1">
      <alignment horizontal="center" wrapText="1"/>
      <protection hidden="1"/>
    </xf>
    <xf numFmtId="168" fontId="24" fillId="33" borderId="78" xfId="246" applyNumberFormat="1" applyFont="1" applyFill="1" applyBorder="1" applyAlignment="1">
      <alignment horizontal="center"/>
      <protection/>
    </xf>
    <xf numFmtId="168" fontId="24" fillId="33" borderId="104" xfId="246" applyNumberFormat="1" applyFont="1" applyFill="1" applyBorder="1" applyAlignment="1">
      <alignment horizontal="center"/>
      <protection/>
    </xf>
    <xf numFmtId="168" fontId="6" fillId="0" borderId="35" xfId="247" applyNumberFormat="1" applyFont="1" applyBorder="1" applyAlignment="1" applyProtection="1">
      <alignment horizontal="center"/>
      <protection/>
    </xf>
    <xf numFmtId="168" fontId="6" fillId="0" borderId="15" xfId="247" applyNumberFormat="1" applyFont="1" applyBorder="1" applyAlignment="1" applyProtection="1">
      <alignment horizontal="center"/>
      <protection/>
    </xf>
    <xf numFmtId="168" fontId="6" fillId="0" borderId="34" xfId="247" applyNumberFormat="1" applyFont="1" applyBorder="1" applyAlignment="1" applyProtection="1">
      <alignment horizontal="center"/>
      <protection/>
    </xf>
    <xf numFmtId="168" fontId="14" fillId="0" borderId="61" xfId="247" applyNumberFormat="1" applyFont="1" applyBorder="1" applyAlignment="1" applyProtection="1">
      <alignment horizontal="right"/>
      <protection/>
    </xf>
    <xf numFmtId="168" fontId="14" fillId="0" borderId="24" xfId="247" applyNumberFormat="1" applyFont="1" applyBorder="1" applyAlignment="1" applyProtection="1">
      <alignment horizontal="right"/>
      <protection/>
    </xf>
    <xf numFmtId="168" fontId="14" fillId="0" borderId="62" xfId="247" applyNumberFormat="1" applyFont="1" applyBorder="1" applyAlignment="1" applyProtection="1">
      <alignment horizontal="right"/>
      <protection/>
    </xf>
    <xf numFmtId="168" fontId="24" fillId="33" borderId="78" xfId="247" applyNumberFormat="1" applyFont="1" applyFill="1" applyBorder="1" applyAlignment="1" applyProtection="1">
      <alignment horizontal="center" wrapText="1"/>
      <protection hidden="1"/>
    </xf>
    <xf numFmtId="168" fontId="24" fillId="33" borderId="47" xfId="247" applyNumberFormat="1" applyFont="1" applyFill="1" applyBorder="1" applyAlignment="1">
      <alignment horizontal="center"/>
      <protection/>
    </xf>
    <xf numFmtId="168" fontId="24" fillId="33" borderId="103" xfId="247" applyNumberFormat="1" applyFont="1" applyFill="1" applyBorder="1" applyAlignment="1">
      <alignment horizontal="center"/>
      <protection/>
    </xf>
    <xf numFmtId="0" fontId="13" fillId="0" borderId="0" xfId="128" applyFont="1" applyAlignment="1">
      <alignment horizontal="center"/>
      <protection/>
    </xf>
    <xf numFmtId="168" fontId="6" fillId="0" borderId="0" xfId="250" applyNumberFormat="1" applyFont="1" applyAlignment="1" applyProtection="1">
      <alignment horizontal="center"/>
      <protection/>
    </xf>
    <xf numFmtId="168" fontId="17" fillId="0" borderId="0" xfId="250" applyNumberFormat="1" applyFont="1" applyAlignment="1" applyProtection="1">
      <alignment horizontal="right"/>
      <protection/>
    </xf>
    <xf numFmtId="168" fontId="24" fillId="33" borderId="78" xfId="250" applyNumberFormat="1" applyFont="1" applyFill="1" applyBorder="1" applyAlignment="1" applyProtection="1">
      <alignment horizontal="center" wrapText="1"/>
      <protection hidden="1"/>
    </xf>
    <xf numFmtId="168" fontId="13" fillId="33" borderId="47" xfId="250" applyNumberFormat="1" applyFont="1" applyFill="1" applyBorder="1" applyAlignment="1">
      <alignment horizontal="center"/>
      <protection/>
    </xf>
    <xf numFmtId="168" fontId="13" fillId="33" borderId="103" xfId="250" applyNumberFormat="1" applyFont="1" applyFill="1" applyBorder="1" applyAlignment="1">
      <alignment horizontal="center"/>
      <protection/>
    </xf>
    <xf numFmtId="168" fontId="6" fillId="0" borderId="0" xfId="251" applyNumberFormat="1" applyFont="1" applyAlignment="1" applyProtection="1">
      <alignment horizontal="center"/>
      <protection/>
    </xf>
    <xf numFmtId="168" fontId="17" fillId="0" borderId="0" xfId="251" applyNumberFormat="1" applyFont="1" applyAlignment="1" applyProtection="1">
      <alignment horizontal="right"/>
      <protection/>
    </xf>
    <xf numFmtId="168" fontId="24" fillId="33" borderId="78" xfId="251" applyNumberFormat="1" applyFont="1" applyFill="1" applyBorder="1" applyAlignment="1" applyProtection="1">
      <alignment horizontal="center" wrapText="1"/>
      <protection hidden="1"/>
    </xf>
    <xf numFmtId="168" fontId="13" fillId="33" borderId="102" xfId="251" applyNumberFormat="1" applyFont="1" applyFill="1" applyBorder="1" applyAlignment="1">
      <alignment horizontal="center"/>
      <protection/>
    </xf>
    <xf numFmtId="168" fontId="13" fillId="33" borderId="104" xfId="251" applyNumberFormat="1" applyFont="1" applyFill="1" applyBorder="1" applyAlignment="1">
      <alignment horizontal="center"/>
      <protection/>
    </xf>
    <xf numFmtId="168" fontId="6" fillId="0" borderId="0" xfId="252" applyNumberFormat="1" applyFont="1" applyAlignment="1" applyProtection="1">
      <alignment horizontal="center"/>
      <protection/>
    </xf>
    <xf numFmtId="168" fontId="17" fillId="0" borderId="0" xfId="252" applyNumberFormat="1" applyFont="1" applyAlignment="1" applyProtection="1">
      <alignment horizontal="right"/>
      <protection/>
    </xf>
    <xf numFmtId="168" fontId="24" fillId="33" borderId="78" xfId="252" applyNumberFormat="1" applyFont="1" applyFill="1" applyBorder="1" applyAlignment="1" applyProtection="1">
      <alignment horizontal="center" wrapText="1"/>
      <protection hidden="1"/>
    </xf>
    <xf numFmtId="168" fontId="13" fillId="33" borderId="47" xfId="252" applyNumberFormat="1" applyFont="1" applyFill="1" applyBorder="1" applyAlignment="1">
      <alignment horizontal="center"/>
      <protection/>
    </xf>
    <xf numFmtId="168" fontId="13" fillId="33" borderId="103" xfId="252" applyNumberFormat="1" applyFont="1" applyFill="1" applyBorder="1" applyAlignment="1">
      <alignment horizontal="center"/>
      <protection/>
    </xf>
    <xf numFmtId="168" fontId="6" fillId="0" borderId="0" xfId="253" applyNumberFormat="1" applyFont="1" applyAlignment="1" applyProtection="1">
      <alignment horizontal="center"/>
      <protection/>
    </xf>
    <xf numFmtId="168" fontId="14" fillId="0" borderId="0" xfId="253" applyNumberFormat="1" applyFont="1" applyAlignment="1" applyProtection="1">
      <alignment horizontal="right"/>
      <protection/>
    </xf>
    <xf numFmtId="168" fontId="24" fillId="33" borderId="78" xfId="253" applyNumberFormat="1" applyFont="1" applyFill="1" applyBorder="1" applyAlignment="1" applyProtection="1">
      <alignment horizontal="center" wrapText="1"/>
      <protection hidden="1"/>
    </xf>
    <xf numFmtId="168" fontId="13" fillId="33" borderId="47" xfId="253" applyNumberFormat="1" applyFont="1" applyFill="1" applyBorder="1" applyAlignment="1">
      <alignment horizontal="center"/>
      <protection/>
    </xf>
    <xf numFmtId="168" fontId="13" fillId="33" borderId="103" xfId="253" applyNumberFormat="1" applyFont="1" applyFill="1" applyBorder="1" applyAlignment="1">
      <alignment horizontal="center"/>
      <protection/>
    </xf>
    <xf numFmtId="0" fontId="13" fillId="0" borderId="0" xfId="227" applyFont="1" applyFill="1" applyAlignment="1">
      <alignment horizontal="center"/>
      <protection/>
    </xf>
    <xf numFmtId="0" fontId="6" fillId="0" borderId="0" xfId="227" applyFont="1" applyFill="1" applyAlignment="1">
      <alignment horizontal="center"/>
      <protection/>
    </xf>
    <xf numFmtId="0" fontId="17" fillId="0" borderId="60" xfId="227" applyFont="1" applyFill="1" applyBorder="1" applyAlignment="1">
      <alignment horizontal="right"/>
      <protection/>
    </xf>
    <xf numFmtId="0" fontId="13" fillId="33" borderId="79" xfId="227" applyFont="1" applyFill="1" applyBorder="1" applyAlignment="1">
      <alignment horizontal="center" vertical="center"/>
      <protection/>
    </xf>
    <xf numFmtId="0" fontId="13" fillId="33" borderId="46" xfId="227" applyFont="1" applyFill="1" applyBorder="1" applyAlignment="1">
      <alignment horizontal="center" vertical="center"/>
      <protection/>
    </xf>
    <xf numFmtId="0" fontId="13" fillId="33" borderId="80" xfId="227" applyFont="1" applyFill="1" applyBorder="1" applyAlignment="1">
      <alignment horizontal="center" vertical="center"/>
      <protection/>
    </xf>
    <xf numFmtId="0" fontId="13" fillId="33" borderId="17" xfId="227" applyFont="1" applyFill="1" applyBorder="1" applyAlignment="1">
      <alignment horizontal="center" vertical="center"/>
      <protection/>
    </xf>
    <xf numFmtId="0" fontId="13" fillId="33" borderId="0" xfId="227" applyFont="1" applyFill="1" applyBorder="1" applyAlignment="1">
      <alignment horizontal="center" vertical="center"/>
      <protection/>
    </xf>
    <xf numFmtId="0" fontId="13" fillId="33" borderId="35" xfId="227" applyFont="1" applyFill="1" applyBorder="1" applyAlignment="1">
      <alignment horizontal="center" vertical="center"/>
      <protection/>
    </xf>
    <xf numFmtId="0" fontId="13" fillId="33" borderId="73" xfId="227" applyFont="1" applyFill="1" applyBorder="1" applyAlignment="1">
      <alignment horizontal="center" vertical="center"/>
      <protection/>
    </xf>
    <xf numFmtId="0" fontId="13" fillId="36" borderId="53" xfId="227" applyFont="1" applyFill="1" applyBorder="1" applyAlignment="1">
      <alignment horizontal="center" vertical="center"/>
      <protection/>
    </xf>
    <xf numFmtId="0" fontId="13" fillId="36" borderId="57" xfId="227" applyFont="1" applyFill="1" applyBorder="1" applyAlignment="1">
      <alignment horizontal="center" vertical="center"/>
      <protection/>
    </xf>
    <xf numFmtId="0" fontId="13" fillId="33" borderId="46" xfId="227" applyFont="1" applyFill="1" applyBorder="1" applyAlignment="1" quotePrefix="1">
      <alignment horizontal="center" vertical="center"/>
      <protection/>
    </xf>
    <xf numFmtId="0" fontId="13" fillId="33" borderId="65" xfId="227" applyFont="1" applyFill="1" applyBorder="1" applyAlignment="1">
      <alignment horizontal="center" vertical="center"/>
      <protection/>
    </xf>
    <xf numFmtId="0" fontId="13" fillId="33" borderId="10" xfId="227" applyFont="1" applyFill="1" applyBorder="1" applyAlignment="1">
      <alignment horizontal="center" vertical="center"/>
      <protection/>
    </xf>
    <xf numFmtId="0" fontId="13" fillId="33" borderId="71" xfId="227" applyFont="1" applyFill="1" applyBorder="1" applyAlignment="1">
      <alignment horizontal="center"/>
      <protection/>
    </xf>
    <xf numFmtId="0" fontId="13" fillId="33" borderId="91" xfId="227" applyFont="1" applyFill="1" applyBorder="1" applyAlignment="1">
      <alignment horizontal="center"/>
      <protection/>
    </xf>
    <xf numFmtId="0" fontId="13" fillId="36" borderId="52" xfId="227" applyFont="1" applyFill="1" applyBorder="1" applyAlignment="1">
      <alignment horizontal="center"/>
      <protection/>
    </xf>
    <xf numFmtId="0" fontId="13" fillId="36" borderId="58" xfId="227" applyFont="1" applyFill="1" applyBorder="1" applyAlignment="1">
      <alignment horizontal="center"/>
      <protection/>
    </xf>
    <xf numFmtId="0" fontId="13" fillId="0" borderId="0" xfId="224" applyFont="1" applyAlignment="1">
      <alignment horizontal="center"/>
      <protection/>
    </xf>
    <xf numFmtId="0" fontId="6" fillId="0" borderId="0" xfId="224" applyFont="1" applyAlignment="1">
      <alignment horizontal="center"/>
      <protection/>
    </xf>
    <xf numFmtId="168" fontId="17" fillId="0" borderId="60" xfId="154" applyNumberFormat="1" applyFont="1" applyBorder="1" applyAlignment="1">
      <alignment horizontal="right"/>
      <protection/>
    </xf>
    <xf numFmtId="0" fontId="6" fillId="0" borderId="0" xfId="128" applyFont="1" applyAlignment="1">
      <alignment horizontal="center"/>
      <protection/>
    </xf>
    <xf numFmtId="164" fontId="13" fillId="36" borderId="69" xfId="236" applyNumberFormat="1" applyFont="1" applyFill="1" applyBorder="1" applyAlignment="1" applyProtection="1">
      <alignment horizontal="center" vertical="center"/>
      <protection/>
    </xf>
    <xf numFmtId="164" fontId="13" fillId="36" borderId="11" xfId="236" applyNumberFormat="1" applyFont="1" applyFill="1" applyBorder="1" applyAlignment="1" applyProtection="1">
      <alignment horizontal="center" vertical="center"/>
      <protection/>
    </xf>
    <xf numFmtId="0" fontId="13" fillId="36" borderId="78" xfId="128" applyFont="1" applyFill="1" applyBorder="1" applyAlignment="1">
      <alignment horizontal="center"/>
      <protection/>
    </xf>
    <xf numFmtId="0" fontId="13" fillId="36" borderId="102" xfId="128" applyFont="1" applyFill="1" applyBorder="1" applyAlignment="1">
      <alignment horizontal="center"/>
      <protection/>
    </xf>
    <xf numFmtId="0" fontId="13" fillId="36" borderId="104" xfId="128" applyFont="1" applyFill="1" applyBorder="1" applyAlignment="1">
      <alignment horizontal="center"/>
      <protection/>
    </xf>
    <xf numFmtId="164" fontId="13" fillId="36" borderId="69" xfId="239" applyNumberFormat="1" applyFont="1" applyFill="1" applyBorder="1" applyAlignment="1">
      <alignment horizontal="center" vertical="center"/>
      <protection/>
    </xf>
    <xf numFmtId="164" fontId="13" fillId="36" borderId="11" xfId="239" applyNumberFormat="1" applyFont="1" applyFill="1" applyBorder="1" applyAlignment="1">
      <alignment horizontal="center" vertical="center"/>
      <protection/>
    </xf>
    <xf numFmtId="0" fontId="17" fillId="0" borderId="0" xfId="128" applyFont="1" applyBorder="1" applyAlignment="1">
      <alignment horizontal="right"/>
      <protection/>
    </xf>
    <xf numFmtId="0" fontId="17" fillId="0" borderId="0" xfId="128" applyFont="1" applyAlignment="1">
      <alignment horizontal="right"/>
      <protection/>
    </xf>
    <xf numFmtId="0" fontId="8" fillId="33" borderId="76" xfId="128" applyFont="1" applyFill="1" applyBorder="1" applyAlignment="1">
      <alignment horizontal="center"/>
      <protection/>
    </xf>
    <xf numFmtId="0" fontId="8" fillId="33" borderId="88" xfId="128" applyFont="1" applyFill="1" applyBorder="1" applyAlignment="1">
      <alignment horizontal="center"/>
      <protection/>
    </xf>
    <xf numFmtId="0" fontId="13" fillId="35" borderId="71" xfId="128" applyFont="1" applyFill="1" applyBorder="1" applyAlignment="1">
      <alignment horizontal="center" vertical="center"/>
      <protection/>
    </xf>
    <xf numFmtId="0" fontId="13" fillId="35" borderId="46" xfId="128" applyFont="1" applyFill="1" applyBorder="1" applyAlignment="1">
      <alignment horizontal="center" vertical="center"/>
      <protection/>
    </xf>
    <xf numFmtId="0" fontId="13" fillId="35" borderId="80" xfId="128" applyFont="1" applyFill="1" applyBorder="1" applyAlignment="1">
      <alignment horizontal="center" vertical="center"/>
      <protection/>
    </xf>
    <xf numFmtId="0" fontId="13" fillId="35" borderId="52" xfId="128" applyFont="1" applyFill="1" applyBorder="1" applyAlignment="1">
      <alignment horizontal="center" vertical="center"/>
      <protection/>
    </xf>
    <xf numFmtId="0" fontId="13" fillId="35" borderId="53" xfId="128" applyFont="1" applyFill="1" applyBorder="1" applyAlignment="1">
      <alignment horizontal="center" vertical="center"/>
      <protection/>
    </xf>
    <xf numFmtId="0" fontId="13" fillId="35" borderId="57" xfId="128" applyFont="1" applyFill="1" applyBorder="1" applyAlignment="1">
      <alignment horizontal="center" vertical="center"/>
      <protection/>
    </xf>
    <xf numFmtId="0" fontId="13" fillId="33" borderId="47" xfId="128" applyFont="1" applyFill="1" applyBorder="1" applyAlignment="1">
      <alignment horizontal="center"/>
      <protection/>
    </xf>
    <xf numFmtId="0" fontId="13" fillId="33" borderId="89" xfId="128" applyFont="1" applyFill="1" applyBorder="1" applyAlignment="1">
      <alignment horizontal="center"/>
      <protection/>
    </xf>
    <xf numFmtId="0" fontId="13" fillId="33" borderId="103" xfId="128" applyFont="1" applyFill="1" applyBorder="1" applyAlignment="1">
      <alignment horizontal="center"/>
      <protection/>
    </xf>
    <xf numFmtId="0" fontId="13" fillId="35" borderId="50" xfId="128" applyFont="1" applyFill="1" applyBorder="1" applyAlignment="1">
      <alignment horizontal="center"/>
      <protection/>
    </xf>
    <xf numFmtId="0" fontId="13" fillId="35" borderId="51" xfId="128" applyFont="1" applyFill="1" applyBorder="1" applyAlignment="1">
      <alignment horizontal="center"/>
      <protection/>
    </xf>
    <xf numFmtId="0" fontId="13" fillId="35" borderId="13" xfId="128" applyFont="1" applyFill="1" applyBorder="1" applyAlignment="1">
      <alignment horizontal="center"/>
      <protection/>
    </xf>
    <xf numFmtId="168" fontId="6" fillId="0" borderId="0" xfId="128" applyNumberFormat="1" applyFont="1" applyAlignment="1" applyProtection="1">
      <alignment horizontal="center" wrapText="1"/>
      <protection/>
    </xf>
    <xf numFmtId="168" fontId="6" fillId="0" borderId="0" xfId="128" applyNumberFormat="1" applyFont="1" applyAlignment="1" applyProtection="1">
      <alignment horizontal="center"/>
      <protection/>
    </xf>
    <xf numFmtId="0" fontId="13" fillId="36" borderId="79" xfId="128" applyFont="1" applyFill="1" applyBorder="1" applyAlignment="1">
      <alignment horizontal="center" vertical="center"/>
      <protection/>
    </xf>
    <xf numFmtId="0" fontId="13" fillId="36" borderId="105" xfId="128" applyFont="1" applyFill="1" applyBorder="1" applyAlignment="1">
      <alignment horizontal="center" vertical="center"/>
      <protection/>
    </xf>
    <xf numFmtId="0" fontId="13" fillId="36" borderId="65" xfId="128" applyFont="1" applyFill="1" applyBorder="1" applyAlignment="1">
      <alignment horizontal="center" vertical="center"/>
      <protection/>
    </xf>
    <xf numFmtId="0" fontId="13" fillId="36" borderId="38" xfId="128" applyFont="1" applyFill="1" applyBorder="1" applyAlignment="1">
      <alignment horizontal="center" vertical="center"/>
      <protection/>
    </xf>
    <xf numFmtId="0" fontId="13" fillId="36" borderId="78" xfId="128" applyFont="1" applyFill="1" applyBorder="1" applyAlignment="1">
      <alignment horizontal="center" vertical="center"/>
      <protection/>
    </xf>
    <xf numFmtId="0" fontId="13" fillId="36" borderId="102" xfId="128" applyFont="1" applyFill="1" applyBorder="1" applyAlignment="1">
      <alignment horizontal="center" vertical="center"/>
      <protection/>
    </xf>
    <xf numFmtId="0" fontId="13" fillId="36" borderId="104" xfId="128" applyFont="1" applyFill="1" applyBorder="1" applyAlignment="1">
      <alignment horizontal="center" vertical="center"/>
      <protection/>
    </xf>
    <xf numFmtId="168" fontId="33" fillId="0" borderId="0" xfId="0" applyNumberFormat="1" applyFont="1" applyAlignment="1">
      <alignment horizontal="center"/>
    </xf>
    <xf numFmtId="168" fontId="13" fillId="0" borderId="0" xfId="0" applyNumberFormat="1" applyFont="1" applyAlignment="1">
      <alignment horizontal="center"/>
    </xf>
    <xf numFmtId="168" fontId="8" fillId="0" borderId="53" xfId="0" applyNumberFormat="1" applyFont="1" applyBorder="1" applyAlignment="1">
      <alignment horizontal="right"/>
    </xf>
    <xf numFmtId="1" fontId="13" fillId="35" borderId="27" xfId="144" applyNumberFormat="1" applyFont="1" applyFill="1" applyBorder="1" applyAlignment="1" applyProtection="1" quotePrefix="1">
      <alignment horizontal="center" vertical="center"/>
      <protection/>
    </xf>
    <xf numFmtId="1" fontId="13" fillId="35" borderId="10" xfId="144" applyNumberFormat="1" applyFont="1" applyFill="1" applyBorder="1" applyAlignment="1" applyProtection="1" quotePrefix="1">
      <alignment horizontal="center" vertical="center"/>
      <protection/>
    </xf>
    <xf numFmtId="1" fontId="13" fillId="35" borderId="50" xfId="144" applyNumberFormat="1" applyFont="1" applyFill="1" applyBorder="1" applyAlignment="1" applyProtection="1" quotePrefix="1">
      <alignment horizontal="center" vertical="center"/>
      <protection/>
    </xf>
    <xf numFmtId="1" fontId="13" fillId="35" borderId="51" xfId="144" applyNumberFormat="1" applyFont="1" applyFill="1" applyBorder="1" applyAlignment="1" applyProtection="1" quotePrefix="1">
      <alignment horizontal="center" vertical="center"/>
      <protection/>
    </xf>
    <xf numFmtId="1" fontId="13" fillId="35" borderId="27" xfId="144" applyNumberFormat="1" applyFont="1" applyFill="1" applyBorder="1" applyAlignment="1" applyProtection="1" quotePrefix="1">
      <alignment horizontal="center" wrapText="1"/>
      <protection/>
    </xf>
    <xf numFmtId="1" fontId="13" fillId="35" borderId="10" xfId="144" applyNumberFormat="1" applyFont="1" applyFill="1" applyBorder="1" applyAlignment="1" applyProtection="1" quotePrefix="1">
      <alignment horizontal="center" wrapText="1"/>
      <protection/>
    </xf>
    <xf numFmtId="0" fontId="22" fillId="0" borderId="0" xfId="140" applyFont="1" applyBorder="1" applyAlignment="1" quotePrefix="1">
      <alignment horizontal="justify" vertical="center"/>
      <protection/>
    </xf>
    <xf numFmtId="0" fontId="22" fillId="0" borderId="0" xfId="140" applyFont="1" applyBorder="1" applyAlignment="1">
      <alignment horizontal="justify" vertical="center"/>
      <protection/>
    </xf>
    <xf numFmtId="0" fontId="22" fillId="0" borderId="0" xfId="140" applyFont="1" applyAlignment="1" applyProtection="1">
      <alignment horizontal="justify" vertical="center"/>
      <protection/>
    </xf>
    <xf numFmtId="0" fontId="22" fillId="0" borderId="0" xfId="140" applyFont="1" applyAlignment="1">
      <alignment horizontal="justify" vertical="center"/>
      <protection/>
    </xf>
    <xf numFmtId="0" fontId="13" fillId="33" borderId="69" xfId="140" applyFont="1" applyFill="1" applyBorder="1" applyAlignment="1" applyProtection="1">
      <alignment horizontal="center" vertical="center"/>
      <protection/>
    </xf>
    <xf numFmtId="0" fontId="13" fillId="33" borderId="14" xfId="140" applyFont="1" applyFill="1" applyBorder="1" applyAlignment="1" applyProtection="1">
      <alignment horizontal="center" vertical="center"/>
      <protection/>
    </xf>
    <xf numFmtId="169" fontId="13" fillId="33" borderId="102" xfId="140" applyNumberFormat="1" applyFont="1" applyFill="1" applyBorder="1" applyAlignment="1">
      <alignment horizontal="center" vertical="center"/>
      <protection/>
    </xf>
    <xf numFmtId="169" fontId="13" fillId="33" borderId="78" xfId="140" applyNumberFormat="1" applyFont="1" applyFill="1" applyBorder="1" applyAlignment="1">
      <alignment horizontal="center" vertical="center"/>
      <protection/>
    </xf>
    <xf numFmtId="0" fontId="13" fillId="33" borderId="71" xfId="128" applyFont="1" applyFill="1" applyBorder="1" applyAlignment="1">
      <alignment horizontal="center" wrapText="1"/>
      <protection/>
    </xf>
    <xf numFmtId="0" fontId="85" fillId="0" borderId="91" xfId="140" applyFont="1" applyBorder="1" applyAlignment="1">
      <alignment wrapText="1"/>
      <protection/>
    </xf>
    <xf numFmtId="0" fontId="85" fillId="0" borderId="52" xfId="140" applyFont="1" applyBorder="1" applyAlignment="1">
      <alignment wrapText="1"/>
      <protection/>
    </xf>
    <xf numFmtId="0" fontId="85" fillId="0" borderId="58" xfId="140" applyFont="1" applyBorder="1" applyAlignment="1">
      <alignment wrapText="1"/>
      <protection/>
    </xf>
    <xf numFmtId="49" fontId="13" fillId="33" borderId="54" xfId="140" applyNumberFormat="1" applyFont="1" applyFill="1" applyBorder="1" applyAlignment="1">
      <alignment horizontal="center" vertical="center"/>
      <protection/>
    </xf>
    <xf numFmtId="49" fontId="13" fillId="33" borderId="51" xfId="140" applyNumberFormat="1" applyFont="1" applyFill="1" applyBorder="1" applyAlignment="1">
      <alignment horizontal="center" vertical="center"/>
      <protection/>
    </xf>
    <xf numFmtId="49" fontId="13" fillId="33" borderId="50" xfId="140" applyNumberFormat="1" applyFont="1" applyFill="1" applyBorder="1" applyAlignment="1">
      <alignment horizontal="center" vertical="center"/>
      <protection/>
    </xf>
    <xf numFmtId="0" fontId="22" fillId="0" borderId="0" xfId="140" applyFont="1" applyFill="1" applyBorder="1" applyAlignment="1" applyProtection="1">
      <alignment horizontal="justify" vertical="center" wrapText="1"/>
      <protection/>
    </xf>
    <xf numFmtId="0" fontId="13" fillId="0" borderId="0" xfId="180" applyFont="1" applyAlignment="1">
      <alignment horizontal="center"/>
      <protection/>
    </xf>
    <xf numFmtId="0" fontId="6" fillId="0" borderId="0" xfId="140" applyFont="1" applyAlignment="1" applyProtection="1">
      <alignment horizontal="center" vertical="center"/>
      <protection/>
    </xf>
    <xf numFmtId="0" fontId="14" fillId="0" borderId="0" xfId="140" applyFont="1" applyAlignment="1">
      <alignment horizontal="center" vertical="center"/>
      <protection/>
    </xf>
    <xf numFmtId="0" fontId="13" fillId="0" borderId="0" xfId="140" applyFont="1" applyAlignment="1">
      <alignment horizontal="center" vertical="center"/>
      <protection/>
    </xf>
    <xf numFmtId="0" fontId="16" fillId="0" borderId="0" xfId="140" applyFont="1" applyBorder="1" applyAlignment="1">
      <alignment horizontal="center" vertical="center"/>
      <protection/>
    </xf>
    <xf numFmtId="0" fontId="17" fillId="0" borderId="60" xfId="140" applyFont="1" applyBorder="1" applyAlignment="1">
      <alignment horizontal="right" vertical="center"/>
      <protection/>
    </xf>
    <xf numFmtId="0" fontId="8" fillId="0" borderId="0" xfId="128" applyFont="1" applyBorder="1" applyAlignment="1">
      <alignment horizontal="justify" wrapText="1"/>
      <protection/>
    </xf>
    <xf numFmtId="0" fontId="13" fillId="0" borderId="0" xfId="128" applyFont="1" applyBorder="1" applyAlignment="1">
      <alignment horizontal="center"/>
      <protection/>
    </xf>
    <xf numFmtId="0" fontId="4" fillId="35" borderId="106" xfId="128" applyFont="1" applyFill="1" applyBorder="1" applyAlignment="1">
      <alignment/>
      <protection/>
    </xf>
    <xf numFmtId="0" fontId="2" fillId="35" borderId="33" xfId="191" applyFill="1" applyBorder="1" applyAlignment="1">
      <alignment/>
      <protection/>
    </xf>
    <xf numFmtId="0" fontId="23" fillId="35" borderId="107" xfId="128" applyFont="1" applyFill="1" applyBorder="1" applyAlignment="1">
      <alignment horizontal="center"/>
      <protection/>
    </xf>
    <xf numFmtId="0" fontId="23" fillId="35" borderId="108" xfId="128" applyFont="1" applyFill="1" applyBorder="1" applyAlignment="1">
      <alignment horizontal="center"/>
      <protection/>
    </xf>
    <xf numFmtId="0" fontId="23" fillId="35" borderId="109" xfId="128" applyFont="1" applyFill="1" applyBorder="1" applyAlignment="1">
      <alignment horizontal="center"/>
      <protection/>
    </xf>
    <xf numFmtId="0" fontId="23" fillId="35" borderId="110" xfId="128" applyFont="1" applyFill="1" applyBorder="1" applyAlignment="1">
      <alignment horizontal="center" wrapText="1"/>
      <protection/>
    </xf>
    <xf numFmtId="0" fontId="23" fillId="35" borderId="111" xfId="128" applyFont="1" applyFill="1" applyBorder="1" applyAlignment="1">
      <alignment horizontal="center" wrapText="1"/>
      <protection/>
    </xf>
    <xf numFmtId="0" fontId="2" fillId="0" borderId="52" xfId="191" applyBorder="1" applyAlignment="1">
      <alignment horizontal="center" wrapText="1"/>
      <protection/>
    </xf>
    <xf numFmtId="0" fontId="2" fillId="0" borderId="57" xfId="191" applyBorder="1" applyAlignment="1">
      <alignment horizontal="center" wrapText="1"/>
      <protection/>
    </xf>
    <xf numFmtId="0" fontId="23" fillId="35" borderId="112" xfId="128" applyFont="1" applyFill="1" applyBorder="1" applyAlignment="1">
      <alignment horizontal="center" wrapText="1"/>
      <protection/>
    </xf>
    <xf numFmtId="0" fontId="2" fillId="0" borderId="83" xfId="191" applyBorder="1" applyAlignment="1">
      <alignment horizontal="center" wrapText="1"/>
      <protection/>
    </xf>
    <xf numFmtId="0" fontId="23" fillId="35" borderId="50" xfId="128" applyFont="1" applyFill="1" applyBorder="1" applyAlignment="1">
      <alignment horizontal="center"/>
      <protection/>
    </xf>
    <xf numFmtId="0" fontId="2" fillId="0" borderId="51" xfId="191" applyBorder="1" applyAlignment="1">
      <alignment horizontal="center"/>
      <protection/>
    </xf>
    <xf numFmtId="0" fontId="13" fillId="0" borderId="0" xfId="128" applyFont="1" applyFill="1" applyAlignment="1">
      <alignment horizontal="center"/>
      <protection/>
    </xf>
    <xf numFmtId="0" fontId="14" fillId="0" borderId="60" xfId="128" applyFont="1" applyBorder="1" applyAlignment="1">
      <alignment horizontal="right"/>
      <protection/>
    </xf>
    <xf numFmtId="1" fontId="13" fillId="35" borderId="69" xfId="128" applyNumberFormat="1" applyFont="1" applyFill="1" applyBorder="1" applyAlignment="1" applyProtection="1">
      <alignment horizontal="center" vertical="center" wrapText="1"/>
      <protection locked="0"/>
    </xf>
    <xf numFmtId="1" fontId="13" fillId="35" borderId="11" xfId="128" applyNumberFormat="1" applyFont="1" applyFill="1" applyBorder="1" applyAlignment="1" applyProtection="1">
      <alignment horizontal="center" vertical="center" wrapText="1"/>
      <protection locked="0"/>
    </xf>
    <xf numFmtId="0" fontId="13" fillId="35" borderId="65" xfId="128" applyFont="1" applyFill="1" applyBorder="1" applyAlignment="1" applyProtection="1">
      <alignment horizontal="center" vertical="center" wrapText="1"/>
      <protection locked="0"/>
    </xf>
    <xf numFmtId="0" fontId="13" fillId="35" borderId="10" xfId="128" applyFont="1" applyFill="1" applyBorder="1" applyAlignment="1" applyProtection="1">
      <alignment horizontal="center" vertical="center" wrapText="1"/>
      <protection locked="0"/>
    </xf>
    <xf numFmtId="0" fontId="13" fillId="35" borderId="47" xfId="128" applyFont="1" applyFill="1" applyBorder="1" applyAlignment="1">
      <alignment horizontal="center" vertical="center" wrapText="1"/>
      <protection/>
    </xf>
    <xf numFmtId="0" fontId="13" fillId="35" borderId="103" xfId="128" applyFont="1" applyFill="1" applyBorder="1" applyAlignment="1">
      <alignment horizontal="center" vertical="center" wrapText="1"/>
      <protection/>
    </xf>
    <xf numFmtId="0" fontId="13" fillId="0" borderId="0" xfId="190" applyFont="1" applyFill="1" applyAlignment="1">
      <alignment horizontal="center" vertical="center"/>
      <protection/>
    </xf>
    <xf numFmtId="14" fontId="34" fillId="0" borderId="0" xfId="190" applyNumberFormat="1" applyFont="1" applyFill="1" applyBorder="1" applyAlignment="1">
      <alignment horizontal="center"/>
      <protection/>
    </xf>
    <xf numFmtId="0" fontId="17" fillId="0" borderId="0" xfId="190" applyFont="1" applyFill="1" applyBorder="1" applyAlignment="1">
      <alignment horizontal="right"/>
      <protection/>
    </xf>
    <xf numFmtId="0" fontId="13" fillId="35" borderId="46" xfId="190" applyFont="1" applyFill="1" applyBorder="1" applyAlignment="1" applyProtection="1">
      <alignment horizontal="center"/>
      <protection/>
    </xf>
    <xf numFmtId="0" fontId="13" fillId="35" borderId="91" xfId="190" applyFont="1" applyFill="1" applyBorder="1" applyAlignment="1" applyProtection="1">
      <alignment horizontal="center"/>
      <protection/>
    </xf>
    <xf numFmtId="175" fontId="13" fillId="35" borderId="50" xfId="190" applyNumberFormat="1" applyFont="1" applyFill="1" applyBorder="1" applyAlignment="1" applyProtection="1" quotePrefix="1">
      <alignment horizontal="center"/>
      <protection/>
    </xf>
    <xf numFmtId="175" fontId="13" fillId="35" borderId="54" xfId="190" applyNumberFormat="1" applyFont="1" applyFill="1" applyBorder="1" applyAlignment="1" applyProtection="1" quotePrefix="1">
      <alignment horizontal="center"/>
      <protection/>
    </xf>
    <xf numFmtId="175" fontId="13" fillId="35" borderId="51" xfId="190" applyNumberFormat="1" applyFont="1" applyFill="1" applyBorder="1" applyAlignment="1" applyProtection="1" quotePrefix="1">
      <alignment horizontal="center"/>
      <protection/>
    </xf>
    <xf numFmtId="175" fontId="13" fillId="35" borderId="13" xfId="190" applyNumberFormat="1" applyFont="1" applyFill="1" applyBorder="1" applyAlignment="1" applyProtection="1" quotePrefix="1">
      <alignment horizontal="center"/>
      <protection/>
    </xf>
    <xf numFmtId="172" fontId="34" fillId="0" borderId="0" xfId="190" applyNumberFormat="1" applyFont="1" applyFill="1" applyBorder="1" applyAlignment="1" applyProtection="1">
      <alignment horizontal="center"/>
      <protection/>
    </xf>
    <xf numFmtId="0" fontId="13" fillId="35" borderId="47" xfId="190" applyFont="1" applyFill="1" applyBorder="1" applyAlignment="1" applyProtection="1">
      <alignment horizontal="center"/>
      <protection/>
    </xf>
    <xf numFmtId="0" fontId="13" fillId="35" borderId="89" xfId="190" applyFont="1" applyFill="1" applyBorder="1" applyAlignment="1" applyProtection="1">
      <alignment horizontal="center"/>
      <protection/>
    </xf>
    <xf numFmtId="0" fontId="13" fillId="35" borderId="103" xfId="190" applyFont="1" applyFill="1" applyBorder="1" applyAlignment="1" applyProtection="1">
      <alignment horizontal="center"/>
      <protection/>
    </xf>
    <xf numFmtId="0" fontId="13" fillId="35" borderId="47" xfId="190" applyFont="1" applyFill="1" applyBorder="1" applyAlignment="1" applyProtection="1">
      <alignment horizontal="center" vertical="center"/>
      <protection/>
    </xf>
    <xf numFmtId="0" fontId="13" fillId="35" borderId="89" xfId="190" applyFont="1" applyFill="1" applyBorder="1" applyAlignment="1" applyProtection="1">
      <alignment horizontal="center" vertical="center"/>
      <protection/>
    </xf>
    <xf numFmtId="0" fontId="13" fillId="35" borderId="103" xfId="190" applyFont="1" applyFill="1" applyBorder="1" applyAlignment="1" applyProtection="1">
      <alignment horizontal="center" vertical="center"/>
      <protection/>
    </xf>
    <xf numFmtId="175" fontId="13" fillId="35" borderId="54" xfId="190" applyNumberFormat="1" applyFont="1" applyFill="1" applyBorder="1" applyAlignment="1" applyProtection="1">
      <alignment horizontal="center"/>
      <protection/>
    </xf>
    <xf numFmtId="175" fontId="13" fillId="35" borderId="13" xfId="190" applyNumberFormat="1" applyFont="1" applyFill="1" applyBorder="1" applyAlignment="1" applyProtection="1">
      <alignment horizontal="center"/>
      <protection/>
    </xf>
    <xf numFmtId="175" fontId="13" fillId="35" borderId="47" xfId="190" applyNumberFormat="1" applyFont="1" applyFill="1" applyBorder="1" applyAlignment="1" applyProtection="1" quotePrefix="1">
      <alignment horizontal="center"/>
      <protection/>
    </xf>
    <xf numFmtId="175" fontId="13" fillId="35" borderId="89" xfId="190" applyNumberFormat="1" applyFont="1" applyFill="1" applyBorder="1" applyAlignment="1" applyProtection="1" quotePrefix="1">
      <alignment horizontal="center"/>
      <protection/>
    </xf>
    <xf numFmtId="175" fontId="13" fillId="35" borderId="103" xfId="190" applyNumberFormat="1" applyFont="1" applyFill="1" applyBorder="1" applyAlignment="1" applyProtection="1" quotePrefix="1">
      <alignment horizontal="center"/>
      <protection/>
    </xf>
    <xf numFmtId="169" fontId="13" fillId="0" borderId="0" xfId="190" applyNumberFormat="1" applyFont="1" applyFill="1" applyAlignment="1">
      <alignment horizontal="center"/>
      <protection/>
    </xf>
    <xf numFmtId="169" fontId="6" fillId="0" borderId="0" xfId="190" applyNumberFormat="1" applyFont="1" applyFill="1" applyAlignment="1">
      <alignment horizontal="center"/>
      <protection/>
    </xf>
    <xf numFmtId="169" fontId="17" fillId="0" borderId="0" xfId="190" applyNumberFormat="1" applyFont="1" applyFill="1" applyBorder="1" applyAlignment="1">
      <alignment horizontal="right"/>
      <protection/>
    </xf>
    <xf numFmtId="169" fontId="8" fillId="0" borderId="0" xfId="190" applyNumberFormat="1" applyFont="1" applyFill="1" applyBorder="1" applyAlignment="1">
      <alignment horizontal="right"/>
      <protection/>
    </xf>
    <xf numFmtId="169" fontId="13" fillId="35" borderId="47" xfId="52" applyNumberFormat="1" applyFont="1" applyFill="1" applyBorder="1" applyAlignment="1">
      <alignment horizontal="center" wrapText="1"/>
    </xf>
    <xf numFmtId="169" fontId="13" fillId="35" borderId="89" xfId="52" applyNumberFormat="1" applyFont="1" applyFill="1" applyBorder="1" applyAlignment="1">
      <alignment horizontal="center" wrapText="1"/>
    </xf>
    <xf numFmtId="169" fontId="13" fillId="35" borderId="103" xfId="52" applyNumberFormat="1" applyFont="1" applyFill="1" applyBorder="1" applyAlignment="1">
      <alignment horizontal="center" wrapText="1"/>
    </xf>
    <xf numFmtId="169" fontId="13" fillId="35" borderId="50" xfId="52" applyNumberFormat="1" applyFont="1" applyFill="1" applyBorder="1" applyAlignment="1" quotePrefix="1">
      <alignment horizontal="center"/>
    </xf>
    <xf numFmtId="169" fontId="13" fillId="35" borderId="51" xfId="52" applyNumberFormat="1" applyFont="1" applyFill="1" applyBorder="1" applyAlignment="1" quotePrefix="1">
      <alignment horizontal="center"/>
    </xf>
    <xf numFmtId="169" fontId="13" fillId="35" borderId="13" xfId="52" applyNumberFormat="1" applyFont="1" applyFill="1" applyBorder="1" applyAlignment="1" quotePrefix="1">
      <alignment horizontal="center"/>
    </xf>
    <xf numFmtId="0" fontId="13" fillId="0" borderId="0" xfId="190" applyFont="1" applyFill="1" applyAlignment="1">
      <alignment horizontal="center"/>
      <protection/>
    </xf>
    <xf numFmtId="0" fontId="6" fillId="0" borderId="0" xfId="190" applyFont="1" applyFill="1" applyAlignment="1">
      <alignment horizontal="center"/>
      <protection/>
    </xf>
    <xf numFmtId="0" fontId="17" fillId="0" borderId="60" xfId="190" applyFont="1" applyFill="1" applyBorder="1" applyAlignment="1">
      <alignment horizontal="center"/>
      <protection/>
    </xf>
    <xf numFmtId="169" fontId="13" fillId="0" borderId="0" xfId="190" applyNumberFormat="1" applyFont="1" applyFill="1" applyBorder="1" applyAlignment="1">
      <alignment horizontal="center"/>
      <protection/>
    </xf>
    <xf numFmtId="169" fontId="6" fillId="0" borderId="0" xfId="190" applyNumberFormat="1" applyFont="1" applyFill="1" applyBorder="1" applyAlignment="1" applyProtection="1">
      <alignment horizontal="center"/>
      <protection/>
    </xf>
    <xf numFmtId="14" fontId="6" fillId="0" borderId="0" xfId="190" applyNumberFormat="1" applyFont="1" applyFill="1" applyBorder="1" applyAlignment="1">
      <alignment horizontal="center"/>
      <protection/>
    </xf>
    <xf numFmtId="0" fontId="13" fillId="35" borderId="89" xfId="227" applyFont="1" applyFill="1" applyBorder="1" applyAlignment="1">
      <alignment horizontal="center" vertical="center"/>
      <protection/>
    </xf>
    <xf numFmtId="0" fontId="13" fillId="35" borderId="47" xfId="227" applyFont="1" applyFill="1" applyBorder="1" applyAlignment="1">
      <alignment horizontal="center" vertical="center"/>
      <protection/>
    </xf>
    <xf numFmtId="0" fontId="13" fillId="35" borderId="103" xfId="227" applyFont="1" applyFill="1" applyBorder="1" applyAlignment="1">
      <alignment horizontal="center" vertical="center"/>
      <protection/>
    </xf>
    <xf numFmtId="0" fontId="13" fillId="35" borderId="14" xfId="227" applyFont="1" applyFill="1" applyBorder="1" applyAlignment="1">
      <alignment horizontal="center" vertical="center"/>
      <protection/>
    </xf>
    <xf numFmtId="0" fontId="13" fillId="35" borderId="11" xfId="227" applyFont="1" applyFill="1" applyBorder="1" applyAlignment="1">
      <alignment horizontal="center" vertical="center"/>
      <protection/>
    </xf>
    <xf numFmtId="0" fontId="13" fillId="35" borderId="52" xfId="227" applyFont="1" applyFill="1" applyBorder="1" applyAlignment="1">
      <alignment horizontal="center"/>
      <protection/>
    </xf>
    <xf numFmtId="0" fontId="13" fillId="35" borderId="57" xfId="227" applyFont="1" applyFill="1" applyBorder="1" applyAlignment="1">
      <alignment horizontal="center"/>
      <protection/>
    </xf>
    <xf numFmtId="0" fontId="13" fillId="35" borderId="53" xfId="227" applyFont="1" applyFill="1" applyBorder="1" applyAlignment="1">
      <alignment horizontal="center"/>
      <protection/>
    </xf>
    <xf numFmtId="0" fontId="13" fillId="35" borderId="50" xfId="227" applyFont="1" applyFill="1" applyBorder="1" applyAlignment="1" quotePrefix="1">
      <alignment horizontal="center"/>
      <protection/>
    </xf>
    <xf numFmtId="0" fontId="13" fillId="35" borderId="54" xfId="227" applyFont="1" applyFill="1" applyBorder="1" applyAlignment="1">
      <alignment horizontal="center"/>
      <protection/>
    </xf>
    <xf numFmtId="178" fontId="13" fillId="35" borderId="47" xfId="173" applyNumberFormat="1" applyFont="1" applyFill="1" applyBorder="1" applyAlignment="1">
      <alignment horizontal="center" vertical="center"/>
      <protection/>
    </xf>
    <xf numFmtId="178" fontId="13" fillId="35" borderId="89" xfId="173" applyNumberFormat="1" applyFont="1" applyFill="1" applyBorder="1" applyAlignment="1">
      <alignment horizontal="center" vertical="center"/>
      <protection/>
    </xf>
    <xf numFmtId="178" fontId="13" fillId="35" borderId="103" xfId="173" applyNumberFormat="1" applyFont="1" applyFill="1" applyBorder="1" applyAlignment="1">
      <alignment horizontal="center" vertical="center"/>
      <protection/>
    </xf>
    <xf numFmtId="39" fontId="13" fillId="35" borderId="50" xfId="228" applyNumberFormat="1" applyFont="1" applyFill="1" applyBorder="1" applyAlignment="1" quotePrefix="1">
      <alignment horizontal="center"/>
      <protection/>
    </xf>
    <xf numFmtId="39" fontId="13" fillId="35" borderId="13" xfId="228" applyNumberFormat="1" applyFont="1" applyFill="1" applyBorder="1" applyAlignment="1" quotePrefix="1">
      <alignment horizontal="center"/>
      <protection/>
    </xf>
    <xf numFmtId="39" fontId="13" fillId="35" borderId="51" xfId="228" applyNumberFormat="1" applyFont="1" applyFill="1" applyBorder="1" applyAlignment="1" quotePrefix="1">
      <alignment horizontal="center"/>
      <protection/>
    </xf>
    <xf numFmtId="178" fontId="24" fillId="35" borderId="71" xfId="169" applyNumberFormat="1" applyFont="1" applyFill="1" applyBorder="1" applyAlignment="1">
      <alignment horizontal="center" vertical="center"/>
      <protection/>
    </xf>
    <xf numFmtId="178" fontId="24" fillId="35" borderId="46" xfId="169" applyNumberFormat="1" applyFont="1" applyFill="1" applyBorder="1" applyAlignment="1">
      <alignment horizontal="center" vertical="center"/>
      <protection/>
    </xf>
    <xf numFmtId="0" fontId="13" fillId="35" borderId="12" xfId="227" applyFont="1" applyFill="1" applyBorder="1" applyAlignment="1">
      <alignment horizontal="center"/>
      <protection/>
    </xf>
    <xf numFmtId="0" fontId="13" fillId="35" borderId="12" xfId="227" applyFont="1" applyFill="1" applyBorder="1" applyAlignment="1" quotePrefix="1">
      <alignment horizontal="center"/>
      <protection/>
    </xf>
    <xf numFmtId="0" fontId="13" fillId="35" borderId="50" xfId="227" applyFont="1" applyFill="1" applyBorder="1" applyAlignment="1">
      <alignment horizontal="center"/>
      <protection/>
    </xf>
    <xf numFmtId="39" fontId="13" fillId="38" borderId="54" xfId="190" applyNumberFormat="1" applyFont="1" applyFill="1" applyBorder="1" applyAlignment="1" applyProtection="1">
      <alignment horizontal="center" vertical="center" wrapText="1"/>
      <protection/>
    </xf>
    <xf numFmtId="39" fontId="13" fillId="38" borderId="50" xfId="190" applyNumberFormat="1" applyFont="1" applyFill="1" applyBorder="1" applyAlignment="1" applyProtection="1">
      <alignment horizontal="center" vertical="center"/>
      <protection/>
    </xf>
    <xf numFmtId="39" fontId="13" fillId="38" borderId="51" xfId="190" applyNumberFormat="1" applyFont="1" applyFill="1" applyBorder="1" applyAlignment="1" applyProtection="1">
      <alignment horizontal="center" vertical="center"/>
      <protection/>
    </xf>
    <xf numFmtId="39" fontId="13" fillId="0" borderId="0" xfId="190" applyNumberFormat="1" applyFont="1" applyAlignment="1" applyProtection="1">
      <alignment horizontal="center"/>
      <protection/>
    </xf>
    <xf numFmtId="179" fontId="13" fillId="38" borderId="113" xfId="190" applyNumberFormat="1" applyFont="1" applyFill="1" applyBorder="1" applyAlignment="1">
      <alignment horizontal="center" vertical="center"/>
      <protection/>
    </xf>
    <xf numFmtId="179" fontId="13" fillId="38" borderId="49" xfId="190" applyNumberFormat="1" applyFont="1" applyFill="1" applyBorder="1" applyAlignment="1">
      <alignment horizontal="center" vertical="center"/>
      <protection/>
    </xf>
    <xf numFmtId="0" fontId="13" fillId="38" borderId="47" xfId="190" applyFont="1" applyFill="1" applyBorder="1" applyAlignment="1">
      <alignment horizontal="center"/>
      <protection/>
    </xf>
    <xf numFmtId="0" fontId="13" fillId="38" borderId="89" xfId="190" applyFont="1" applyFill="1" applyBorder="1" applyAlignment="1">
      <alignment horizontal="center"/>
      <protection/>
    </xf>
    <xf numFmtId="0" fontId="13" fillId="38" borderId="103" xfId="190" applyFont="1" applyFill="1" applyBorder="1" applyAlignment="1">
      <alignment horizontal="center"/>
      <protection/>
    </xf>
    <xf numFmtId="0" fontId="13" fillId="38" borderId="113" xfId="190" applyFont="1" applyFill="1" applyBorder="1" applyAlignment="1">
      <alignment horizontal="center"/>
      <protection/>
    </xf>
    <xf numFmtId="39" fontId="13" fillId="38" borderId="50" xfId="190" applyNumberFormat="1" applyFont="1" applyFill="1" applyBorder="1" applyAlignment="1" applyProtection="1" quotePrefix="1">
      <alignment horizontal="center"/>
      <protection/>
    </xf>
    <xf numFmtId="39" fontId="13" fillId="38" borderId="54" xfId="190" applyNumberFormat="1" applyFont="1" applyFill="1" applyBorder="1" applyAlignment="1" applyProtection="1" quotePrefix="1">
      <alignment horizontal="center"/>
      <protection/>
    </xf>
    <xf numFmtId="39" fontId="13" fillId="38" borderId="51" xfId="190" applyNumberFormat="1" applyFont="1" applyFill="1" applyBorder="1" applyAlignment="1" applyProtection="1" quotePrefix="1">
      <alignment horizontal="center"/>
      <protection/>
    </xf>
    <xf numFmtId="39" fontId="13" fillId="38" borderId="72" xfId="190" applyNumberFormat="1" applyFont="1" applyFill="1" applyBorder="1" applyAlignment="1" applyProtection="1" quotePrefix="1">
      <alignment horizontal="center" vertical="center"/>
      <protection/>
    </xf>
    <xf numFmtId="39" fontId="13" fillId="38" borderId="30" xfId="190" applyNumberFormat="1" applyFont="1" applyFill="1" applyBorder="1" applyAlignment="1" applyProtection="1" quotePrefix="1">
      <alignment horizontal="center" vertical="center"/>
      <protection/>
    </xf>
    <xf numFmtId="39" fontId="13" fillId="38" borderId="73" xfId="190" applyNumberFormat="1" applyFont="1" applyFill="1" applyBorder="1" applyAlignment="1" applyProtection="1" quotePrefix="1">
      <alignment horizontal="center" vertical="center"/>
      <protection/>
    </xf>
    <xf numFmtId="39" fontId="13" fillId="38" borderId="57" xfId="190" applyNumberFormat="1" applyFont="1" applyFill="1" applyBorder="1" applyAlignment="1" applyProtection="1" quotePrefix="1">
      <alignment horizontal="center" vertical="center"/>
      <protection/>
    </xf>
    <xf numFmtId="39" fontId="13" fillId="38" borderId="28" xfId="190" applyNumberFormat="1" applyFont="1" applyFill="1" applyBorder="1" applyAlignment="1" applyProtection="1" quotePrefix="1">
      <alignment horizontal="center" vertical="center"/>
      <protection/>
    </xf>
    <xf numFmtId="39" fontId="13" fillId="38" borderId="55" xfId="190" applyNumberFormat="1" applyFont="1" applyFill="1" applyBorder="1" applyAlignment="1" applyProtection="1" quotePrefix="1">
      <alignment horizontal="center" vertical="center"/>
      <protection/>
    </xf>
    <xf numFmtId="39" fontId="13" fillId="38" borderId="52" xfId="190" applyNumberFormat="1" applyFont="1" applyFill="1" applyBorder="1" applyAlignment="1" applyProtection="1" quotePrefix="1">
      <alignment horizontal="center" vertical="center"/>
      <protection/>
    </xf>
    <xf numFmtId="39" fontId="13" fillId="38" borderId="58" xfId="190" applyNumberFormat="1" applyFont="1" applyFill="1" applyBorder="1" applyAlignment="1" applyProtection="1" quotePrefix="1">
      <alignment horizontal="center" vertical="center"/>
      <protection/>
    </xf>
    <xf numFmtId="14" fontId="13" fillId="0" borderId="0" xfId="190" applyNumberFormat="1" applyFont="1" applyFill="1" applyBorder="1" applyAlignment="1">
      <alignment horizontal="center"/>
      <protection/>
    </xf>
    <xf numFmtId="0" fontId="17" fillId="0" borderId="60" xfId="128" applyFont="1" applyBorder="1" applyAlignment="1">
      <alignment horizontal="right"/>
      <protection/>
    </xf>
    <xf numFmtId="0" fontId="13" fillId="36" borderId="69" xfId="227" applyFont="1" applyFill="1" applyBorder="1" applyAlignment="1">
      <alignment horizontal="center" vertical="center"/>
      <protection/>
    </xf>
    <xf numFmtId="0" fontId="13" fillId="36" borderId="14" xfId="227" applyFont="1" applyFill="1" applyBorder="1" applyAlignment="1">
      <alignment horizontal="center" vertical="center"/>
      <protection/>
    </xf>
    <xf numFmtId="0" fontId="13" fillId="36" borderId="11" xfId="227" applyFont="1" applyFill="1" applyBorder="1" applyAlignment="1">
      <alignment horizontal="center" vertical="center"/>
      <protection/>
    </xf>
    <xf numFmtId="0" fontId="13" fillId="36" borderId="89" xfId="227" applyFont="1" applyFill="1" applyBorder="1" applyAlignment="1">
      <alignment horizontal="center"/>
      <protection/>
    </xf>
    <xf numFmtId="0" fontId="13" fillId="36" borderId="103" xfId="227" applyFont="1" applyFill="1" applyBorder="1" applyAlignment="1">
      <alignment horizontal="center"/>
      <protection/>
    </xf>
    <xf numFmtId="0" fontId="13" fillId="36" borderId="50" xfId="227" applyFont="1" applyFill="1" applyBorder="1" applyAlignment="1">
      <alignment horizontal="center"/>
      <protection/>
    </xf>
    <xf numFmtId="0" fontId="13" fillId="36" borderId="51" xfId="227" applyFont="1" applyFill="1" applyBorder="1" applyAlignment="1">
      <alignment horizontal="center"/>
      <protection/>
    </xf>
    <xf numFmtId="0" fontId="13" fillId="36" borderId="50" xfId="227" applyFont="1" applyFill="1" applyBorder="1" applyAlignment="1" quotePrefix="1">
      <alignment horizontal="center"/>
      <protection/>
    </xf>
    <xf numFmtId="0" fontId="13" fillId="36" borderId="13" xfId="227" applyFont="1" applyFill="1" applyBorder="1" applyAlignment="1">
      <alignment horizontal="center"/>
      <protection/>
    </xf>
    <xf numFmtId="0" fontId="13" fillId="36" borderId="50" xfId="128" applyFont="1" applyFill="1" applyBorder="1" applyAlignment="1">
      <alignment horizontal="center"/>
      <protection/>
    </xf>
    <xf numFmtId="0" fontId="13" fillId="36" borderId="54" xfId="128" applyFont="1" applyFill="1" applyBorder="1" applyAlignment="1">
      <alignment horizontal="center"/>
      <protection/>
    </xf>
    <xf numFmtId="0" fontId="13" fillId="36" borderId="50" xfId="128" applyFont="1" applyFill="1" applyBorder="1" applyAlignment="1" quotePrefix="1">
      <alignment horizontal="center"/>
      <protection/>
    </xf>
    <xf numFmtId="0" fontId="13" fillId="36" borderId="13" xfId="128" applyFont="1" applyFill="1" applyBorder="1" applyAlignment="1">
      <alignment horizontal="center"/>
      <protection/>
    </xf>
    <xf numFmtId="0" fontId="8" fillId="0" borderId="28" xfId="128" applyFont="1" applyFill="1" applyBorder="1" applyAlignment="1">
      <alignment horizontal="center"/>
      <protection/>
    </xf>
    <xf numFmtId="0" fontId="8" fillId="0" borderId="29" xfId="128" applyFont="1" applyFill="1" applyBorder="1" applyAlignment="1">
      <alignment horizontal="center"/>
      <protection/>
    </xf>
    <xf numFmtId="0" fontId="8" fillId="0" borderId="30" xfId="128" applyFont="1" applyFill="1" applyBorder="1" applyAlignment="1">
      <alignment horizontal="center"/>
      <protection/>
    </xf>
    <xf numFmtId="0" fontId="8" fillId="0" borderId="0" xfId="128" applyFont="1" applyFill="1" applyBorder="1" applyAlignment="1">
      <alignment horizontal="left"/>
      <protection/>
    </xf>
    <xf numFmtId="0" fontId="8" fillId="0" borderId="52" xfId="128" applyFont="1" applyFill="1" applyBorder="1" applyAlignment="1">
      <alignment horizontal="center"/>
      <protection/>
    </xf>
    <xf numFmtId="0" fontId="8" fillId="0" borderId="53" xfId="128" applyFont="1" applyFill="1" applyBorder="1" applyAlignment="1">
      <alignment horizontal="center"/>
      <protection/>
    </xf>
    <xf numFmtId="0" fontId="8" fillId="0" borderId="57" xfId="128" applyFont="1" applyFill="1" applyBorder="1" applyAlignment="1">
      <alignment horizontal="center"/>
      <protection/>
    </xf>
    <xf numFmtId="0" fontId="17" fillId="0" borderId="60" xfId="128" applyFont="1" applyFill="1" applyBorder="1" applyAlignment="1">
      <alignment horizontal="right"/>
      <protection/>
    </xf>
    <xf numFmtId="0" fontId="13" fillId="36" borderId="79" xfId="128" applyFont="1" applyFill="1" applyBorder="1" applyAlignment="1">
      <alignment horizontal="center"/>
      <protection/>
    </xf>
    <xf numFmtId="0" fontId="13" fillId="36" borderId="46" xfId="128" applyFont="1" applyFill="1" applyBorder="1" applyAlignment="1">
      <alignment horizontal="center"/>
      <protection/>
    </xf>
    <xf numFmtId="0" fontId="13" fillId="36" borderId="73" xfId="128" applyFont="1" applyFill="1" applyBorder="1" applyAlignment="1">
      <alignment horizontal="center"/>
      <protection/>
    </xf>
    <xf numFmtId="0" fontId="13" fillId="36" borderId="53" xfId="128" applyFont="1" applyFill="1" applyBorder="1" applyAlignment="1">
      <alignment horizontal="center"/>
      <protection/>
    </xf>
    <xf numFmtId="0" fontId="13" fillId="0" borderId="0" xfId="128" applyFont="1" applyFill="1" applyAlignment="1">
      <alignment horizontal="center" vertical="center"/>
      <protection/>
    </xf>
    <xf numFmtId="0" fontId="6" fillId="0" borderId="0" xfId="128" applyFont="1" applyFill="1" applyAlignment="1">
      <alignment horizontal="center"/>
      <protection/>
    </xf>
    <xf numFmtId="0" fontId="13" fillId="0" borderId="0" xfId="128" applyFont="1" applyAlignment="1">
      <alignment horizontal="center" vertical="center"/>
      <protection/>
    </xf>
    <xf numFmtId="0" fontId="13" fillId="36" borderId="69" xfId="227" applyFont="1" applyFill="1" applyBorder="1" applyAlignment="1" applyProtection="1">
      <alignment horizontal="center" vertical="center"/>
      <protection/>
    </xf>
    <xf numFmtId="0" fontId="13" fillId="36" borderId="11" xfId="227" applyFont="1" applyFill="1" applyBorder="1" applyAlignment="1" applyProtection="1">
      <alignment horizontal="center" vertical="center"/>
      <protection/>
    </xf>
    <xf numFmtId="0" fontId="13" fillId="36" borderId="89" xfId="227" applyFont="1" applyFill="1" applyBorder="1" applyAlignment="1" applyProtection="1">
      <alignment horizontal="center" vertical="center"/>
      <protection/>
    </xf>
    <xf numFmtId="0" fontId="13" fillId="36" borderId="103" xfId="227" applyFont="1" applyFill="1" applyBorder="1" applyAlignment="1" applyProtection="1">
      <alignment horizontal="center" vertical="center"/>
      <protection/>
    </xf>
    <xf numFmtId="0" fontId="13" fillId="36" borderId="79" xfId="227" applyFont="1" applyFill="1" applyBorder="1" applyAlignment="1" applyProtection="1">
      <alignment horizontal="center" vertical="center"/>
      <protection/>
    </xf>
    <xf numFmtId="0" fontId="13" fillId="36" borderId="46" xfId="227" applyFont="1" applyFill="1" applyBorder="1" applyAlignment="1" applyProtection="1">
      <alignment horizontal="center" vertical="center"/>
      <protection/>
    </xf>
    <xf numFmtId="0" fontId="13" fillId="36" borderId="91" xfId="227" applyFont="1" applyFill="1" applyBorder="1" applyAlignment="1" applyProtection="1">
      <alignment horizontal="center" vertical="center"/>
      <protection/>
    </xf>
    <xf numFmtId="0" fontId="6" fillId="0" borderId="0" xfId="128" applyFont="1" applyFill="1" applyBorder="1" applyAlignment="1">
      <alignment horizontal="center"/>
      <protection/>
    </xf>
    <xf numFmtId="0" fontId="13" fillId="33" borderId="114" xfId="128" applyFont="1" applyFill="1" applyBorder="1" applyAlignment="1">
      <alignment horizontal="center" vertical="center"/>
      <protection/>
    </xf>
    <xf numFmtId="0" fontId="13" fillId="33" borderId="92" xfId="128" applyFont="1" applyFill="1" applyBorder="1" applyAlignment="1">
      <alignment horizontal="center" vertical="center"/>
      <protection/>
    </xf>
    <xf numFmtId="0" fontId="13" fillId="33" borderId="101" xfId="128" applyFont="1" applyFill="1" applyBorder="1" applyAlignment="1">
      <alignment horizontal="center" vertical="center"/>
      <protection/>
    </xf>
    <xf numFmtId="0" fontId="13" fillId="33" borderId="115" xfId="128" applyFont="1" applyFill="1" applyBorder="1" applyAlignment="1">
      <alignment horizontal="center" vertical="center"/>
      <protection/>
    </xf>
    <xf numFmtId="0" fontId="13" fillId="33" borderId="12" xfId="128" applyFont="1" applyFill="1" applyBorder="1" applyAlignment="1">
      <alignment horizontal="center" vertical="center"/>
      <protection/>
    </xf>
    <xf numFmtId="0" fontId="13" fillId="33" borderId="93" xfId="128" applyFont="1" applyFill="1" applyBorder="1" applyAlignment="1">
      <alignment horizontal="center" vertical="center"/>
      <protection/>
    </xf>
    <xf numFmtId="0" fontId="28" fillId="0" borderId="53" xfId="128" applyFont="1" applyBorder="1" applyAlignment="1">
      <alignment horizontal="center" vertical="top"/>
      <protection/>
    </xf>
    <xf numFmtId="0" fontId="6" fillId="0" borderId="0" xfId="128" applyFont="1" applyBorder="1" applyAlignment="1">
      <alignment horizontal="center" vertical="center"/>
      <protection/>
    </xf>
    <xf numFmtId="0" fontId="13" fillId="33" borderId="116" xfId="128" applyFont="1" applyFill="1" applyBorder="1" applyAlignment="1">
      <alignment horizontal="center" vertical="center" wrapText="1"/>
      <protection/>
    </xf>
    <xf numFmtId="0" fontId="13" fillId="33" borderId="117" xfId="128" applyFont="1" applyFill="1" applyBorder="1" applyAlignment="1">
      <alignment horizontal="center" vertical="center" wrapText="1"/>
      <protection/>
    </xf>
    <xf numFmtId="0" fontId="13" fillId="33" borderId="118" xfId="128" applyFont="1" applyFill="1" applyBorder="1" applyAlignment="1">
      <alignment horizontal="center" vertical="center" wrapText="1"/>
      <protection/>
    </xf>
    <xf numFmtId="0" fontId="13" fillId="33" borderId="107" xfId="128" applyFont="1" applyFill="1" applyBorder="1" applyAlignment="1">
      <alignment horizontal="center" vertical="center"/>
      <protection/>
    </xf>
    <xf numFmtId="0" fontId="13" fillId="33" borderId="108" xfId="128" applyFont="1" applyFill="1" applyBorder="1" applyAlignment="1">
      <alignment horizontal="center" vertical="center"/>
      <protection/>
    </xf>
    <xf numFmtId="0" fontId="13" fillId="33" borderId="109" xfId="128" applyFont="1" applyFill="1" applyBorder="1" applyAlignment="1">
      <alignment horizontal="center" vertical="center"/>
      <protection/>
    </xf>
    <xf numFmtId="0" fontId="13" fillId="33" borderId="119" xfId="128" applyFont="1" applyFill="1" applyBorder="1" applyAlignment="1">
      <alignment horizontal="center" vertical="center"/>
      <protection/>
    </xf>
    <xf numFmtId="0" fontId="13" fillId="33" borderId="52" xfId="128" applyFont="1" applyFill="1" applyBorder="1" applyAlignment="1">
      <alignment horizontal="center" vertical="center"/>
      <protection/>
    </xf>
    <xf numFmtId="0" fontId="13" fillId="33" borderId="53" xfId="128" applyFont="1" applyFill="1" applyBorder="1" applyAlignment="1">
      <alignment horizontal="center" vertical="center"/>
      <protection/>
    </xf>
    <xf numFmtId="0" fontId="13" fillId="33" borderId="57" xfId="128" applyFont="1" applyFill="1" applyBorder="1" applyAlignment="1">
      <alignment horizontal="center" vertical="center"/>
      <protection/>
    </xf>
    <xf numFmtId="0" fontId="13" fillId="33" borderId="50" xfId="128" applyFont="1" applyFill="1" applyBorder="1" applyAlignment="1">
      <alignment horizontal="center" vertical="center"/>
      <protection/>
    </xf>
    <xf numFmtId="0" fontId="13" fillId="33" borderId="54" xfId="128" applyFont="1" applyFill="1" applyBorder="1" applyAlignment="1">
      <alignment horizontal="center" vertical="center"/>
      <protection/>
    </xf>
    <xf numFmtId="0" fontId="13" fillId="33" borderId="120" xfId="128" applyFont="1" applyFill="1" applyBorder="1" applyAlignment="1">
      <alignment horizontal="center" vertical="center"/>
      <protection/>
    </xf>
    <xf numFmtId="0" fontId="13" fillId="33" borderId="51" xfId="128" applyFont="1" applyFill="1" applyBorder="1" applyAlignment="1">
      <alignment horizontal="center" vertical="center"/>
      <protection/>
    </xf>
    <xf numFmtId="0" fontId="13" fillId="33" borderId="116" xfId="128" applyFont="1" applyFill="1" applyBorder="1" applyAlignment="1">
      <alignment horizontal="center" vertical="center"/>
      <protection/>
    </xf>
    <xf numFmtId="0" fontId="13" fillId="33" borderId="117" xfId="128" applyFont="1" applyFill="1" applyBorder="1" applyAlignment="1">
      <alignment horizontal="center" vertical="center"/>
      <protection/>
    </xf>
    <xf numFmtId="0" fontId="13" fillId="33" borderId="118" xfId="128" applyFont="1" applyFill="1" applyBorder="1" applyAlignment="1">
      <alignment horizontal="center" vertical="center"/>
      <protection/>
    </xf>
    <xf numFmtId="0" fontId="13" fillId="33" borderId="27" xfId="128" applyFont="1" applyFill="1" applyBorder="1" applyAlignment="1">
      <alignment horizontal="center" vertical="center" wrapText="1"/>
      <protection/>
    </xf>
    <xf numFmtId="0" fontId="13" fillId="33" borderId="10" xfId="128" applyFont="1" applyFill="1" applyBorder="1" applyAlignment="1">
      <alignment horizontal="center" vertical="center" wrapText="1"/>
      <protection/>
    </xf>
    <xf numFmtId="0" fontId="13" fillId="33" borderId="31" xfId="128" applyFont="1" applyFill="1" applyBorder="1" applyAlignment="1">
      <alignment horizontal="center" vertical="center" wrapText="1"/>
      <protection/>
    </xf>
    <xf numFmtId="0" fontId="13" fillId="33" borderId="97" xfId="128" applyFont="1" applyFill="1" applyBorder="1" applyAlignment="1">
      <alignment horizontal="center" vertical="center" wrapText="1"/>
      <protection/>
    </xf>
    <xf numFmtId="0" fontId="13" fillId="0" borderId="0" xfId="128" applyFont="1" applyFill="1" applyBorder="1" applyAlignment="1">
      <alignment horizontal="center" vertical="center"/>
      <protection/>
    </xf>
    <xf numFmtId="0" fontId="13" fillId="33" borderId="114" xfId="128" applyFont="1" applyFill="1" applyBorder="1" applyAlignment="1">
      <alignment horizontal="center" vertical="center" wrapText="1"/>
      <protection/>
    </xf>
    <xf numFmtId="0" fontId="13" fillId="33" borderId="92" xfId="128" applyFont="1" applyFill="1" applyBorder="1" applyAlignment="1">
      <alignment horizontal="center" vertical="center" wrapText="1"/>
      <protection/>
    </xf>
    <xf numFmtId="0" fontId="44" fillId="35" borderId="12" xfId="128" applyFont="1" applyFill="1" applyBorder="1" applyAlignment="1">
      <alignment horizontal="center" vertical="center"/>
      <protection/>
    </xf>
    <xf numFmtId="0" fontId="44" fillId="35" borderId="93" xfId="128" applyFont="1" applyFill="1" applyBorder="1" applyAlignment="1">
      <alignment horizontal="center" vertical="center"/>
      <protection/>
    </xf>
    <xf numFmtId="169" fontId="44" fillId="35" borderId="12" xfId="128" applyNumberFormat="1" applyFont="1" applyFill="1" applyBorder="1" applyAlignment="1">
      <alignment horizontal="center" vertical="center"/>
      <protection/>
    </xf>
    <xf numFmtId="169" fontId="44" fillId="35" borderId="93" xfId="128" applyNumberFormat="1" applyFont="1" applyFill="1" applyBorder="1" applyAlignment="1">
      <alignment horizontal="center" vertical="center"/>
      <protection/>
    </xf>
    <xf numFmtId="0" fontId="6" fillId="0" borderId="0" xfId="128" applyFont="1" applyBorder="1" applyAlignment="1">
      <alignment horizontal="center"/>
      <protection/>
    </xf>
    <xf numFmtId="0" fontId="13" fillId="0" borderId="0" xfId="128" applyFont="1" applyFill="1" applyBorder="1" applyAlignment="1">
      <alignment horizontal="center"/>
      <protection/>
    </xf>
    <xf numFmtId="0" fontId="44" fillId="35" borderId="114" xfId="128" applyFont="1" applyFill="1" applyBorder="1" applyAlignment="1">
      <alignment horizontal="center" vertical="center"/>
      <protection/>
    </xf>
    <xf numFmtId="0" fontId="44" fillId="35" borderId="92" xfId="128" applyFont="1" applyFill="1" applyBorder="1" applyAlignment="1">
      <alignment horizontal="center" vertical="center"/>
      <protection/>
    </xf>
    <xf numFmtId="0" fontId="44" fillId="35" borderId="101" xfId="128" applyFont="1" applyFill="1" applyBorder="1" applyAlignment="1">
      <alignment horizontal="center" vertical="center"/>
      <protection/>
    </xf>
    <xf numFmtId="0" fontId="44" fillId="35" borderId="115" xfId="128" applyFont="1" applyFill="1" applyBorder="1" applyAlignment="1">
      <alignment horizontal="center" vertical="center"/>
      <protection/>
    </xf>
  </cellXfs>
  <cellStyles count="2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2" xfId="53"/>
    <cellStyle name="Comma 2 10" xfId="54"/>
    <cellStyle name="Comma 2 11" xfId="55"/>
    <cellStyle name="Comma 2 12" xfId="56"/>
    <cellStyle name="Comma 2 13" xfId="57"/>
    <cellStyle name="Comma 2 14" xfId="58"/>
    <cellStyle name="Comma 2 15" xfId="59"/>
    <cellStyle name="Comma 2 16" xfId="60"/>
    <cellStyle name="Comma 2 17" xfId="61"/>
    <cellStyle name="Comma 2 18" xfId="62"/>
    <cellStyle name="Comma 2 19" xfId="63"/>
    <cellStyle name="Comma 2 2" xfId="64"/>
    <cellStyle name="Comma 2 2 2" xfId="65"/>
    <cellStyle name="Comma 2 2 2 2" xfId="66"/>
    <cellStyle name="Comma 2 2 2 2 2" xfId="67"/>
    <cellStyle name="Comma 2 2 2 2 3" xfId="68"/>
    <cellStyle name="Comma 2 2 2 2 3 2" xfId="69"/>
    <cellStyle name="Comma 2 2 2 2 3 3" xfId="70"/>
    <cellStyle name="Comma 2 2 2 2 3 4" xfId="71"/>
    <cellStyle name="Comma 2 2 2 2 4" xfId="72"/>
    <cellStyle name="Comma 2 2 2 3" xfId="73"/>
    <cellStyle name="Comma 2 2 3" xfId="74"/>
    <cellStyle name="Comma 2 2 3 2" xfId="75"/>
    <cellStyle name="Comma 2 20" xfId="76"/>
    <cellStyle name="Comma 2 21" xfId="77"/>
    <cellStyle name="Comma 2 22" xfId="78"/>
    <cellStyle name="Comma 2 23" xfId="79"/>
    <cellStyle name="Comma 2 24" xfId="80"/>
    <cellStyle name="Comma 2 25" xfId="81"/>
    <cellStyle name="Comma 2 3" xfId="82"/>
    <cellStyle name="Comma 2 4" xfId="83"/>
    <cellStyle name="Comma 2 5" xfId="84"/>
    <cellStyle name="Comma 2 6" xfId="85"/>
    <cellStyle name="Comma 2 7" xfId="86"/>
    <cellStyle name="Comma 2 8" xfId="87"/>
    <cellStyle name="Comma 2 9" xfId="88"/>
    <cellStyle name="Comma 20" xfId="89"/>
    <cellStyle name="Comma 20 2" xfId="90"/>
    <cellStyle name="Comma 27" xfId="91"/>
    <cellStyle name="Comma 27 2" xfId="92"/>
    <cellStyle name="Comma 29" xfId="93"/>
    <cellStyle name="Comma 29 2" xfId="94"/>
    <cellStyle name="Comma 3" xfId="95"/>
    <cellStyle name="Comma 3 2" xfId="96"/>
    <cellStyle name="Comma 3 3" xfId="97"/>
    <cellStyle name="Comma 3 39" xfId="98"/>
    <cellStyle name="Comma 3 4" xfId="99"/>
    <cellStyle name="Comma 30" xfId="100"/>
    <cellStyle name="Comma 30 2" xfId="101"/>
    <cellStyle name="Comma 4" xfId="102"/>
    <cellStyle name="Comma 4 2" xfId="103"/>
    <cellStyle name="Comma 4 3" xfId="104"/>
    <cellStyle name="Comma 4 4" xfId="105"/>
    <cellStyle name="Comma 5" xfId="106"/>
    <cellStyle name="Comma 6" xfId="107"/>
    <cellStyle name="Comma 67 2" xfId="108"/>
    <cellStyle name="Comma 7" xfId="109"/>
    <cellStyle name="Comma 70" xfId="110"/>
    <cellStyle name="Comma 8" xfId="111"/>
    <cellStyle name="Comma 9" xfId="112"/>
    <cellStyle name="Currency" xfId="113"/>
    <cellStyle name="Currency [0]" xfId="114"/>
    <cellStyle name="Excel Built-in Comma 2" xfId="115"/>
    <cellStyle name="Excel Built-in Normal" xfId="116"/>
    <cellStyle name="Excel Built-in Normal 2" xfId="117"/>
    <cellStyle name="Excel Built-in Normal_50. Bishwo" xfId="118"/>
    <cellStyle name="Explanatory Text" xfId="119"/>
    <cellStyle name="Good" xfId="120"/>
    <cellStyle name="Heading 1" xfId="121"/>
    <cellStyle name="Heading 2" xfId="122"/>
    <cellStyle name="Heading 3" xfId="123"/>
    <cellStyle name="Heading 4" xfId="124"/>
    <cellStyle name="Input" xfId="125"/>
    <cellStyle name="Linked Cell" xfId="126"/>
    <cellStyle name="Neutral" xfId="127"/>
    <cellStyle name="Normal 10" xfId="128"/>
    <cellStyle name="Normal 10 2" xfId="129"/>
    <cellStyle name="Normal 11" xfId="130"/>
    <cellStyle name="Normal 12" xfId="131"/>
    <cellStyle name="Normal 13" xfId="132"/>
    <cellStyle name="Normal 14" xfId="133"/>
    <cellStyle name="Normal 15" xfId="134"/>
    <cellStyle name="Normal 16" xfId="135"/>
    <cellStyle name="Normal 17" xfId="136"/>
    <cellStyle name="Normal 18" xfId="137"/>
    <cellStyle name="Normal 19" xfId="138"/>
    <cellStyle name="Normal 2" xfId="139"/>
    <cellStyle name="Normal 2 10" xfId="140"/>
    <cellStyle name="Normal 2 11" xfId="141"/>
    <cellStyle name="Normal 2 12" xfId="142"/>
    <cellStyle name="Normal 2 13" xfId="143"/>
    <cellStyle name="Normal 2 14" xfId="144"/>
    <cellStyle name="Normal 2 2" xfId="145"/>
    <cellStyle name="Normal 2 2 2" xfId="146"/>
    <cellStyle name="Normal 2 2 2 2 4 2" xfId="147"/>
    <cellStyle name="Normal 2 2 3" xfId="148"/>
    <cellStyle name="Normal 2 2 4" xfId="149"/>
    <cellStyle name="Normal 2 2 5" xfId="150"/>
    <cellStyle name="Normal 2 2 6" xfId="151"/>
    <cellStyle name="Normal 2 2 7" xfId="152"/>
    <cellStyle name="Normal 2 2_50. Bishwo" xfId="153"/>
    <cellStyle name="Normal 2 3" xfId="154"/>
    <cellStyle name="Normal 2 3 2" xfId="155"/>
    <cellStyle name="Normal 2 4" xfId="156"/>
    <cellStyle name="Normal 2 5" xfId="157"/>
    <cellStyle name="Normal 2 6" xfId="158"/>
    <cellStyle name="Normal 2 7" xfId="159"/>
    <cellStyle name="Normal 2 8" xfId="160"/>
    <cellStyle name="Normal 2 9" xfId="161"/>
    <cellStyle name="Normal 20" xfId="162"/>
    <cellStyle name="Normal 20 2" xfId="163"/>
    <cellStyle name="Normal 21" xfId="164"/>
    <cellStyle name="Normal 21 2" xfId="165"/>
    <cellStyle name="Normal 22" xfId="166"/>
    <cellStyle name="Normal 22 2" xfId="167"/>
    <cellStyle name="Normal 23" xfId="168"/>
    <cellStyle name="Normal 24" xfId="169"/>
    <cellStyle name="Normal 24 2" xfId="170"/>
    <cellStyle name="Normal 25" xfId="171"/>
    <cellStyle name="Normal 25 2" xfId="172"/>
    <cellStyle name="Normal 26" xfId="173"/>
    <cellStyle name="Normal 26 2" xfId="174"/>
    <cellStyle name="Normal 27" xfId="175"/>
    <cellStyle name="Normal 27 2" xfId="176"/>
    <cellStyle name="Normal 28" xfId="177"/>
    <cellStyle name="Normal 28 2" xfId="178"/>
    <cellStyle name="Normal 29" xfId="179"/>
    <cellStyle name="Normal 3" xfId="180"/>
    <cellStyle name="Normal 3 2" xfId="181"/>
    <cellStyle name="Normal 3 3" xfId="182"/>
    <cellStyle name="Normal 3 4" xfId="183"/>
    <cellStyle name="Normal 3 5" xfId="184"/>
    <cellStyle name="Normal 3 6" xfId="185"/>
    <cellStyle name="Normal 3_9.1 &amp; 9.2" xfId="186"/>
    <cellStyle name="Normal 30" xfId="187"/>
    <cellStyle name="Normal 30 2" xfId="188"/>
    <cellStyle name="Normal 31" xfId="189"/>
    <cellStyle name="Normal 32" xfId="190"/>
    <cellStyle name="Normal 32 2" xfId="191"/>
    <cellStyle name="Normal 39" xfId="192"/>
    <cellStyle name="Normal 4" xfId="193"/>
    <cellStyle name="Normal 4 10" xfId="194"/>
    <cellStyle name="Normal 4 11" xfId="195"/>
    <cellStyle name="Normal 4 12" xfId="196"/>
    <cellStyle name="Normal 4 13" xfId="197"/>
    <cellStyle name="Normal 4 14" xfId="198"/>
    <cellStyle name="Normal 4 15" xfId="199"/>
    <cellStyle name="Normal 4 16" xfId="200"/>
    <cellStyle name="Normal 4 17" xfId="201"/>
    <cellStyle name="Normal 4 18" xfId="202"/>
    <cellStyle name="Normal 4 19" xfId="203"/>
    <cellStyle name="Normal 4 2" xfId="204"/>
    <cellStyle name="Normal 4 20" xfId="205"/>
    <cellStyle name="Normal 4 21" xfId="206"/>
    <cellStyle name="Normal 4 22" xfId="207"/>
    <cellStyle name="Normal 4 23" xfId="208"/>
    <cellStyle name="Normal 4 24" xfId="209"/>
    <cellStyle name="Normal 4 25" xfId="210"/>
    <cellStyle name="Normal 4 3" xfId="211"/>
    <cellStyle name="Normal 4 4" xfId="212"/>
    <cellStyle name="Normal 4 5" xfId="213"/>
    <cellStyle name="Normal 4 6" xfId="214"/>
    <cellStyle name="Normal 4 7" xfId="215"/>
    <cellStyle name="Normal 4 8" xfId="216"/>
    <cellStyle name="Normal 4 9" xfId="217"/>
    <cellStyle name="Normal 4_50. Bishwo" xfId="218"/>
    <cellStyle name="Normal 40" xfId="219"/>
    <cellStyle name="Normal 41" xfId="220"/>
    <cellStyle name="Normal 42" xfId="221"/>
    <cellStyle name="Normal 43" xfId="222"/>
    <cellStyle name="Normal 49" xfId="223"/>
    <cellStyle name="Normal 5" xfId="224"/>
    <cellStyle name="Normal 5 2" xfId="225"/>
    <cellStyle name="Normal 52" xfId="226"/>
    <cellStyle name="Normal 6" xfId="227"/>
    <cellStyle name="Normal 6 2" xfId="228"/>
    <cellStyle name="Normal 67" xfId="229"/>
    <cellStyle name="Normal 7" xfId="230"/>
    <cellStyle name="Normal 8" xfId="231"/>
    <cellStyle name="Normal 8 2" xfId="232"/>
    <cellStyle name="Normal 9" xfId="233"/>
    <cellStyle name="Normal_bartaman point 2" xfId="234"/>
    <cellStyle name="Normal_bartaman point 2 2" xfId="235"/>
    <cellStyle name="Normal_bartaman point 2 2 2" xfId="236"/>
    <cellStyle name="Normal_bartaman point 3" xfId="237"/>
    <cellStyle name="Normal_bartaman point 3 2" xfId="238"/>
    <cellStyle name="Normal_bartaman point 4" xfId="239"/>
    <cellStyle name="Normal_Bartamane_Book1" xfId="240"/>
    <cellStyle name="Normal_Comm_wt" xfId="241"/>
    <cellStyle name="Normal_CPI" xfId="242"/>
    <cellStyle name="Normal_Direction of Trade_BartamanFormat 2063-64" xfId="243"/>
    <cellStyle name="Normal_Direction of Trade_BartamanFormat 2063-64 2" xfId="244"/>
    <cellStyle name="Normal_Sheet1" xfId="245"/>
    <cellStyle name="Normal_Sheet1 2" xfId="246"/>
    <cellStyle name="Normal_Sheet1 2 2" xfId="247"/>
    <cellStyle name="Normal_Sheet1 2 3" xfId="248"/>
    <cellStyle name="Normal_Sheet1 2 4" xfId="249"/>
    <cellStyle name="Normal_Sheet1 3" xfId="250"/>
    <cellStyle name="Normal_Sheet1 4" xfId="251"/>
    <cellStyle name="Normal_Sheet1 5" xfId="252"/>
    <cellStyle name="Normal_Sheet1 6" xfId="253"/>
    <cellStyle name="Note" xfId="254"/>
    <cellStyle name="Output" xfId="255"/>
    <cellStyle name="Percent" xfId="256"/>
    <cellStyle name="Percent 2" xfId="257"/>
    <cellStyle name="Percent 2 2" xfId="258"/>
    <cellStyle name="Percent 2 2 2" xfId="259"/>
    <cellStyle name="Percent 2 3" xfId="260"/>
    <cellStyle name="Percent 2 4" xfId="261"/>
    <cellStyle name="Percent 3" xfId="262"/>
    <cellStyle name="Percent 4" xfId="263"/>
    <cellStyle name="Percent 67 2" xfId="264"/>
    <cellStyle name="SHEET" xfId="265"/>
    <cellStyle name="Title" xfId="266"/>
    <cellStyle name="Total" xfId="267"/>
    <cellStyle name="Warning Text" xfId="2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1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10.421875" style="2" customWidth="1"/>
    <col min="2" max="4" width="9.140625" style="2" customWidth="1"/>
    <col min="5" max="5" width="31.140625" style="2" customWidth="1"/>
    <col min="6" max="16384" width="9.140625" style="2" customWidth="1"/>
  </cols>
  <sheetData>
    <row r="1" spans="1:9" ht="20.25">
      <c r="A1" s="1599" t="s">
        <v>0</v>
      </c>
      <c r="B1" s="1599"/>
      <c r="C1" s="1599"/>
      <c r="D1" s="1599"/>
      <c r="E1" s="1600"/>
      <c r="F1" s="1"/>
      <c r="G1" s="1"/>
      <c r="H1" s="1"/>
      <c r="I1" s="1"/>
    </row>
    <row r="2" spans="1:9" s="4" customFormat="1" ht="15.75">
      <c r="A2" s="1601" t="s">
        <v>1</v>
      </c>
      <c r="B2" s="1601"/>
      <c r="C2" s="1601"/>
      <c r="D2" s="1601"/>
      <c r="E2" s="1602"/>
      <c r="F2" s="3"/>
      <c r="G2" s="3"/>
      <c r="H2" s="3"/>
      <c r="I2" s="3"/>
    </row>
    <row r="3" spans="3:4" ht="15.75">
      <c r="C3" s="5"/>
      <c r="D3" s="6"/>
    </row>
    <row r="4" spans="1:10" ht="15.75">
      <c r="A4" s="7" t="s">
        <v>2</v>
      </c>
      <c r="B4" s="7" t="s">
        <v>3</v>
      </c>
      <c r="C4" s="5"/>
      <c r="D4" s="5"/>
      <c r="E4" s="5"/>
      <c r="J4" s="5"/>
    </row>
    <row r="5" spans="1:13" ht="15.75" customHeight="1">
      <c r="A5" s="6">
        <v>1</v>
      </c>
      <c r="B5" s="2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5" ht="15.75">
      <c r="A6" s="6">
        <v>2</v>
      </c>
      <c r="B6" s="2" t="s">
        <v>5</v>
      </c>
      <c r="C6" s="5"/>
      <c r="D6" s="5"/>
      <c r="E6" s="5"/>
    </row>
    <row r="7" spans="1:5" ht="15.75">
      <c r="A7" s="6">
        <v>3</v>
      </c>
      <c r="B7" s="9" t="s">
        <v>6</v>
      </c>
      <c r="C7" s="5"/>
      <c r="D7" s="5"/>
      <c r="E7" s="5"/>
    </row>
    <row r="8" spans="1:5" ht="15.75">
      <c r="A8" s="6">
        <v>4</v>
      </c>
      <c r="B8" s="5" t="s">
        <v>7</v>
      </c>
      <c r="C8" s="5"/>
      <c r="D8" s="5"/>
      <c r="E8" s="5"/>
    </row>
    <row r="9" spans="1:19" ht="15.75">
      <c r="A9" s="6">
        <v>5</v>
      </c>
      <c r="B9" s="5" t="s">
        <v>8</v>
      </c>
      <c r="C9" s="5"/>
      <c r="D9" s="5"/>
      <c r="E9" s="5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5" ht="15.75">
      <c r="A10" s="6">
        <v>6</v>
      </c>
      <c r="B10" s="5" t="s">
        <v>9</v>
      </c>
      <c r="C10" s="5"/>
      <c r="D10" s="5"/>
      <c r="E10" s="5"/>
    </row>
    <row r="11" spans="1:10" s="7" customFormat="1" ht="15.75">
      <c r="A11" s="6"/>
      <c r="B11" s="7" t="s">
        <v>10</v>
      </c>
      <c r="C11" s="11"/>
      <c r="D11" s="11"/>
      <c r="E11" s="11"/>
      <c r="J11" s="2"/>
    </row>
    <row r="12" spans="1:5" ht="15.75">
      <c r="A12" s="6">
        <v>7</v>
      </c>
      <c r="B12" s="2" t="s">
        <v>11</v>
      </c>
      <c r="C12" s="5"/>
      <c r="D12" s="5"/>
      <c r="E12" s="5"/>
    </row>
    <row r="13" spans="1:10" ht="15.75">
      <c r="A13" s="6">
        <f aca="true" t="shared" si="0" ref="A13:A28">A12+1</f>
        <v>8</v>
      </c>
      <c r="B13" s="5" t="s">
        <v>12</v>
      </c>
      <c r="C13" s="5"/>
      <c r="D13" s="5"/>
      <c r="E13" s="5"/>
      <c r="J13" s="7"/>
    </row>
    <row r="14" spans="1:10" ht="15.75">
      <c r="A14" s="6">
        <f t="shared" si="0"/>
        <v>9</v>
      </c>
      <c r="B14" s="5" t="s">
        <v>13</v>
      </c>
      <c r="C14" s="5"/>
      <c r="D14" s="5"/>
      <c r="E14" s="5"/>
      <c r="J14" s="7"/>
    </row>
    <row r="15" spans="1:5" ht="15.75">
      <c r="A15" s="6">
        <f t="shared" si="0"/>
        <v>10</v>
      </c>
      <c r="B15" s="5" t="s">
        <v>14</v>
      </c>
      <c r="C15" s="5"/>
      <c r="D15" s="5"/>
      <c r="E15" s="5"/>
    </row>
    <row r="16" spans="1:5" ht="15.75">
      <c r="A16" s="6">
        <f t="shared" si="0"/>
        <v>11</v>
      </c>
      <c r="B16" s="5" t="s">
        <v>15</v>
      </c>
      <c r="C16" s="5"/>
      <c r="D16" s="5"/>
      <c r="E16" s="5"/>
    </row>
    <row r="17" spans="1:5" ht="15.75">
      <c r="A17" s="6">
        <f t="shared" si="0"/>
        <v>12</v>
      </c>
      <c r="B17" s="5" t="s">
        <v>16</v>
      </c>
      <c r="C17" s="5"/>
      <c r="D17" s="5"/>
      <c r="E17" s="5"/>
    </row>
    <row r="18" spans="1:5" ht="15.75">
      <c r="A18" s="6">
        <f t="shared" si="0"/>
        <v>13</v>
      </c>
      <c r="B18" s="5" t="s">
        <v>17</v>
      </c>
      <c r="C18" s="5"/>
      <c r="D18" s="5"/>
      <c r="E18" s="5"/>
    </row>
    <row r="19" spans="1:5" ht="15.75">
      <c r="A19" s="6">
        <f t="shared" si="0"/>
        <v>14</v>
      </c>
      <c r="B19" s="5" t="s">
        <v>18</v>
      </c>
      <c r="C19" s="5"/>
      <c r="D19" s="5"/>
      <c r="E19" s="5"/>
    </row>
    <row r="20" spans="1:7" ht="15.75">
      <c r="A20" s="6">
        <f t="shared" si="0"/>
        <v>15</v>
      </c>
      <c r="B20" s="5" t="s">
        <v>19</v>
      </c>
      <c r="C20" s="5"/>
      <c r="D20" s="5"/>
      <c r="E20" s="5"/>
      <c r="G20" s="5"/>
    </row>
    <row r="21" spans="1:7" ht="15.75">
      <c r="A21" s="6">
        <f t="shared" si="0"/>
        <v>16</v>
      </c>
      <c r="B21" s="5" t="s">
        <v>20</v>
      </c>
      <c r="C21" s="5"/>
      <c r="D21" s="5"/>
      <c r="E21" s="5"/>
      <c r="G21" s="5"/>
    </row>
    <row r="22" spans="1:7" ht="15.75">
      <c r="A22" s="6">
        <f t="shared" si="0"/>
        <v>17</v>
      </c>
      <c r="B22" s="5" t="s">
        <v>21</v>
      </c>
      <c r="C22" s="5"/>
      <c r="D22" s="5"/>
      <c r="E22" s="5"/>
      <c r="G22" s="5"/>
    </row>
    <row r="23" spans="1:7" ht="15.75">
      <c r="A23" s="6">
        <f t="shared" si="0"/>
        <v>18</v>
      </c>
      <c r="B23" s="5" t="s">
        <v>22</v>
      </c>
      <c r="C23" s="5"/>
      <c r="D23" s="5"/>
      <c r="E23" s="5"/>
      <c r="G23" s="5"/>
    </row>
    <row r="24" spans="1:10" ht="15.75">
      <c r="A24" s="6">
        <f t="shared" si="0"/>
        <v>19</v>
      </c>
      <c r="B24" s="5" t="s">
        <v>23</v>
      </c>
      <c r="C24" s="5"/>
      <c r="D24" s="5"/>
      <c r="E24" s="5"/>
      <c r="J24" s="7"/>
    </row>
    <row r="25" spans="1:5" ht="15.75">
      <c r="A25" s="6">
        <f t="shared" si="0"/>
        <v>20</v>
      </c>
      <c r="B25" s="5" t="s">
        <v>24</v>
      </c>
      <c r="C25" s="5"/>
      <c r="D25" s="5"/>
      <c r="E25" s="5"/>
    </row>
    <row r="26" spans="1:5" ht="15.75">
      <c r="A26" s="6">
        <f t="shared" si="0"/>
        <v>21</v>
      </c>
      <c r="B26" s="12" t="s">
        <v>25</v>
      </c>
      <c r="C26" s="5"/>
      <c r="D26" s="5"/>
      <c r="E26" s="5"/>
    </row>
    <row r="27" spans="1:5" ht="15.75">
      <c r="A27" s="6">
        <f t="shared" si="0"/>
        <v>22</v>
      </c>
      <c r="B27" s="12" t="s">
        <v>26</v>
      </c>
      <c r="C27" s="5"/>
      <c r="D27" s="5"/>
      <c r="E27" s="5"/>
    </row>
    <row r="28" spans="1:5" ht="15.75">
      <c r="A28" s="6">
        <f t="shared" si="0"/>
        <v>23</v>
      </c>
      <c r="B28" s="12" t="s">
        <v>697</v>
      </c>
      <c r="C28" s="5"/>
      <c r="D28" s="5"/>
      <c r="E28" s="5"/>
    </row>
    <row r="29" spans="1:10" ht="15.75">
      <c r="A29" s="6"/>
      <c r="B29" s="11" t="s">
        <v>27</v>
      </c>
      <c r="C29" s="5"/>
      <c r="D29" s="5"/>
      <c r="E29" s="5"/>
      <c r="J29" s="7"/>
    </row>
    <row r="30" spans="1:5" ht="15.75">
      <c r="A30" s="6">
        <v>24</v>
      </c>
      <c r="B30" s="5" t="s">
        <v>28</v>
      </c>
      <c r="C30" s="5"/>
      <c r="D30" s="5"/>
      <c r="E30" s="5"/>
    </row>
    <row r="31" spans="1:5" ht="15.75">
      <c r="A31" s="6">
        <v>25</v>
      </c>
      <c r="B31" s="5" t="s">
        <v>29</v>
      </c>
      <c r="C31" s="5"/>
      <c r="D31" s="5"/>
      <c r="E31" s="5"/>
    </row>
    <row r="32" spans="1:11" ht="15.75">
      <c r="A32" s="6">
        <f>A31+1</f>
        <v>26</v>
      </c>
      <c r="B32" s="5" t="s">
        <v>30</v>
      </c>
      <c r="C32" s="5"/>
      <c r="D32" s="5"/>
      <c r="E32" s="5"/>
      <c r="H32" s="5"/>
      <c r="I32" s="5"/>
      <c r="J32" s="5"/>
      <c r="K32" s="5"/>
    </row>
    <row r="33" spans="1:10" ht="15.75">
      <c r="A33" s="6"/>
      <c r="B33" s="13" t="s">
        <v>31</v>
      </c>
      <c r="C33" s="5"/>
      <c r="D33" s="5"/>
      <c r="E33" s="5"/>
      <c r="J33" s="5"/>
    </row>
    <row r="34" spans="1:10" ht="15.75">
      <c r="A34" s="6">
        <v>27</v>
      </c>
      <c r="B34" s="5" t="s">
        <v>32</v>
      </c>
      <c r="J34" s="5"/>
    </row>
    <row r="35" spans="1:10" ht="15.75">
      <c r="A35" s="6">
        <f aca="true" t="shared" si="1" ref="A35:A43">+A34+1</f>
        <v>28</v>
      </c>
      <c r="B35" s="5" t="s">
        <v>33</v>
      </c>
      <c r="C35" s="5"/>
      <c r="D35" s="5"/>
      <c r="E35" s="5"/>
      <c r="J35" s="5"/>
    </row>
    <row r="36" spans="1:10" ht="15.75">
      <c r="A36" s="6">
        <f t="shared" si="1"/>
        <v>29</v>
      </c>
      <c r="B36" s="2" t="s">
        <v>34</v>
      </c>
      <c r="C36" s="5"/>
      <c r="D36" s="5"/>
      <c r="E36" s="5"/>
      <c r="J36" s="11"/>
    </row>
    <row r="37" spans="1:10" ht="15.75">
      <c r="A37" s="6">
        <f t="shared" si="1"/>
        <v>30</v>
      </c>
      <c r="B37" s="2" t="s">
        <v>35</v>
      </c>
      <c r="C37" s="5"/>
      <c r="D37" s="5"/>
      <c r="E37" s="5"/>
      <c r="J37" s="5"/>
    </row>
    <row r="38" spans="1:10" ht="15.75">
      <c r="A38" s="6">
        <f t="shared" si="1"/>
        <v>31</v>
      </c>
      <c r="B38" s="2" t="s">
        <v>36</v>
      </c>
      <c r="C38" s="5"/>
      <c r="D38" s="5"/>
      <c r="E38" s="5"/>
      <c r="J38" s="5"/>
    </row>
    <row r="39" spans="1:10" ht="15.75">
      <c r="A39" s="6">
        <f t="shared" si="1"/>
        <v>32</v>
      </c>
      <c r="B39" s="2" t="s">
        <v>37</v>
      </c>
      <c r="C39" s="5"/>
      <c r="D39" s="5"/>
      <c r="E39" s="5"/>
      <c r="F39" s="2" t="s">
        <v>38</v>
      </c>
      <c r="J39" s="5"/>
    </row>
    <row r="40" spans="1:10" ht="15.75">
      <c r="A40" s="6">
        <f t="shared" si="1"/>
        <v>33</v>
      </c>
      <c r="B40" s="2" t="s">
        <v>39</v>
      </c>
      <c r="C40" s="5"/>
      <c r="D40" s="5"/>
      <c r="E40" s="5"/>
      <c r="J40" s="11"/>
    </row>
    <row r="41" spans="1:10" ht="15.75">
      <c r="A41" s="6">
        <f t="shared" si="1"/>
        <v>34</v>
      </c>
      <c r="B41" s="2" t="s">
        <v>40</v>
      </c>
      <c r="C41" s="5"/>
      <c r="D41" s="5"/>
      <c r="E41" s="5"/>
      <c r="J41" s="11"/>
    </row>
    <row r="42" spans="1:10" ht="15.75">
      <c r="A42" s="6">
        <f t="shared" si="1"/>
        <v>35</v>
      </c>
      <c r="B42" s="2" t="s">
        <v>41</v>
      </c>
      <c r="C42" s="5"/>
      <c r="D42" s="5"/>
      <c r="E42" s="5"/>
      <c r="J42" s="11"/>
    </row>
    <row r="43" spans="1:10" ht="15.75">
      <c r="A43" s="6">
        <f t="shared" si="1"/>
        <v>36</v>
      </c>
      <c r="B43" s="2" t="s">
        <v>42</v>
      </c>
      <c r="C43" s="5"/>
      <c r="D43" s="5"/>
      <c r="E43" s="5"/>
      <c r="J43" s="11"/>
    </row>
    <row r="44" spans="1:10" ht="15.75">
      <c r="A44" s="6"/>
      <c r="B44" s="7" t="s">
        <v>43</v>
      </c>
      <c r="C44" s="5"/>
      <c r="D44" s="5"/>
      <c r="E44" s="5"/>
      <c r="J44" s="5"/>
    </row>
    <row r="45" spans="1:10" ht="15.75">
      <c r="A45" s="6">
        <v>37</v>
      </c>
      <c r="B45" s="2" t="s">
        <v>43</v>
      </c>
      <c r="C45" s="5"/>
      <c r="D45" s="5"/>
      <c r="E45" s="5"/>
      <c r="J45" s="5"/>
    </row>
    <row r="46" spans="1:5" ht="15.75">
      <c r="A46" s="6">
        <v>38</v>
      </c>
      <c r="B46" s="2" t="s">
        <v>44</v>
      </c>
      <c r="C46" s="5"/>
      <c r="D46" s="5"/>
      <c r="E46" s="5"/>
    </row>
    <row r="47" spans="1:10" ht="15.75">
      <c r="A47" s="6"/>
      <c r="B47" s="7" t="s">
        <v>45</v>
      </c>
      <c r="J47" s="12"/>
    </row>
    <row r="48" spans="1:10" ht="15.75">
      <c r="A48" s="6">
        <v>39</v>
      </c>
      <c r="B48" s="2" t="s">
        <v>46</v>
      </c>
      <c r="C48" s="5"/>
      <c r="D48" s="5"/>
      <c r="E48" s="5"/>
      <c r="J48" s="12"/>
    </row>
    <row r="49" spans="1:2" ht="15.75">
      <c r="A49" s="6">
        <f>+A48+1</f>
        <v>40</v>
      </c>
      <c r="B49" s="2" t="s">
        <v>47</v>
      </c>
    </row>
    <row r="50" spans="1:2" ht="15.75">
      <c r="A50" s="6">
        <f>+A49+1</f>
        <v>41</v>
      </c>
      <c r="B50" s="2" t="s">
        <v>48</v>
      </c>
    </row>
    <row r="51" spans="1:5" ht="15.75">
      <c r="A51" s="6"/>
      <c r="B51" s="7" t="s">
        <v>49</v>
      </c>
      <c r="C51" s="5"/>
      <c r="D51" s="5"/>
      <c r="E51" s="5"/>
    </row>
    <row r="52" spans="1:5" ht="15.75">
      <c r="A52" s="6">
        <v>42</v>
      </c>
      <c r="B52" s="2" t="s">
        <v>50</v>
      </c>
      <c r="C52" s="5"/>
      <c r="D52" s="5"/>
      <c r="E52" s="5"/>
    </row>
    <row r="53" spans="1:5" ht="15.75">
      <c r="A53" s="6">
        <f>+A52+1</f>
        <v>43</v>
      </c>
      <c r="B53" s="2" t="s">
        <v>51</v>
      </c>
      <c r="C53" s="5"/>
      <c r="D53" s="5"/>
      <c r="E53" s="5"/>
    </row>
    <row r="54" spans="1:5" ht="15.75">
      <c r="A54" s="6">
        <f>+A53+1</f>
        <v>44</v>
      </c>
      <c r="B54" s="2" t="s">
        <v>52</v>
      </c>
      <c r="C54" s="5"/>
      <c r="D54" s="5"/>
      <c r="E54" s="5"/>
    </row>
    <row r="55" spans="1:5" ht="15.75">
      <c r="A55" s="6">
        <f>+A54+1</f>
        <v>45</v>
      </c>
      <c r="B55" s="2" t="s">
        <v>53</v>
      </c>
      <c r="C55" s="5"/>
      <c r="D55" s="5"/>
      <c r="E55" s="5"/>
    </row>
    <row r="56" spans="1:5" ht="15.75">
      <c r="A56" s="6">
        <f>+A55+1</f>
        <v>46</v>
      </c>
      <c r="B56" s="5" t="s">
        <v>54</v>
      </c>
      <c r="C56" s="5"/>
      <c r="D56" s="5"/>
      <c r="E56" s="5"/>
    </row>
    <row r="57" spans="1:5" ht="15.75">
      <c r="A57" s="6">
        <f>+A56+1</f>
        <v>47</v>
      </c>
      <c r="B57" s="5" t="s">
        <v>55</v>
      </c>
      <c r="C57" s="5"/>
      <c r="D57" s="5"/>
      <c r="E57" s="5"/>
    </row>
    <row r="58" spans="1:5" ht="15.75">
      <c r="A58" s="5"/>
      <c r="B58" s="5"/>
      <c r="C58" s="5"/>
      <c r="D58" s="5"/>
      <c r="E58" s="5"/>
    </row>
    <row r="59" spans="1:5" ht="15.75">
      <c r="A59" s="5"/>
      <c r="B59" s="5"/>
      <c r="C59" s="5"/>
      <c r="D59" s="5"/>
      <c r="E59" s="5"/>
    </row>
    <row r="60" spans="1:5" ht="15.75">
      <c r="A60" s="5"/>
      <c r="B60" s="5"/>
      <c r="C60" s="5"/>
      <c r="D60" s="5"/>
      <c r="E60" s="5"/>
    </row>
    <row r="61" spans="1:5" ht="15.75">
      <c r="A61" s="5"/>
      <c r="B61" s="5"/>
      <c r="C61" s="5"/>
      <c r="D61" s="5"/>
      <c r="E61" s="5"/>
    </row>
    <row r="62" spans="1:7" ht="15.75">
      <c r="A62" s="5"/>
      <c r="B62" s="5"/>
      <c r="C62" s="5"/>
      <c r="D62" s="5"/>
      <c r="E62" s="5"/>
      <c r="G62" s="2" t="s">
        <v>56</v>
      </c>
    </row>
    <row r="63" spans="1:5" ht="15.75">
      <c r="A63" s="5"/>
      <c r="B63" s="5"/>
      <c r="C63" s="5"/>
      <c r="D63" s="5"/>
      <c r="E63" s="5"/>
    </row>
    <row r="64" spans="1:5" ht="15.75">
      <c r="A64" s="5"/>
      <c r="B64" s="5"/>
      <c r="C64" s="5"/>
      <c r="D64" s="5"/>
      <c r="E64" s="5"/>
    </row>
    <row r="65" spans="1:5" ht="15.75">
      <c r="A65" s="5"/>
      <c r="B65" s="5"/>
      <c r="C65" s="5"/>
      <c r="D65" s="5"/>
      <c r="E65" s="5"/>
    </row>
    <row r="66" spans="1:5" ht="15.75">
      <c r="A66" s="5"/>
      <c r="B66" s="5"/>
      <c r="C66" s="5"/>
      <c r="D66" s="5"/>
      <c r="E66" s="5"/>
    </row>
    <row r="67" spans="1:5" ht="15.75">
      <c r="A67" s="5"/>
      <c r="B67" s="5"/>
      <c r="C67" s="5"/>
      <c r="D67" s="5"/>
      <c r="E67" s="5"/>
    </row>
    <row r="68" spans="1:5" ht="15.75">
      <c r="A68" s="5"/>
      <c r="B68" s="5"/>
      <c r="C68" s="5"/>
      <c r="D68" s="5"/>
      <c r="E68" s="5"/>
    </row>
    <row r="69" spans="1:5" ht="15.75">
      <c r="A69" s="5"/>
      <c r="B69" s="5"/>
      <c r="C69" s="5"/>
      <c r="D69" s="5"/>
      <c r="E69" s="5"/>
    </row>
    <row r="70" spans="1:5" ht="15.75">
      <c r="A70" s="5"/>
      <c r="B70" s="5"/>
      <c r="C70" s="5"/>
      <c r="D70" s="5"/>
      <c r="E70" s="5"/>
    </row>
    <row r="71" spans="1:5" ht="15.75">
      <c r="A71" s="5"/>
      <c r="B71" s="5"/>
      <c r="C71" s="5"/>
      <c r="D71" s="5"/>
      <c r="E71" s="5"/>
    </row>
    <row r="72" spans="1:5" ht="15.75">
      <c r="A72" s="5"/>
      <c r="B72" s="5"/>
      <c r="C72" s="5"/>
      <c r="D72" s="5"/>
      <c r="E72" s="5"/>
    </row>
    <row r="73" spans="1:5" ht="15.75">
      <c r="A73" s="5"/>
      <c r="B73" s="5"/>
      <c r="C73" s="5"/>
      <c r="D73" s="5"/>
      <c r="E73" s="5"/>
    </row>
    <row r="74" spans="1:5" ht="15.75">
      <c r="A74" s="5"/>
      <c r="B74" s="5"/>
      <c r="C74" s="5"/>
      <c r="D74" s="5"/>
      <c r="E74" s="5"/>
    </row>
    <row r="75" spans="1:5" ht="15.75">
      <c r="A75" s="5"/>
      <c r="B75" s="5"/>
      <c r="C75" s="5"/>
      <c r="D75" s="5"/>
      <c r="E75" s="5"/>
    </row>
    <row r="76" spans="1:5" ht="15.75">
      <c r="A76" s="5"/>
      <c r="B76" s="5"/>
      <c r="C76" s="5"/>
      <c r="D76" s="5"/>
      <c r="E76" s="5"/>
    </row>
    <row r="77" spans="1:5" ht="15.75">
      <c r="A77" s="5"/>
      <c r="B77" s="5"/>
      <c r="C77" s="5"/>
      <c r="D77" s="5"/>
      <c r="E77" s="5"/>
    </row>
    <row r="78" spans="1:5" ht="15.75">
      <c r="A78" s="5"/>
      <c r="B78" s="5"/>
      <c r="C78" s="5"/>
      <c r="D78" s="5"/>
      <c r="E78" s="5"/>
    </row>
    <row r="79" spans="1:5" ht="15.75">
      <c r="A79" s="5"/>
      <c r="B79" s="5"/>
      <c r="C79" s="5"/>
      <c r="D79" s="5"/>
      <c r="E79" s="5"/>
    </row>
    <row r="80" spans="1:5" ht="15.75">
      <c r="A80" s="5"/>
      <c r="B80" s="5"/>
      <c r="C80" s="5"/>
      <c r="D80" s="5"/>
      <c r="E80" s="5"/>
    </row>
    <row r="81" spans="1:5" ht="15.75">
      <c r="A81" s="5"/>
      <c r="B81" s="5"/>
      <c r="C81" s="5"/>
      <c r="D81" s="5"/>
      <c r="E81" s="5"/>
    </row>
    <row r="82" spans="1:5" ht="15.75">
      <c r="A82" s="5"/>
      <c r="B82" s="5"/>
      <c r="C82" s="5"/>
      <c r="D82" s="5"/>
      <c r="E82" s="5"/>
    </row>
    <row r="83" spans="1:5" ht="15.75">
      <c r="A83" s="5"/>
      <c r="B83" s="5"/>
      <c r="C83" s="5"/>
      <c r="D83" s="5"/>
      <c r="E83" s="5"/>
    </row>
    <row r="84" spans="1:5" ht="15.75">
      <c r="A84" s="5"/>
      <c r="B84" s="5"/>
      <c r="C84" s="5"/>
      <c r="D84" s="5"/>
      <c r="E84" s="5"/>
    </row>
    <row r="85" spans="1:5" ht="15.75">
      <c r="A85" s="5"/>
      <c r="B85" s="5"/>
      <c r="C85" s="5"/>
      <c r="D85" s="5"/>
      <c r="E85" s="5"/>
    </row>
    <row r="86" spans="1:5" ht="15.75">
      <c r="A86" s="5"/>
      <c r="B86" s="5"/>
      <c r="C86" s="5"/>
      <c r="D86" s="5"/>
      <c r="E86" s="5"/>
    </row>
    <row r="87" spans="1:5" ht="15.75">
      <c r="A87" s="5"/>
      <c r="B87" s="5"/>
      <c r="C87" s="5"/>
      <c r="D87" s="5"/>
      <c r="E87" s="5"/>
    </row>
    <row r="88" spans="1:5" ht="15.75">
      <c r="A88" s="5"/>
      <c r="B88" s="5"/>
      <c r="C88" s="5"/>
      <c r="D88" s="5"/>
      <c r="E88" s="5"/>
    </row>
    <row r="89" spans="1:5" ht="15.75">
      <c r="A89" s="5"/>
      <c r="B89" s="5"/>
      <c r="C89" s="5"/>
      <c r="D89" s="5"/>
      <c r="E89" s="5"/>
    </row>
    <row r="90" spans="1:5" ht="15.75">
      <c r="A90" s="5"/>
      <c r="B90" s="5"/>
      <c r="C90" s="5"/>
      <c r="D90" s="5"/>
      <c r="E90" s="5"/>
    </row>
    <row r="91" spans="1:5" ht="15.75">
      <c r="A91" s="5"/>
      <c r="B91" s="5"/>
      <c r="C91" s="5"/>
      <c r="D91" s="5"/>
      <c r="E91" s="5"/>
    </row>
    <row r="92" spans="1:5" ht="15.75">
      <c r="A92" s="5"/>
      <c r="B92" s="5"/>
      <c r="C92" s="5"/>
      <c r="D92" s="5"/>
      <c r="E92" s="5"/>
    </row>
    <row r="93" spans="1:5" ht="15.75">
      <c r="A93" s="5"/>
      <c r="B93" s="5"/>
      <c r="C93" s="5"/>
      <c r="D93" s="5"/>
      <c r="E93" s="5"/>
    </row>
    <row r="94" spans="1:5" ht="15.75">
      <c r="A94" s="5"/>
      <c r="B94" s="5"/>
      <c r="C94" s="5"/>
      <c r="D94" s="5"/>
      <c r="E94" s="5"/>
    </row>
    <row r="95" spans="1:5" ht="15.75">
      <c r="A95" s="5"/>
      <c r="B95" s="5"/>
      <c r="C95" s="5"/>
      <c r="D95" s="5"/>
      <c r="E95" s="5"/>
    </row>
    <row r="96" spans="1:5" ht="15.75">
      <c r="A96" s="5"/>
      <c r="B96" s="5"/>
      <c r="C96" s="5"/>
      <c r="D96" s="5"/>
      <c r="E96" s="5"/>
    </row>
    <row r="97" spans="1:5" ht="15.75">
      <c r="A97" s="5"/>
      <c r="B97" s="5"/>
      <c r="C97" s="5"/>
      <c r="D97" s="5"/>
      <c r="E97" s="5"/>
    </row>
    <row r="98" spans="1:5" ht="15.75">
      <c r="A98" s="5"/>
      <c r="B98" s="5"/>
      <c r="C98" s="5"/>
      <c r="D98" s="5"/>
      <c r="E98" s="5"/>
    </row>
    <row r="99" spans="1:5" ht="15.75">
      <c r="A99" s="5"/>
      <c r="B99" s="5"/>
      <c r="C99" s="5"/>
      <c r="D99" s="5"/>
      <c r="E99" s="5"/>
    </row>
    <row r="100" spans="1:5" ht="15.75">
      <c r="A100" s="5"/>
      <c r="B100" s="5"/>
      <c r="C100" s="5"/>
      <c r="D100" s="5"/>
      <c r="E100" s="5"/>
    </row>
    <row r="101" spans="1:5" ht="15.75">
      <c r="A101" s="5"/>
      <c r="B101" s="5"/>
      <c r="C101" s="5"/>
      <c r="D101" s="5"/>
      <c r="E101" s="5"/>
    </row>
    <row r="102" spans="1:5" ht="15.75">
      <c r="A102" s="5"/>
      <c r="B102" s="5"/>
      <c r="C102" s="5"/>
      <c r="D102" s="5"/>
      <c r="E102" s="5"/>
    </row>
    <row r="103" spans="1:5" ht="15.75">
      <c r="A103" s="5"/>
      <c r="B103" s="5"/>
      <c r="C103" s="5"/>
      <c r="D103" s="5"/>
      <c r="E103" s="5"/>
    </row>
    <row r="104" spans="1:5" ht="15.75">
      <c r="A104" s="5"/>
      <c r="B104" s="5"/>
      <c r="C104" s="5"/>
      <c r="D104" s="5"/>
      <c r="E104" s="5"/>
    </row>
    <row r="105" spans="1:5" ht="15.75">
      <c r="A105" s="5"/>
      <c r="B105" s="5"/>
      <c r="C105" s="5"/>
      <c r="D105" s="5"/>
      <c r="E105" s="5"/>
    </row>
    <row r="106" spans="1:5" ht="15.75">
      <c r="A106" s="5"/>
      <c r="B106" s="5"/>
      <c r="C106" s="5"/>
      <c r="D106" s="5"/>
      <c r="E106" s="5"/>
    </row>
    <row r="107" spans="1:5" ht="15.75">
      <c r="A107" s="5"/>
      <c r="B107" s="5"/>
      <c r="C107" s="5"/>
      <c r="D107" s="5"/>
      <c r="E107" s="5"/>
    </row>
    <row r="108" spans="1:5" ht="15.75">
      <c r="A108" s="5"/>
      <c r="B108" s="5"/>
      <c r="C108" s="5"/>
      <c r="D108" s="5"/>
      <c r="E108" s="5"/>
    </row>
    <row r="109" spans="1:5" ht="15.75">
      <c r="A109" s="5"/>
      <c r="B109" s="5"/>
      <c r="C109" s="5"/>
      <c r="D109" s="5"/>
      <c r="E109" s="5"/>
    </row>
    <row r="110" spans="1:5" ht="15.75">
      <c r="A110" s="5"/>
      <c r="B110" s="5"/>
      <c r="C110" s="5"/>
      <c r="D110" s="5"/>
      <c r="E110" s="5"/>
    </row>
    <row r="111" spans="1:5" ht="15.75">
      <c r="A111" s="5"/>
      <c r="B111" s="5"/>
      <c r="C111" s="5"/>
      <c r="D111" s="5"/>
      <c r="E111" s="5"/>
    </row>
    <row r="112" spans="1:5" ht="15.75">
      <c r="A112" s="5"/>
      <c r="B112" s="5"/>
      <c r="C112" s="5"/>
      <c r="D112" s="5"/>
      <c r="E112" s="5"/>
    </row>
    <row r="113" spans="1:5" ht="15.75">
      <c r="A113" s="5"/>
      <c r="B113" s="5"/>
      <c r="C113" s="5"/>
      <c r="D113" s="5"/>
      <c r="E113" s="5"/>
    </row>
    <row r="114" spans="1:5" ht="15.75">
      <c r="A114" s="5"/>
      <c r="B114" s="5"/>
      <c r="C114" s="5"/>
      <c r="D114" s="5"/>
      <c r="E114" s="5"/>
    </row>
    <row r="115" spans="1:5" ht="15.75">
      <c r="A115" s="5"/>
      <c r="B115" s="5"/>
      <c r="C115" s="5"/>
      <c r="D115" s="5"/>
      <c r="E115" s="5"/>
    </row>
    <row r="116" spans="1:5" ht="15.75">
      <c r="A116" s="5"/>
      <c r="B116" s="5"/>
      <c r="C116" s="5"/>
      <c r="D116" s="5"/>
      <c r="E116" s="5"/>
    </row>
    <row r="117" spans="1:5" ht="15.75">
      <c r="A117" s="5"/>
      <c r="B117" s="5"/>
      <c r="C117" s="5"/>
      <c r="D117" s="5"/>
      <c r="E117" s="5"/>
    </row>
    <row r="118" spans="1:5" ht="15.75">
      <c r="A118" s="5"/>
      <c r="B118" s="5"/>
      <c r="C118" s="5"/>
      <c r="D118" s="5"/>
      <c r="E118" s="5"/>
    </row>
    <row r="119" spans="1:5" ht="15.75">
      <c r="A119" s="5"/>
      <c r="B119" s="5"/>
      <c r="C119" s="5"/>
      <c r="D119" s="5"/>
      <c r="E119" s="5"/>
    </row>
    <row r="120" spans="1:5" ht="15.75">
      <c r="A120" s="5"/>
      <c r="B120" s="5"/>
      <c r="C120" s="5"/>
      <c r="D120" s="5"/>
      <c r="E120" s="5"/>
    </row>
    <row r="121" spans="1:5" ht="15.75">
      <c r="A121" s="5"/>
      <c r="B121" s="5"/>
      <c r="C121" s="5"/>
      <c r="D121" s="5"/>
      <c r="E121" s="5"/>
    </row>
    <row r="122" spans="1:5" ht="15.75">
      <c r="A122" s="5"/>
      <c r="B122" s="5"/>
      <c r="C122" s="5"/>
      <c r="D122" s="5"/>
      <c r="E122" s="5"/>
    </row>
    <row r="123" spans="1:5" ht="15.75">
      <c r="A123" s="5"/>
      <c r="B123" s="5"/>
      <c r="C123" s="5"/>
      <c r="D123" s="5"/>
      <c r="E123" s="5"/>
    </row>
    <row r="124" spans="1:5" ht="15.75">
      <c r="A124" s="5"/>
      <c r="B124" s="5"/>
      <c r="C124" s="5"/>
      <c r="D124" s="5"/>
      <c r="E124" s="5"/>
    </row>
    <row r="125" spans="1:5" ht="15.75">
      <c r="A125" s="5"/>
      <c r="B125" s="5"/>
      <c r="C125" s="5"/>
      <c r="D125" s="5"/>
      <c r="E125" s="5"/>
    </row>
    <row r="126" spans="1:5" ht="15.75">
      <c r="A126" s="5"/>
      <c r="B126" s="5"/>
      <c r="C126" s="5"/>
      <c r="D126" s="5"/>
      <c r="E126" s="5"/>
    </row>
    <row r="127" spans="1:5" ht="15.75">
      <c r="A127" s="5"/>
      <c r="B127" s="5"/>
      <c r="C127" s="5"/>
      <c r="D127" s="5"/>
      <c r="E127" s="5"/>
    </row>
    <row r="128" spans="1:5" ht="15.75">
      <c r="A128" s="5"/>
      <c r="B128" s="5"/>
      <c r="C128" s="5"/>
      <c r="D128" s="5"/>
      <c r="E128" s="5"/>
    </row>
    <row r="129" spans="1:5" ht="15.75">
      <c r="A129" s="5"/>
      <c r="B129" s="5"/>
      <c r="C129" s="5"/>
      <c r="D129" s="5"/>
      <c r="E129" s="5"/>
    </row>
    <row r="130" spans="1:5" ht="15.75">
      <c r="A130" s="5"/>
      <c r="B130" s="5"/>
      <c r="C130" s="5"/>
      <c r="D130" s="5"/>
      <c r="E130" s="5"/>
    </row>
    <row r="131" spans="1:5" ht="15.75">
      <c r="A131" s="5"/>
      <c r="B131" s="5"/>
      <c r="C131" s="5"/>
      <c r="D131" s="5"/>
      <c r="E131" s="5"/>
    </row>
    <row r="132" spans="1:5" ht="15.75">
      <c r="A132" s="5"/>
      <c r="B132" s="5"/>
      <c r="C132" s="5"/>
      <c r="D132" s="5"/>
      <c r="E132" s="5"/>
    </row>
    <row r="133" spans="1:5" ht="15.75">
      <c r="A133" s="5"/>
      <c r="B133" s="5"/>
      <c r="C133" s="5"/>
      <c r="D133" s="5"/>
      <c r="E133" s="5"/>
    </row>
    <row r="134" spans="1:5" ht="15.75">
      <c r="A134" s="5"/>
      <c r="B134" s="5"/>
      <c r="C134" s="5"/>
      <c r="D134" s="5"/>
      <c r="E134" s="5"/>
    </row>
    <row r="135" spans="1:5" ht="15.75">
      <c r="A135" s="5"/>
      <c r="B135" s="5"/>
      <c r="C135" s="5"/>
      <c r="D135" s="5"/>
      <c r="E135" s="5"/>
    </row>
    <row r="136" spans="1:5" ht="15.75">
      <c r="A136" s="5"/>
      <c r="B136" s="5"/>
      <c r="C136" s="5"/>
      <c r="D136" s="5"/>
      <c r="E136" s="5"/>
    </row>
    <row r="137" spans="1:5" ht="15.75">
      <c r="A137" s="5"/>
      <c r="B137" s="5"/>
      <c r="C137" s="5"/>
      <c r="D137" s="5"/>
      <c r="E137" s="5"/>
    </row>
    <row r="138" spans="1:5" ht="15.75">
      <c r="A138" s="5"/>
      <c r="B138" s="5"/>
      <c r="C138" s="5"/>
      <c r="D138" s="5"/>
      <c r="E138" s="5"/>
    </row>
    <row r="139" spans="1:5" ht="15.75">
      <c r="A139" s="5"/>
      <c r="B139" s="5"/>
      <c r="C139" s="5"/>
      <c r="D139" s="5"/>
      <c r="E139" s="5"/>
    </row>
    <row r="140" spans="1:5" ht="15.75">
      <c r="A140" s="5"/>
      <c r="B140" s="5"/>
      <c r="C140" s="5"/>
      <c r="D140" s="5"/>
      <c r="E140" s="5"/>
    </row>
    <row r="141" spans="1:5" ht="15.75">
      <c r="A141" s="5"/>
      <c r="B141" s="5"/>
      <c r="C141" s="5"/>
      <c r="D141" s="5"/>
      <c r="E141" s="5"/>
    </row>
    <row r="142" spans="1:5" ht="15.75">
      <c r="A142" s="5"/>
      <c r="B142" s="5"/>
      <c r="C142" s="5"/>
      <c r="D142" s="5"/>
      <c r="E142" s="5"/>
    </row>
    <row r="143" spans="1:5" ht="15.75">
      <c r="A143" s="5"/>
      <c r="B143" s="5"/>
      <c r="C143" s="5"/>
      <c r="D143" s="5"/>
      <c r="E143" s="5"/>
    </row>
    <row r="144" spans="1:5" ht="15.75">
      <c r="A144" s="5"/>
      <c r="B144" s="5"/>
      <c r="C144" s="5"/>
      <c r="D144" s="5"/>
      <c r="E144" s="5"/>
    </row>
    <row r="145" spans="1:5" ht="15.75">
      <c r="A145" s="5"/>
      <c r="B145" s="5"/>
      <c r="C145" s="5"/>
      <c r="D145" s="5"/>
      <c r="E145" s="5"/>
    </row>
    <row r="146" spans="1:5" ht="15.75">
      <c r="A146" s="5"/>
      <c r="B146" s="5"/>
      <c r="C146" s="5"/>
      <c r="D146" s="5"/>
      <c r="E146" s="5"/>
    </row>
    <row r="147" spans="1:5" ht="15.75">
      <c r="A147" s="5"/>
      <c r="B147" s="5"/>
      <c r="C147" s="5"/>
      <c r="D147" s="5"/>
      <c r="E147" s="5"/>
    </row>
    <row r="148" spans="1:5" ht="15.75">
      <c r="A148" s="5"/>
      <c r="B148" s="5"/>
      <c r="C148" s="5"/>
      <c r="D148" s="5"/>
      <c r="E148" s="5"/>
    </row>
    <row r="149" spans="1:5" ht="15.75">
      <c r="A149" s="5"/>
      <c r="B149" s="5"/>
      <c r="C149" s="5"/>
      <c r="D149" s="5"/>
      <c r="E149" s="5"/>
    </row>
    <row r="150" spans="1:5" ht="15.75">
      <c r="A150" s="5"/>
      <c r="B150" s="5"/>
      <c r="C150" s="5"/>
      <c r="D150" s="5"/>
      <c r="E150" s="5"/>
    </row>
    <row r="151" spans="1:5" ht="15.75">
      <c r="A151" s="5"/>
      <c r="B151" s="5"/>
      <c r="C151" s="5"/>
      <c r="D151" s="5"/>
      <c r="E151" s="5"/>
    </row>
    <row r="152" spans="1:5" ht="15.75">
      <c r="A152" s="5"/>
      <c r="B152" s="5"/>
      <c r="C152" s="5"/>
      <c r="D152" s="5"/>
      <c r="E152" s="5"/>
    </row>
    <row r="153" spans="1:5" ht="15.75">
      <c r="A153" s="5"/>
      <c r="B153" s="5"/>
      <c r="C153" s="5"/>
      <c r="D153" s="5"/>
      <c r="E153" s="5"/>
    </row>
    <row r="154" spans="1:5" ht="15.75">
      <c r="A154" s="5"/>
      <c r="B154" s="5"/>
      <c r="C154" s="5"/>
      <c r="D154" s="5"/>
      <c r="E154" s="5"/>
    </row>
    <row r="155" spans="1:5" ht="15.75">
      <c r="A155" s="5"/>
      <c r="B155" s="5"/>
      <c r="C155" s="5"/>
      <c r="D155" s="5"/>
      <c r="E155" s="5"/>
    </row>
    <row r="156" spans="1:5" ht="15.75">
      <c r="A156" s="5"/>
      <c r="B156" s="5"/>
      <c r="C156" s="5"/>
      <c r="D156" s="5"/>
      <c r="E156" s="5"/>
    </row>
    <row r="157" spans="1:5" ht="15.75">
      <c r="A157" s="5"/>
      <c r="B157" s="5"/>
      <c r="C157" s="5"/>
      <c r="D157" s="5"/>
      <c r="E157" s="5"/>
    </row>
    <row r="158" spans="1:5" ht="15.75">
      <c r="A158" s="5"/>
      <c r="B158" s="5"/>
      <c r="C158" s="5"/>
      <c r="D158" s="5"/>
      <c r="E158" s="5"/>
    </row>
    <row r="159" spans="1:5" ht="15.75">
      <c r="A159" s="5"/>
      <c r="B159" s="5"/>
      <c r="C159" s="5"/>
      <c r="D159" s="5"/>
      <c r="E159" s="5"/>
    </row>
    <row r="160" spans="1:5" ht="15.75">
      <c r="A160" s="5"/>
      <c r="B160" s="5"/>
      <c r="C160" s="5"/>
      <c r="D160" s="5"/>
      <c r="E160" s="5"/>
    </row>
    <row r="161" spans="1:5" ht="15.75">
      <c r="A161" s="5"/>
      <c r="B161" s="5"/>
      <c r="C161" s="5"/>
      <c r="D161" s="5"/>
      <c r="E161" s="5"/>
    </row>
    <row r="162" spans="1:5" ht="15.75">
      <c r="A162" s="5"/>
      <c r="B162" s="5"/>
      <c r="C162" s="5"/>
      <c r="D162" s="5"/>
      <c r="E162" s="5"/>
    </row>
    <row r="163" spans="1:5" ht="15.75">
      <c r="A163" s="5"/>
      <c r="B163" s="5"/>
      <c r="C163" s="5"/>
      <c r="D163" s="5"/>
      <c r="E163" s="5"/>
    </row>
    <row r="164" spans="1:5" ht="15.75">
      <c r="A164" s="5"/>
      <c r="B164" s="5"/>
      <c r="C164" s="5"/>
      <c r="D164" s="5"/>
      <c r="E164" s="5"/>
    </row>
    <row r="165" spans="1:5" ht="15.75">
      <c r="A165" s="5"/>
      <c r="B165" s="5"/>
      <c r="C165" s="5"/>
      <c r="D165" s="5"/>
      <c r="E165" s="5"/>
    </row>
    <row r="166" spans="1:5" ht="15.75">
      <c r="A166" s="5"/>
      <c r="B166" s="5"/>
      <c r="C166" s="5"/>
      <c r="D166" s="5"/>
      <c r="E166" s="5"/>
    </row>
    <row r="167" spans="1:5" ht="15.75">
      <c r="A167" s="5"/>
      <c r="B167" s="5"/>
      <c r="C167" s="5"/>
      <c r="D167" s="5"/>
      <c r="E167" s="5"/>
    </row>
    <row r="168" spans="1:5" ht="15.75">
      <c r="A168" s="5"/>
      <c r="B168" s="5"/>
      <c r="C168" s="5"/>
      <c r="D168" s="5"/>
      <c r="E168" s="5"/>
    </row>
    <row r="169" spans="1:5" ht="15.75">
      <c r="A169" s="5"/>
      <c r="B169" s="5"/>
      <c r="C169" s="5"/>
      <c r="D169" s="5"/>
      <c r="E169" s="5"/>
    </row>
    <row r="170" spans="1:5" ht="15.75">
      <c r="A170" s="5"/>
      <c r="B170" s="5"/>
      <c r="C170" s="5"/>
      <c r="D170" s="5"/>
      <c r="E170" s="5"/>
    </row>
    <row r="171" spans="1:5" ht="15.75">
      <c r="A171" s="5"/>
      <c r="B171" s="5"/>
      <c r="C171" s="5"/>
      <c r="D171" s="5"/>
      <c r="E171" s="5"/>
    </row>
    <row r="172" spans="1:5" ht="15.75">
      <c r="A172" s="5"/>
      <c r="B172" s="5"/>
      <c r="C172" s="5"/>
      <c r="D172" s="5"/>
      <c r="E172" s="5"/>
    </row>
    <row r="173" spans="1:5" ht="15.75">
      <c r="A173" s="5"/>
      <c r="B173" s="5"/>
      <c r="C173" s="5"/>
      <c r="D173" s="5"/>
      <c r="E173" s="5"/>
    </row>
    <row r="174" spans="1:5" ht="15.75">
      <c r="A174" s="5"/>
      <c r="B174" s="5"/>
      <c r="C174" s="5"/>
      <c r="D174" s="5"/>
      <c r="E174" s="5"/>
    </row>
    <row r="175" spans="1:5" ht="15.75">
      <c r="A175" s="5"/>
      <c r="B175" s="5"/>
      <c r="C175" s="5"/>
      <c r="D175" s="5"/>
      <c r="E175" s="5"/>
    </row>
    <row r="176" spans="1:5" ht="15.75">
      <c r="A176" s="5"/>
      <c r="B176" s="5"/>
      <c r="C176" s="5"/>
      <c r="D176" s="5"/>
      <c r="E176" s="5"/>
    </row>
    <row r="177" spans="1:5" ht="15.75">
      <c r="A177" s="5"/>
      <c r="B177" s="5"/>
      <c r="C177" s="5"/>
      <c r="D177" s="5"/>
      <c r="E177" s="5"/>
    </row>
    <row r="178" spans="1:5" ht="15.75">
      <c r="A178" s="5"/>
      <c r="B178" s="5"/>
      <c r="C178" s="5"/>
      <c r="D178" s="5"/>
      <c r="E178" s="5"/>
    </row>
    <row r="179" spans="1:5" ht="15.75">
      <c r="A179" s="5"/>
      <c r="B179" s="5"/>
      <c r="C179" s="5"/>
      <c r="D179" s="5"/>
      <c r="E179" s="5"/>
    </row>
    <row r="180" spans="1:5" ht="15.75">
      <c r="A180" s="5"/>
      <c r="B180" s="5"/>
      <c r="C180" s="5"/>
      <c r="D180" s="5"/>
      <c r="E180" s="5"/>
    </row>
    <row r="181" spans="1:5" ht="15.75">
      <c r="A181" s="5"/>
      <c r="B181" s="5"/>
      <c r="C181" s="5"/>
      <c r="D181" s="5"/>
      <c r="E181" s="5"/>
    </row>
  </sheetData>
  <sheetProtection/>
  <mergeCells count="2">
    <mergeCell ref="A1:E1"/>
    <mergeCell ref="A2:E2"/>
  </mergeCells>
  <printOptions horizontalCentered="1"/>
  <pageMargins left="0.55" right="0.8" top="1" bottom="0.5" header="0" footer="0"/>
  <pageSetup fitToHeight="1" fitToWidth="1" horizontalDpi="1200" verticalDpi="12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29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9.140625" style="120" customWidth="1"/>
    <col min="2" max="2" width="5.00390625" style="120" customWidth="1"/>
    <col min="3" max="3" width="31.28125" style="120" bestFit="1" customWidth="1"/>
    <col min="4" max="5" width="11.7109375" style="120" customWidth="1"/>
    <col min="6" max="6" width="11.140625" style="120" customWidth="1"/>
    <col min="7" max="7" width="9.7109375" style="120" customWidth="1"/>
    <col min="8" max="8" width="9.57421875" style="120" customWidth="1"/>
    <col min="9" max="16384" width="9.140625" style="120" customWidth="1"/>
  </cols>
  <sheetData>
    <row r="1" spans="2:8" ht="15" customHeight="1">
      <c r="B1" s="1677" t="s">
        <v>385</v>
      </c>
      <c r="C1" s="1678"/>
      <c r="D1" s="1678"/>
      <c r="E1" s="1678"/>
      <c r="F1" s="1678"/>
      <c r="G1" s="1679"/>
      <c r="H1" s="1679"/>
    </row>
    <row r="2" spans="2:8" ht="15" customHeight="1">
      <c r="B2" s="1689" t="s">
        <v>386</v>
      </c>
      <c r="C2" s="1690"/>
      <c r="D2" s="1690"/>
      <c r="E2" s="1690"/>
      <c r="F2" s="1690"/>
      <c r="G2" s="1691"/>
      <c r="H2" s="1691"/>
    </row>
    <row r="3" spans="2:8" ht="15" customHeight="1" thickBot="1">
      <c r="B3" s="1692" t="s">
        <v>133</v>
      </c>
      <c r="C3" s="1693"/>
      <c r="D3" s="1693"/>
      <c r="E3" s="1693"/>
      <c r="F3" s="1693"/>
      <c r="G3" s="1694"/>
      <c r="H3" s="1694"/>
    </row>
    <row r="4" spans="2:8" ht="15" customHeight="1" thickTop="1">
      <c r="B4" s="456"/>
      <c r="C4" s="457"/>
      <c r="D4" s="1695" t="str">
        <f>'X-India'!D4:F4</f>
        <v>Four Months</v>
      </c>
      <c r="E4" s="1695"/>
      <c r="F4" s="1695"/>
      <c r="G4" s="1696" t="s">
        <v>205</v>
      </c>
      <c r="H4" s="1697"/>
    </row>
    <row r="5" spans="2:8" ht="15" customHeight="1">
      <c r="B5" s="458"/>
      <c r="C5" s="459"/>
      <c r="D5" s="460" t="s">
        <v>64</v>
      </c>
      <c r="E5" s="460" t="s">
        <v>1265</v>
      </c>
      <c r="F5" s="460" t="s">
        <v>328</v>
      </c>
      <c r="G5" s="460" t="s">
        <v>65</v>
      </c>
      <c r="H5" s="461" t="s">
        <v>328</v>
      </c>
    </row>
    <row r="6" spans="2:8" ht="15" customHeight="1">
      <c r="B6" s="436"/>
      <c r="C6" s="437" t="s">
        <v>387</v>
      </c>
      <c r="D6" s="437">
        <v>207.25126800000004</v>
      </c>
      <c r="E6" s="437">
        <v>308.152288</v>
      </c>
      <c r="F6" s="437">
        <v>279.716382</v>
      </c>
      <c r="G6" s="462">
        <v>48.68535713856281</v>
      </c>
      <c r="H6" s="439">
        <v>-9.227874368403192</v>
      </c>
    </row>
    <row r="7" spans="2:8" ht="15" customHeight="1">
      <c r="B7" s="440">
        <v>1</v>
      </c>
      <c r="C7" s="441" t="s">
        <v>388</v>
      </c>
      <c r="D7" s="442">
        <v>18.028528</v>
      </c>
      <c r="E7" s="442">
        <v>0.8891290000000001</v>
      </c>
      <c r="F7" s="442">
        <v>0.072338</v>
      </c>
      <c r="G7" s="463">
        <v>-95.06821078237779</v>
      </c>
      <c r="H7" s="443">
        <v>-91.86417269035202</v>
      </c>
    </row>
    <row r="8" spans="2:8" ht="15" customHeight="1">
      <c r="B8" s="440">
        <v>2</v>
      </c>
      <c r="C8" s="441" t="s">
        <v>389</v>
      </c>
      <c r="D8" s="442">
        <v>0</v>
      </c>
      <c r="E8" s="442">
        <v>0</v>
      </c>
      <c r="F8" s="442">
        <v>0</v>
      </c>
      <c r="G8" s="464" t="s">
        <v>76</v>
      </c>
      <c r="H8" s="443" t="s">
        <v>76</v>
      </c>
    </row>
    <row r="9" spans="2:8" ht="15" customHeight="1">
      <c r="B9" s="440">
        <v>3</v>
      </c>
      <c r="C9" s="441" t="s">
        <v>390</v>
      </c>
      <c r="D9" s="442">
        <v>45.162381</v>
      </c>
      <c r="E9" s="442">
        <v>58.807469</v>
      </c>
      <c r="F9" s="442">
        <v>115.110446</v>
      </c>
      <c r="G9" s="463">
        <v>30.213393753531278</v>
      </c>
      <c r="H9" s="443">
        <v>95.74120083283978</v>
      </c>
    </row>
    <row r="10" spans="2:8" ht="15" customHeight="1">
      <c r="B10" s="440">
        <v>4</v>
      </c>
      <c r="C10" s="441" t="s">
        <v>346</v>
      </c>
      <c r="D10" s="442">
        <v>0</v>
      </c>
      <c r="E10" s="442">
        <v>0</v>
      </c>
      <c r="F10" s="442">
        <v>0</v>
      </c>
      <c r="G10" s="463" t="s">
        <v>76</v>
      </c>
      <c r="H10" s="443" t="s">
        <v>76</v>
      </c>
    </row>
    <row r="11" spans="2:8" ht="15" customHeight="1">
      <c r="B11" s="440">
        <v>5</v>
      </c>
      <c r="C11" s="441" t="s">
        <v>391</v>
      </c>
      <c r="D11" s="442">
        <v>1.4535019999999998</v>
      </c>
      <c r="E11" s="442">
        <v>5.7350330000000005</v>
      </c>
      <c r="F11" s="442">
        <v>5.12351</v>
      </c>
      <c r="G11" s="463" t="s">
        <v>76</v>
      </c>
      <c r="H11" s="443">
        <v>-10.662937772110482</v>
      </c>
    </row>
    <row r="12" spans="2:8" ht="15" customHeight="1">
      <c r="B12" s="440">
        <v>6</v>
      </c>
      <c r="C12" s="441" t="s">
        <v>392</v>
      </c>
      <c r="D12" s="442">
        <v>0</v>
      </c>
      <c r="E12" s="442">
        <v>0.074141</v>
      </c>
      <c r="F12" s="442">
        <v>0</v>
      </c>
      <c r="G12" s="463" t="s">
        <v>76</v>
      </c>
      <c r="H12" s="443" t="s">
        <v>76</v>
      </c>
    </row>
    <row r="13" spans="2:8" ht="15" customHeight="1">
      <c r="B13" s="440">
        <v>7</v>
      </c>
      <c r="C13" s="441" t="s">
        <v>393</v>
      </c>
      <c r="D13" s="442">
        <v>0</v>
      </c>
      <c r="E13" s="442">
        <v>0</v>
      </c>
      <c r="F13" s="442">
        <v>0</v>
      </c>
      <c r="G13" s="463" t="s">
        <v>76</v>
      </c>
      <c r="H13" s="443" t="s">
        <v>76</v>
      </c>
    </row>
    <row r="14" spans="2:8" ht="15" customHeight="1">
      <c r="B14" s="440">
        <v>8</v>
      </c>
      <c r="C14" s="441" t="s">
        <v>357</v>
      </c>
      <c r="D14" s="442">
        <v>16.437506</v>
      </c>
      <c r="E14" s="442">
        <v>19.511025</v>
      </c>
      <c r="F14" s="442">
        <v>0</v>
      </c>
      <c r="G14" s="463">
        <v>18.698207623467937</v>
      </c>
      <c r="H14" s="443" t="s">
        <v>76</v>
      </c>
    </row>
    <row r="15" spans="2:8" ht="15" customHeight="1">
      <c r="B15" s="440">
        <v>9</v>
      </c>
      <c r="C15" s="441" t="s">
        <v>394</v>
      </c>
      <c r="D15" s="442">
        <v>3.4191270000000005</v>
      </c>
      <c r="E15" s="442">
        <v>18.742254000000003</v>
      </c>
      <c r="F15" s="442">
        <v>23.087119</v>
      </c>
      <c r="G15" s="463">
        <v>448.15904761654076</v>
      </c>
      <c r="H15" s="443" t="s">
        <v>76</v>
      </c>
    </row>
    <row r="16" spans="2:8" ht="15" customHeight="1">
      <c r="B16" s="440">
        <v>10</v>
      </c>
      <c r="C16" s="441" t="s">
        <v>361</v>
      </c>
      <c r="D16" s="442">
        <v>23.306331</v>
      </c>
      <c r="E16" s="442">
        <v>5.206676000000001</v>
      </c>
      <c r="F16" s="442">
        <v>11.857157999999998</v>
      </c>
      <c r="G16" s="463">
        <v>-77.65982127345569</v>
      </c>
      <c r="H16" s="443">
        <v>127.729899075725</v>
      </c>
    </row>
    <row r="17" spans="2:8" ht="15" customHeight="1">
      <c r="B17" s="440">
        <v>11</v>
      </c>
      <c r="C17" s="441" t="s">
        <v>395</v>
      </c>
      <c r="D17" s="442">
        <v>11.270914000000001</v>
      </c>
      <c r="E17" s="442">
        <v>22.731424</v>
      </c>
      <c r="F17" s="442">
        <v>3.230302</v>
      </c>
      <c r="G17" s="463">
        <v>101.68217058527819</v>
      </c>
      <c r="H17" s="443" t="s">
        <v>76</v>
      </c>
    </row>
    <row r="18" spans="2:8" ht="15" customHeight="1">
      <c r="B18" s="440">
        <v>12</v>
      </c>
      <c r="C18" s="441" t="s">
        <v>396</v>
      </c>
      <c r="D18" s="442">
        <v>0.68855</v>
      </c>
      <c r="E18" s="442">
        <v>0.13905</v>
      </c>
      <c r="F18" s="442">
        <v>0</v>
      </c>
      <c r="G18" s="463">
        <v>-79.80538813448551</v>
      </c>
      <c r="H18" s="443" t="s">
        <v>76</v>
      </c>
    </row>
    <row r="19" spans="2:8" ht="15" customHeight="1">
      <c r="B19" s="440">
        <v>13</v>
      </c>
      <c r="C19" s="441" t="s">
        <v>397</v>
      </c>
      <c r="D19" s="442">
        <v>0</v>
      </c>
      <c r="E19" s="442">
        <v>10.122132</v>
      </c>
      <c r="F19" s="442">
        <v>0</v>
      </c>
      <c r="G19" s="463" t="s">
        <v>76</v>
      </c>
      <c r="H19" s="443" t="s">
        <v>76</v>
      </c>
    </row>
    <row r="20" spans="2:8" ht="15" customHeight="1">
      <c r="B20" s="440">
        <v>14</v>
      </c>
      <c r="C20" s="441" t="s">
        <v>398</v>
      </c>
      <c r="D20" s="442">
        <v>1.5928300000000002</v>
      </c>
      <c r="E20" s="442">
        <v>2.12624</v>
      </c>
      <c r="F20" s="442">
        <v>0</v>
      </c>
      <c r="G20" s="463">
        <v>33.48819396922457</v>
      </c>
      <c r="H20" s="443" t="s">
        <v>76</v>
      </c>
    </row>
    <row r="21" spans="2:8" ht="15" customHeight="1">
      <c r="B21" s="440">
        <v>15</v>
      </c>
      <c r="C21" s="441" t="s">
        <v>399</v>
      </c>
      <c r="D21" s="442">
        <v>46.054066</v>
      </c>
      <c r="E21" s="442">
        <v>117.29355100000001</v>
      </c>
      <c r="F21" s="442">
        <v>44.338781999999995</v>
      </c>
      <c r="G21" s="463">
        <v>154.68663505194093</v>
      </c>
      <c r="H21" s="443">
        <v>-62.19844857455122</v>
      </c>
    </row>
    <row r="22" spans="2:8" ht="15" customHeight="1">
      <c r="B22" s="440">
        <v>16</v>
      </c>
      <c r="C22" s="441" t="s">
        <v>400</v>
      </c>
      <c r="D22" s="442">
        <v>2.492245</v>
      </c>
      <c r="E22" s="442">
        <v>7.845968000000001</v>
      </c>
      <c r="F22" s="442">
        <v>4.924214</v>
      </c>
      <c r="G22" s="463">
        <v>214.8152769892206</v>
      </c>
      <c r="H22" s="443">
        <v>-37.238923227828614</v>
      </c>
    </row>
    <row r="23" spans="2:8" ht="15" customHeight="1">
      <c r="B23" s="440">
        <v>17</v>
      </c>
      <c r="C23" s="441" t="s">
        <v>401</v>
      </c>
      <c r="D23" s="442">
        <v>0</v>
      </c>
      <c r="E23" s="442">
        <v>0</v>
      </c>
      <c r="F23" s="442">
        <v>0</v>
      </c>
      <c r="G23" s="463" t="s">
        <v>76</v>
      </c>
      <c r="H23" s="443" t="s">
        <v>76</v>
      </c>
    </row>
    <row r="24" spans="2:8" ht="15" customHeight="1">
      <c r="B24" s="440">
        <v>18</v>
      </c>
      <c r="C24" s="441" t="s">
        <v>402</v>
      </c>
      <c r="D24" s="442">
        <v>20.971573</v>
      </c>
      <c r="E24" s="442">
        <v>3.265756</v>
      </c>
      <c r="F24" s="442">
        <v>0</v>
      </c>
      <c r="G24" s="463">
        <v>-84.42770125064057</v>
      </c>
      <c r="H24" s="443" t="s">
        <v>76</v>
      </c>
    </row>
    <row r="25" spans="2:8" ht="15" customHeight="1">
      <c r="B25" s="440">
        <v>19</v>
      </c>
      <c r="C25" s="441" t="s">
        <v>403</v>
      </c>
      <c r="D25" s="442">
        <v>16.373715</v>
      </c>
      <c r="E25" s="442">
        <v>35.662440000000004</v>
      </c>
      <c r="F25" s="442">
        <v>71.97251299999999</v>
      </c>
      <c r="G25" s="463">
        <v>117.80298484491763</v>
      </c>
      <c r="H25" s="443">
        <v>101.81600866345653</v>
      </c>
    </row>
    <row r="26" spans="2:8" ht="15" customHeight="1">
      <c r="B26" s="465"/>
      <c r="C26" s="437" t="s">
        <v>404</v>
      </c>
      <c r="D26" s="466">
        <v>444.166084</v>
      </c>
      <c r="E26" s="466">
        <v>876.947098</v>
      </c>
      <c r="F26" s="466">
        <v>100.76890500000002</v>
      </c>
      <c r="G26" s="467">
        <v>97.43675386074727</v>
      </c>
      <c r="H26" s="468">
        <v>-88.50912384226854</v>
      </c>
    </row>
    <row r="27" spans="2:8" ht="15" customHeight="1" thickBot="1">
      <c r="B27" s="469"/>
      <c r="C27" s="470" t="s">
        <v>405</v>
      </c>
      <c r="D27" s="471">
        <v>651.4173519999999</v>
      </c>
      <c r="E27" s="471">
        <v>1185.0993859999999</v>
      </c>
      <c r="F27" s="471">
        <v>380.48528699999997</v>
      </c>
      <c r="G27" s="472">
        <v>81.9262846409409</v>
      </c>
      <c r="H27" s="473">
        <v>-67.8942296743372</v>
      </c>
    </row>
    <row r="28" spans="2:8" ht="15" customHeight="1" thickTop="1">
      <c r="B28" s="474" t="s">
        <v>384</v>
      </c>
      <c r="C28" s="475"/>
      <c r="D28" s="475"/>
      <c r="E28" s="475"/>
      <c r="F28" s="475"/>
      <c r="G28" s="475"/>
      <c r="H28" s="475"/>
    </row>
    <row r="29" spans="2:8" ht="15" customHeight="1">
      <c r="B29" s="455"/>
      <c r="C29" s="455"/>
      <c r="D29" s="455"/>
      <c r="E29" s="455"/>
      <c r="F29" s="455"/>
      <c r="G29" s="455"/>
      <c r="H29" s="455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4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4.00390625" style="120" customWidth="1"/>
    <col min="2" max="2" width="6.00390625" style="120" customWidth="1"/>
    <col min="3" max="3" width="24.8515625" style="120" bestFit="1" customWidth="1"/>
    <col min="4" max="8" width="10.7109375" style="120" customWidth="1"/>
    <col min="9" max="16384" width="9.140625" style="120" customWidth="1"/>
  </cols>
  <sheetData>
    <row r="1" spans="2:8" ht="15" customHeight="1">
      <c r="B1" s="1698" t="s">
        <v>406</v>
      </c>
      <c r="C1" s="1698"/>
      <c r="D1" s="1698"/>
      <c r="E1" s="1698"/>
      <c r="F1" s="1698"/>
      <c r="G1" s="1698"/>
      <c r="H1" s="1698"/>
    </row>
    <row r="2" spans="2:8" ht="15" customHeight="1">
      <c r="B2" s="1699" t="s">
        <v>407</v>
      </c>
      <c r="C2" s="1699"/>
      <c r="D2" s="1699"/>
      <c r="E2" s="1699"/>
      <c r="F2" s="1699"/>
      <c r="G2" s="1699"/>
      <c r="H2" s="1699"/>
    </row>
    <row r="3" spans="2:8" ht="15" customHeight="1" thickBot="1">
      <c r="B3" s="1700" t="s">
        <v>133</v>
      </c>
      <c r="C3" s="1700"/>
      <c r="D3" s="1700"/>
      <c r="E3" s="1700"/>
      <c r="F3" s="1700"/>
      <c r="G3" s="1700"/>
      <c r="H3" s="1700"/>
    </row>
    <row r="4" spans="2:8" ht="15" customHeight="1" thickTop="1">
      <c r="B4" s="476"/>
      <c r="C4" s="477"/>
      <c r="D4" s="1701" t="str">
        <f>'X-India'!D4:F4</f>
        <v>Four Months</v>
      </c>
      <c r="E4" s="1701"/>
      <c r="F4" s="1701"/>
      <c r="G4" s="1702" t="s">
        <v>205</v>
      </c>
      <c r="H4" s="1703"/>
    </row>
    <row r="5" spans="2:8" ht="15" customHeight="1">
      <c r="B5" s="478"/>
      <c r="C5" s="479"/>
      <c r="D5" s="480" t="s">
        <v>64</v>
      </c>
      <c r="E5" s="480" t="s">
        <v>1265</v>
      </c>
      <c r="F5" s="480" t="s">
        <v>328</v>
      </c>
      <c r="G5" s="480" t="s">
        <v>65</v>
      </c>
      <c r="H5" s="481" t="s">
        <v>68</v>
      </c>
    </row>
    <row r="6" spans="2:8" ht="15" customHeight="1">
      <c r="B6" s="482"/>
      <c r="C6" s="483" t="s">
        <v>329</v>
      </c>
      <c r="D6" s="483">
        <v>6066.271473</v>
      </c>
      <c r="E6" s="484">
        <v>5922.086336999999</v>
      </c>
      <c r="F6" s="484">
        <v>6073.911302</v>
      </c>
      <c r="G6" s="485">
        <v>-2.376832897138641</v>
      </c>
      <c r="H6" s="486">
        <v>2.56370738892187</v>
      </c>
    </row>
    <row r="7" spans="2:8" ht="15" customHeight="1">
      <c r="B7" s="487">
        <v>1</v>
      </c>
      <c r="C7" s="488" t="s">
        <v>408</v>
      </c>
      <c r="D7" s="488">
        <v>40.115417</v>
      </c>
      <c r="E7" s="489">
        <v>35.331648</v>
      </c>
      <c r="F7" s="489">
        <v>31.06456</v>
      </c>
      <c r="G7" s="490">
        <v>-11.925013767150915</v>
      </c>
      <c r="H7" s="491">
        <v>-12.077240212514297</v>
      </c>
    </row>
    <row r="8" spans="2:8" ht="15" customHeight="1">
      <c r="B8" s="487">
        <v>2</v>
      </c>
      <c r="C8" s="488" t="s">
        <v>346</v>
      </c>
      <c r="D8" s="488">
        <v>13.074082999999998</v>
      </c>
      <c r="E8" s="489">
        <v>4.516847</v>
      </c>
      <c r="F8" s="489">
        <v>62.594249</v>
      </c>
      <c r="G8" s="490">
        <v>-65.45190205691671</v>
      </c>
      <c r="H8" s="491" t="s">
        <v>76</v>
      </c>
    </row>
    <row r="9" spans="2:8" ht="15" customHeight="1">
      <c r="B9" s="487">
        <v>3</v>
      </c>
      <c r="C9" s="488" t="s">
        <v>393</v>
      </c>
      <c r="D9" s="488">
        <v>73.25226500000001</v>
      </c>
      <c r="E9" s="489">
        <v>83.83687</v>
      </c>
      <c r="F9" s="489">
        <v>86.01219</v>
      </c>
      <c r="G9" s="490">
        <v>14.449525895206094</v>
      </c>
      <c r="H9" s="491">
        <v>2.5947056468114766</v>
      </c>
    </row>
    <row r="10" spans="2:8" ht="15" customHeight="1">
      <c r="B10" s="487">
        <v>4</v>
      </c>
      <c r="C10" s="488" t="s">
        <v>409</v>
      </c>
      <c r="D10" s="488">
        <v>0</v>
      </c>
      <c r="E10" s="489">
        <v>0</v>
      </c>
      <c r="F10" s="489">
        <v>0</v>
      </c>
      <c r="G10" s="492" t="s">
        <v>76</v>
      </c>
      <c r="H10" s="493" t="s">
        <v>76</v>
      </c>
    </row>
    <row r="11" spans="2:8" ht="15" customHeight="1">
      <c r="B11" s="487">
        <v>5</v>
      </c>
      <c r="C11" s="488" t="s">
        <v>361</v>
      </c>
      <c r="D11" s="488">
        <v>852.0692099999999</v>
      </c>
      <c r="E11" s="489">
        <v>828.5363789999999</v>
      </c>
      <c r="F11" s="489">
        <v>1033.346467</v>
      </c>
      <c r="G11" s="490">
        <v>-2.76184501491376</v>
      </c>
      <c r="H11" s="491">
        <v>24.71950456142858</v>
      </c>
    </row>
    <row r="12" spans="2:8" ht="15" customHeight="1">
      <c r="B12" s="487">
        <v>6</v>
      </c>
      <c r="C12" s="488" t="s">
        <v>364</v>
      </c>
      <c r="D12" s="488">
        <v>596.987475</v>
      </c>
      <c r="E12" s="489">
        <v>686.894509</v>
      </c>
      <c r="F12" s="489">
        <v>170.046447</v>
      </c>
      <c r="G12" s="490">
        <v>15.060120649934888</v>
      </c>
      <c r="H12" s="491">
        <v>-75.24416853359938</v>
      </c>
    </row>
    <row r="13" spans="2:8" ht="15" customHeight="1">
      <c r="B13" s="487">
        <v>7</v>
      </c>
      <c r="C13" s="488" t="s">
        <v>395</v>
      </c>
      <c r="D13" s="488">
        <v>1417.251875</v>
      </c>
      <c r="E13" s="489">
        <v>1446.3383680000002</v>
      </c>
      <c r="F13" s="489">
        <v>1629.0192120000002</v>
      </c>
      <c r="G13" s="490">
        <v>2.052316423994853</v>
      </c>
      <c r="H13" s="491">
        <v>12.630574424476578</v>
      </c>
    </row>
    <row r="14" spans="2:8" ht="15" customHeight="1">
      <c r="B14" s="487">
        <v>8</v>
      </c>
      <c r="C14" s="488" t="s">
        <v>396</v>
      </c>
      <c r="D14" s="488">
        <v>111.74471</v>
      </c>
      <c r="E14" s="489">
        <v>80.664852</v>
      </c>
      <c r="F14" s="489">
        <v>80.647824</v>
      </c>
      <c r="G14" s="490">
        <v>-27.813270086789785</v>
      </c>
      <c r="H14" s="491">
        <v>-0.02110956578708567</v>
      </c>
    </row>
    <row r="15" spans="2:8" ht="15" customHeight="1">
      <c r="B15" s="487">
        <v>9</v>
      </c>
      <c r="C15" s="488" t="s">
        <v>410</v>
      </c>
      <c r="D15" s="488">
        <v>39.041574000000004</v>
      </c>
      <c r="E15" s="489">
        <v>36.100471999999996</v>
      </c>
      <c r="F15" s="489">
        <v>61.437449</v>
      </c>
      <c r="G15" s="490">
        <v>-7.533256727815356</v>
      </c>
      <c r="H15" s="491">
        <v>70.18461420670624</v>
      </c>
    </row>
    <row r="16" spans="2:8" ht="15" customHeight="1">
      <c r="B16" s="487">
        <v>10</v>
      </c>
      <c r="C16" s="488" t="s">
        <v>399</v>
      </c>
      <c r="D16" s="488">
        <v>228.492628</v>
      </c>
      <c r="E16" s="489">
        <v>218.095586</v>
      </c>
      <c r="F16" s="489">
        <v>127.647221</v>
      </c>
      <c r="G16" s="490">
        <v>-4.550274593541815</v>
      </c>
      <c r="H16" s="491">
        <v>-41.47189159527511</v>
      </c>
    </row>
    <row r="17" spans="2:8" ht="15" customHeight="1">
      <c r="B17" s="487">
        <v>11</v>
      </c>
      <c r="C17" s="488" t="s">
        <v>400</v>
      </c>
      <c r="D17" s="488">
        <v>84.44835699999999</v>
      </c>
      <c r="E17" s="489">
        <v>98.29997</v>
      </c>
      <c r="F17" s="489">
        <v>70.547348</v>
      </c>
      <c r="G17" s="490">
        <v>16.402465947324487</v>
      </c>
      <c r="H17" s="491">
        <v>-28.232584404654446</v>
      </c>
    </row>
    <row r="18" spans="2:8" ht="15" customHeight="1">
      <c r="B18" s="487">
        <v>12</v>
      </c>
      <c r="C18" s="488" t="s">
        <v>411</v>
      </c>
      <c r="D18" s="488">
        <v>2609.793879</v>
      </c>
      <c r="E18" s="489">
        <v>2403.4708359999995</v>
      </c>
      <c r="F18" s="489">
        <v>2721.5483350000004</v>
      </c>
      <c r="G18" s="490">
        <v>-7.905721775968672</v>
      </c>
      <c r="H18" s="491">
        <v>13.234090226339703</v>
      </c>
    </row>
    <row r="19" spans="2:8" ht="15" customHeight="1">
      <c r="B19" s="482"/>
      <c r="C19" s="483" t="s">
        <v>381</v>
      </c>
      <c r="D19" s="483">
        <v>3927.2586949999995</v>
      </c>
      <c r="E19" s="494">
        <v>4417.428140000002</v>
      </c>
      <c r="F19" s="494">
        <v>3460.042642999999</v>
      </c>
      <c r="G19" s="495">
        <v>12.481211019382627</v>
      </c>
      <c r="H19" s="486">
        <v>-21.672916155236038</v>
      </c>
    </row>
    <row r="20" spans="2:8" ht="15" customHeight="1" thickBot="1">
      <c r="B20" s="496"/>
      <c r="C20" s="497" t="s">
        <v>412</v>
      </c>
      <c r="D20" s="497">
        <v>9993.530168</v>
      </c>
      <c r="E20" s="497">
        <v>10339.514477</v>
      </c>
      <c r="F20" s="497">
        <v>9533.953945</v>
      </c>
      <c r="G20" s="498">
        <v>3.4620829995377136</v>
      </c>
      <c r="H20" s="499">
        <v>-7.791086649106688</v>
      </c>
    </row>
    <row r="21" ht="13.5" thickTop="1">
      <c r="B21" s="120" t="s">
        <v>384</v>
      </c>
    </row>
    <row r="23" spans="4:5" ht="12.75">
      <c r="D23" s="500"/>
      <c r="E23" s="501"/>
    </row>
    <row r="24" spans="4:6" ht="12.75">
      <c r="D24" s="502"/>
      <c r="E24" s="502"/>
      <c r="F24" s="502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58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9.140625" style="120" customWidth="1"/>
    <col min="2" max="2" width="6.140625" style="120" customWidth="1"/>
    <col min="3" max="3" width="29.421875" style="120" bestFit="1" customWidth="1"/>
    <col min="4" max="6" width="11.7109375" style="120" customWidth="1"/>
    <col min="7" max="7" width="9.00390625" style="120" customWidth="1"/>
    <col min="8" max="20" width="8.421875" style="120" customWidth="1"/>
    <col min="21" max="22" width="9.140625" style="120" customWidth="1"/>
    <col min="23" max="23" width="16.8515625" style="120" bestFit="1" customWidth="1"/>
    <col min="24" max="16384" width="9.140625" style="120" customWidth="1"/>
  </cols>
  <sheetData>
    <row r="1" spans="2:20" ht="12.75">
      <c r="B1" s="1698" t="s">
        <v>413</v>
      </c>
      <c r="C1" s="1698"/>
      <c r="D1" s="1698"/>
      <c r="E1" s="1698"/>
      <c r="F1" s="1698"/>
      <c r="G1" s="1698"/>
      <c r="H1" s="1698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</row>
    <row r="2" spans="2:20" ht="15" customHeight="1">
      <c r="B2" s="1704" t="s">
        <v>15</v>
      </c>
      <c r="C2" s="1704"/>
      <c r="D2" s="1704"/>
      <c r="E2" s="1704"/>
      <c r="F2" s="1704"/>
      <c r="G2" s="1704"/>
      <c r="H2" s="1704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</row>
    <row r="3" spans="2:20" ht="15" customHeight="1" thickBot="1">
      <c r="B3" s="1705" t="s">
        <v>133</v>
      </c>
      <c r="C3" s="1705"/>
      <c r="D3" s="1705"/>
      <c r="E3" s="1705"/>
      <c r="F3" s="1705"/>
      <c r="G3" s="1705"/>
      <c r="H3" s="1705"/>
      <c r="I3" s="504"/>
      <c r="J3" s="504"/>
      <c r="K3" s="504"/>
      <c r="L3" s="504"/>
      <c r="M3" s="504"/>
      <c r="N3" s="504"/>
      <c r="O3" s="504"/>
      <c r="P3" s="504"/>
      <c r="Q3" s="504"/>
      <c r="R3" s="504"/>
      <c r="S3" s="504"/>
      <c r="T3" s="504"/>
    </row>
    <row r="4" spans="2:20" ht="15" customHeight="1" thickTop="1">
      <c r="B4" s="505"/>
      <c r="C4" s="506"/>
      <c r="D4" s="1706" t="str">
        <f>'X-India'!D4:F4</f>
        <v>Four Months</v>
      </c>
      <c r="E4" s="1706"/>
      <c r="F4" s="1706"/>
      <c r="G4" s="1707" t="s">
        <v>205</v>
      </c>
      <c r="H4" s="1708"/>
      <c r="I4" s="507"/>
      <c r="J4" s="507"/>
      <c r="K4" s="507"/>
      <c r="L4" s="507"/>
      <c r="M4" s="507"/>
      <c r="N4" s="507"/>
      <c r="O4" s="507"/>
      <c r="P4" s="507"/>
      <c r="Q4" s="507"/>
      <c r="R4" s="507"/>
      <c r="S4" s="507"/>
      <c r="T4" s="507"/>
    </row>
    <row r="5" spans="2:20" ht="15" customHeight="1">
      <c r="B5" s="508"/>
      <c r="C5" s="509"/>
      <c r="D5" s="510" t="s">
        <v>64</v>
      </c>
      <c r="E5" s="510" t="s">
        <v>1265</v>
      </c>
      <c r="F5" s="510" t="s">
        <v>328</v>
      </c>
      <c r="G5" s="510" t="s">
        <v>65</v>
      </c>
      <c r="H5" s="511" t="s">
        <v>68</v>
      </c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</row>
    <row r="6" spans="2:20" ht="15" customHeight="1">
      <c r="B6" s="513"/>
      <c r="C6" s="514" t="s">
        <v>329</v>
      </c>
      <c r="D6" s="515">
        <v>107541.63623100001</v>
      </c>
      <c r="E6" s="515">
        <v>126445.744144</v>
      </c>
      <c r="F6" s="515">
        <v>72355.704009</v>
      </c>
      <c r="G6" s="516">
        <v>17.578408303546595</v>
      </c>
      <c r="H6" s="517">
        <v>-42.77727218197295</v>
      </c>
      <c r="I6" s="518"/>
      <c r="J6" s="518"/>
      <c r="K6" s="518"/>
      <c r="L6" s="518"/>
      <c r="M6" s="518"/>
      <c r="N6" s="518"/>
      <c r="O6" s="518"/>
      <c r="P6" s="518"/>
      <c r="Q6" s="518"/>
      <c r="R6" s="518"/>
      <c r="S6" s="518"/>
      <c r="T6" s="518"/>
    </row>
    <row r="7" spans="2:20" ht="15" customHeight="1">
      <c r="B7" s="519">
        <v>1</v>
      </c>
      <c r="C7" s="520" t="s">
        <v>414</v>
      </c>
      <c r="D7" s="521">
        <v>2805.8121380000002</v>
      </c>
      <c r="E7" s="521">
        <v>3475.543327</v>
      </c>
      <c r="F7" s="521">
        <v>2056.226034</v>
      </c>
      <c r="G7" s="522">
        <v>23.869423755411788</v>
      </c>
      <c r="H7" s="523">
        <v>-40.837278073155794</v>
      </c>
      <c r="I7" s="524"/>
      <c r="J7" s="524"/>
      <c r="K7" s="524"/>
      <c r="L7" s="524"/>
      <c r="M7" s="524"/>
      <c r="N7" s="524"/>
      <c r="O7" s="524"/>
      <c r="P7" s="524"/>
      <c r="Q7" s="524"/>
      <c r="R7" s="524"/>
      <c r="S7" s="524"/>
      <c r="T7" s="524"/>
    </row>
    <row r="8" spans="2:26" ht="15" customHeight="1">
      <c r="B8" s="519">
        <v>2</v>
      </c>
      <c r="C8" s="520" t="s">
        <v>415</v>
      </c>
      <c r="D8" s="521">
        <v>551.417546</v>
      </c>
      <c r="E8" s="521">
        <v>786.812253</v>
      </c>
      <c r="F8" s="521">
        <v>573.279286</v>
      </c>
      <c r="G8" s="522">
        <v>42.68901283746965</v>
      </c>
      <c r="H8" s="523">
        <v>-27.138998685624188</v>
      </c>
      <c r="I8" s="524"/>
      <c r="J8" s="524"/>
      <c r="K8" s="524"/>
      <c r="L8" s="524"/>
      <c r="M8" s="524"/>
      <c r="N8" s="524"/>
      <c r="O8" s="524"/>
      <c r="P8" s="524"/>
      <c r="Q8" s="524"/>
      <c r="R8" s="524"/>
      <c r="S8" s="524"/>
      <c r="T8" s="524"/>
      <c r="W8" s="520" t="s">
        <v>416</v>
      </c>
      <c r="X8" s="120">
        <v>3374.433478</v>
      </c>
      <c r="Y8" s="120">
        <v>6592.159254999999</v>
      </c>
      <c r="Z8" s="120">
        <v>8512.235342</v>
      </c>
    </row>
    <row r="9" spans="2:26" ht="15" customHeight="1">
      <c r="B9" s="519">
        <v>3</v>
      </c>
      <c r="C9" s="520" t="s">
        <v>417</v>
      </c>
      <c r="D9" s="521">
        <v>1182.7966849999998</v>
      </c>
      <c r="E9" s="521">
        <v>1702.32482</v>
      </c>
      <c r="F9" s="521">
        <v>838.69502</v>
      </c>
      <c r="G9" s="522">
        <v>43.92370570433246</v>
      </c>
      <c r="H9" s="523">
        <v>-50.73237433029967</v>
      </c>
      <c r="I9" s="524"/>
      <c r="J9" s="524"/>
      <c r="K9" s="524"/>
      <c r="L9" s="524"/>
      <c r="M9" s="524"/>
      <c r="N9" s="524"/>
      <c r="O9" s="524"/>
      <c r="P9" s="524"/>
      <c r="Q9" s="524"/>
      <c r="R9" s="524"/>
      <c r="S9" s="524"/>
      <c r="T9" s="524"/>
      <c r="W9" s="120" t="s">
        <v>415</v>
      </c>
      <c r="X9" s="120">
        <v>1021.8463490000001</v>
      </c>
      <c r="Y9" s="120">
        <v>1172.9670520000002</v>
      </c>
      <c r="Z9" s="120">
        <v>1983.2649170000002</v>
      </c>
    </row>
    <row r="10" spans="2:26" ht="15" customHeight="1">
      <c r="B10" s="519">
        <v>4</v>
      </c>
      <c r="C10" s="520" t="s">
        <v>418</v>
      </c>
      <c r="D10" s="521">
        <v>42.734055</v>
      </c>
      <c r="E10" s="521">
        <v>238.49373899999998</v>
      </c>
      <c r="F10" s="521">
        <v>9.937741</v>
      </c>
      <c r="G10" s="522">
        <v>458.0882483536842</v>
      </c>
      <c r="H10" s="523">
        <v>-95.83312289803968</v>
      </c>
      <c r="I10" s="524"/>
      <c r="J10" s="524"/>
      <c r="K10" s="524"/>
      <c r="L10" s="524"/>
      <c r="M10" s="524"/>
      <c r="N10" s="524"/>
      <c r="O10" s="524"/>
      <c r="P10" s="524"/>
      <c r="Q10" s="524"/>
      <c r="R10" s="524"/>
      <c r="S10" s="524"/>
      <c r="T10" s="524"/>
      <c r="W10" s="120" t="s">
        <v>419</v>
      </c>
      <c r="X10" s="120">
        <v>1290.0760940000002</v>
      </c>
      <c r="Y10" s="120">
        <v>4417.751405</v>
      </c>
      <c r="Z10" s="120">
        <v>4929.188715</v>
      </c>
    </row>
    <row r="11" spans="2:26" ht="15" customHeight="1">
      <c r="B11" s="519">
        <v>5</v>
      </c>
      <c r="C11" s="520" t="s">
        <v>420</v>
      </c>
      <c r="D11" s="521">
        <v>313.0811</v>
      </c>
      <c r="E11" s="521">
        <v>539.9188730000001</v>
      </c>
      <c r="F11" s="521">
        <v>308.215539</v>
      </c>
      <c r="G11" s="522">
        <v>72.45335889007677</v>
      </c>
      <c r="H11" s="523">
        <v>-42.91447207847467</v>
      </c>
      <c r="I11" s="524"/>
      <c r="J11" s="524"/>
      <c r="K11" s="524"/>
      <c r="L11" s="524"/>
      <c r="M11" s="524"/>
      <c r="N11" s="524"/>
      <c r="O11" s="524"/>
      <c r="P11" s="524"/>
      <c r="Q11" s="524"/>
      <c r="R11" s="524"/>
      <c r="S11" s="524"/>
      <c r="T11" s="524"/>
      <c r="W11" s="120" t="s">
        <v>421</v>
      </c>
      <c r="X11" s="120">
        <v>14419.625415</v>
      </c>
      <c r="Y11" s="120">
        <v>14481.437372</v>
      </c>
      <c r="Z11" s="120">
        <v>17657.955496</v>
      </c>
    </row>
    <row r="12" spans="2:26" ht="15" customHeight="1">
      <c r="B12" s="519">
        <v>6</v>
      </c>
      <c r="C12" s="520" t="s">
        <v>422</v>
      </c>
      <c r="D12" s="521">
        <v>2243.019862</v>
      </c>
      <c r="E12" s="521">
        <v>2691.1237490000003</v>
      </c>
      <c r="F12" s="521">
        <v>1160.620055</v>
      </c>
      <c r="G12" s="522">
        <v>19.977704816240276</v>
      </c>
      <c r="H12" s="523">
        <v>-56.872289673365</v>
      </c>
      <c r="I12" s="524"/>
      <c r="J12" s="524"/>
      <c r="K12" s="524"/>
      <c r="L12" s="524"/>
      <c r="M12" s="524"/>
      <c r="N12" s="524"/>
      <c r="O12" s="524"/>
      <c r="P12" s="524"/>
      <c r="Q12" s="524"/>
      <c r="R12" s="524"/>
      <c r="S12" s="524"/>
      <c r="T12" s="524"/>
      <c r="W12" s="120" t="s">
        <v>423</v>
      </c>
      <c r="X12" s="120">
        <v>2678.225284</v>
      </c>
      <c r="Y12" s="120">
        <v>4548.39026</v>
      </c>
      <c r="Z12" s="120">
        <v>2749.112312</v>
      </c>
    </row>
    <row r="13" spans="2:20" ht="15" customHeight="1">
      <c r="B13" s="519">
        <v>7</v>
      </c>
      <c r="C13" s="520" t="s">
        <v>424</v>
      </c>
      <c r="D13" s="521">
        <v>2801.900374</v>
      </c>
      <c r="E13" s="521">
        <v>522.921009</v>
      </c>
      <c r="F13" s="521">
        <v>873.7797159999999</v>
      </c>
      <c r="G13" s="522">
        <v>-81.3369164067216</v>
      </c>
      <c r="H13" s="523">
        <v>67.09592863192839</v>
      </c>
      <c r="I13" s="524"/>
      <c r="J13" s="524"/>
      <c r="K13" s="524"/>
      <c r="L13" s="524"/>
      <c r="M13" s="524"/>
      <c r="N13" s="524"/>
      <c r="O13" s="524"/>
      <c r="P13" s="524"/>
      <c r="Q13" s="524"/>
      <c r="R13" s="524"/>
      <c r="S13" s="524"/>
      <c r="T13" s="524"/>
    </row>
    <row r="14" spans="2:26" ht="15" customHeight="1">
      <c r="B14" s="519">
        <v>8</v>
      </c>
      <c r="C14" s="520" t="s">
        <v>337</v>
      </c>
      <c r="D14" s="521">
        <v>911.051977</v>
      </c>
      <c r="E14" s="521">
        <v>1043.8920779999999</v>
      </c>
      <c r="F14" s="521">
        <v>643.1838339999999</v>
      </c>
      <c r="G14" s="522">
        <v>14.580957437514002</v>
      </c>
      <c r="H14" s="523">
        <v>-38.3859838047358</v>
      </c>
      <c r="I14" s="524"/>
      <c r="J14" s="524"/>
      <c r="K14" s="524"/>
      <c r="L14" s="524"/>
      <c r="M14" s="524"/>
      <c r="N14" s="524"/>
      <c r="O14" s="524"/>
      <c r="P14" s="524"/>
      <c r="Q14" s="524"/>
      <c r="R14" s="524"/>
      <c r="S14" s="524"/>
      <c r="T14" s="524"/>
      <c r="X14" s="502">
        <f>SUM(X8:X12)</f>
        <v>22784.20662</v>
      </c>
      <c r="Y14" s="502">
        <f>SUM(Y8:Y12)</f>
        <v>31212.705343999998</v>
      </c>
      <c r="Z14" s="502">
        <f>SUM(Z8:Z12)</f>
        <v>35831.756782</v>
      </c>
    </row>
    <row r="15" spans="2:20" ht="15" customHeight="1">
      <c r="B15" s="519">
        <v>9</v>
      </c>
      <c r="C15" s="520" t="s">
        <v>425</v>
      </c>
      <c r="D15" s="521">
        <v>1144.6800269999999</v>
      </c>
      <c r="E15" s="521">
        <v>870.078747</v>
      </c>
      <c r="F15" s="521">
        <v>475.53531899999996</v>
      </c>
      <c r="G15" s="522">
        <v>-23.989348422517722</v>
      </c>
      <c r="H15" s="523">
        <v>-45.34571489768846</v>
      </c>
      <c r="I15" s="524"/>
      <c r="J15" s="524"/>
      <c r="K15" s="524"/>
      <c r="L15" s="524"/>
      <c r="M15" s="524"/>
      <c r="N15" s="524"/>
      <c r="O15" s="524"/>
      <c r="P15" s="524"/>
      <c r="Q15" s="524"/>
      <c r="R15" s="524"/>
      <c r="S15" s="524"/>
      <c r="T15" s="524"/>
    </row>
    <row r="16" spans="2:26" ht="15" customHeight="1">
      <c r="B16" s="519">
        <v>10</v>
      </c>
      <c r="C16" s="520" t="s">
        <v>419</v>
      </c>
      <c r="D16" s="521">
        <v>2271.919306</v>
      </c>
      <c r="E16" s="521">
        <v>2684.0758530000003</v>
      </c>
      <c r="F16" s="521">
        <v>2534.4199089999997</v>
      </c>
      <c r="G16" s="522">
        <v>18.141337410687086</v>
      </c>
      <c r="H16" s="523">
        <v>-5.575697267747842</v>
      </c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  <c r="Y16" s="120">
        <v>457852.9917770999</v>
      </c>
      <c r="Z16" s="120">
        <v>505918.50000000006</v>
      </c>
    </row>
    <row r="17" spans="2:20" ht="15" customHeight="1">
      <c r="B17" s="519">
        <v>11</v>
      </c>
      <c r="C17" s="520" t="s">
        <v>426</v>
      </c>
      <c r="D17" s="521">
        <v>61.832829000000004</v>
      </c>
      <c r="E17" s="521">
        <v>87.10544800000001</v>
      </c>
      <c r="F17" s="521">
        <v>67.373391</v>
      </c>
      <c r="G17" s="522">
        <v>40.87249347753442</v>
      </c>
      <c r="H17" s="523">
        <v>-22.65306872653936</v>
      </c>
      <c r="I17" s="524"/>
      <c r="J17" s="524"/>
      <c r="K17" s="524"/>
      <c r="L17" s="524"/>
      <c r="M17" s="524"/>
      <c r="N17" s="524"/>
      <c r="O17" s="524"/>
      <c r="P17" s="524"/>
      <c r="Q17" s="524"/>
      <c r="R17" s="524"/>
      <c r="S17" s="524"/>
      <c r="T17" s="524"/>
    </row>
    <row r="18" spans="2:26" ht="15" customHeight="1">
      <c r="B18" s="519">
        <v>12</v>
      </c>
      <c r="C18" s="520" t="s">
        <v>427</v>
      </c>
      <c r="D18" s="521">
        <v>421.72701800000004</v>
      </c>
      <c r="E18" s="521">
        <v>760.688947</v>
      </c>
      <c r="F18" s="521">
        <v>424.530565</v>
      </c>
      <c r="G18" s="522">
        <v>80.37472453329985</v>
      </c>
      <c r="H18" s="523">
        <v>-44.19130622651205</v>
      </c>
      <c r="I18" s="524"/>
      <c r="J18" s="524"/>
      <c r="K18" s="524"/>
      <c r="L18" s="524"/>
      <c r="M18" s="524"/>
      <c r="N18" s="524"/>
      <c r="O18" s="524"/>
      <c r="P18" s="524"/>
      <c r="Q18" s="524"/>
      <c r="R18" s="524"/>
      <c r="S18" s="524"/>
      <c r="T18" s="524"/>
      <c r="Y18" s="502">
        <f>Y14/Y16*100</f>
        <v>6.817189339060937</v>
      </c>
      <c r="Z18" s="502">
        <f>Z14/Z16*100</f>
        <v>7.082515619017686</v>
      </c>
    </row>
    <row r="19" spans="2:20" ht="15" customHeight="1">
      <c r="B19" s="519">
        <v>13</v>
      </c>
      <c r="C19" s="520" t="s">
        <v>428</v>
      </c>
      <c r="D19" s="521">
        <v>341.02381199999996</v>
      </c>
      <c r="E19" s="521">
        <v>396.519129</v>
      </c>
      <c r="F19" s="521">
        <v>338.227748</v>
      </c>
      <c r="G19" s="522">
        <v>16.273150157620094</v>
      </c>
      <c r="H19" s="523">
        <v>-14.700773994689172</v>
      </c>
      <c r="I19" s="524"/>
      <c r="J19" s="524"/>
      <c r="K19" s="524"/>
      <c r="L19" s="524"/>
      <c r="M19" s="524"/>
      <c r="N19" s="524"/>
      <c r="O19" s="524"/>
      <c r="P19" s="524"/>
      <c r="Q19" s="524"/>
      <c r="R19" s="524"/>
      <c r="S19" s="524"/>
      <c r="T19" s="524"/>
    </row>
    <row r="20" spans="2:20" ht="15" customHeight="1">
      <c r="B20" s="519">
        <v>14</v>
      </c>
      <c r="C20" s="520" t="s">
        <v>429</v>
      </c>
      <c r="D20" s="521">
        <v>870.5072010000001</v>
      </c>
      <c r="E20" s="521">
        <v>1513.271817</v>
      </c>
      <c r="F20" s="521">
        <v>674.641537</v>
      </c>
      <c r="G20" s="522">
        <v>73.83794358755682</v>
      </c>
      <c r="H20" s="523">
        <v>-55.41835052889246</v>
      </c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</row>
    <row r="21" spans="2:20" ht="15" customHeight="1">
      <c r="B21" s="519">
        <v>15</v>
      </c>
      <c r="C21" s="520" t="s">
        <v>430</v>
      </c>
      <c r="D21" s="521">
        <v>1980.069082</v>
      </c>
      <c r="E21" s="521">
        <v>2772.534666</v>
      </c>
      <c r="F21" s="521">
        <v>1986.0484030000002</v>
      </c>
      <c r="G21" s="522">
        <v>40.022117975780816</v>
      </c>
      <c r="H21" s="523">
        <v>-28.36704884684748</v>
      </c>
      <c r="I21" s="524"/>
      <c r="J21" s="524"/>
      <c r="K21" s="524"/>
      <c r="L21" s="524"/>
      <c r="M21" s="524"/>
      <c r="N21" s="524"/>
      <c r="O21" s="524"/>
      <c r="P21" s="524"/>
      <c r="Q21" s="524"/>
      <c r="R21" s="524"/>
      <c r="S21" s="524"/>
      <c r="T21" s="524"/>
    </row>
    <row r="22" spans="2:20" ht="15" customHeight="1">
      <c r="B22" s="519">
        <v>16</v>
      </c>
      <c r="C22" s="520" t="s">
        <v>431</v>
      </c>
      <c r="D22" s="521">
        <v>564.360999</v>
      </c>
      <c r="E22" s="521">
        <v>708.5883680000001</v>
      </c>
      <c r="F22" s="521">
        <v>436.725117</v>
      </c>
      <c r="G22" s="522">
        <v>25.555871021484265</v>
      </c>
      <c r="H22" s="523">
        <v>-38.366880304193764</v>
      </c>
      <c r="I22" s="524"/>
      <c r="J22" s="524"/>
      <c r="K22" s="524"/>
      <c r="L22" s="524"/>
      <c r="M22" s="524"/>
      <c r="N22" s="524"/>
      <c r="O22" s="524"/>
      <c r="P22" s="524"/>
      <c r="Q22" s="524"/>
      <c r="R22" s="524"/>
      <c r="S22" s="524"/>
      <c r="T22" s="524"/>
    </row>
    <row r="23" spans="2:20" ht="15" customHeight="1">
      <c r="B23" s="519">
        <v>17</v>
      </c>
      <c r="C23" s="520" t="s">
        <v>340</v>
      </c>
      <c r="D23" s="521">
        <v>1003.495052</v>
      </c>
      <c r="E23" s="521">
        <v>1220.7239439999998</v>
      </c>
      <c r="F23" s="521">
        <v>1583.399976</v>
      </c>
      <c r="G23" s="522">
        <v>21.64723100199201</v>
      </c>
      <c r="H23" s="523">
        <v>29.709913841093623</v>
      </c>
      <c r="I23" s="524"/>
      <c r="J23" s="524"/>
      <c r="K23" s="524"/>
      <c r="L23" s="524"/>
      <c r="M23" s="524"/>
      <c r="N23" s="524"/>
      <c r="O23" s="524"/>
      <c r="P23" s="524"/>
      <c r="Q23" s="524"/>
      <c r="R23" s="524"/>
      <c r="S23" s="524"/>
      <c r="T23" s="524"/>
    </row>
    <row r="24" spans="2:20" ht="15" customHeight="1">
      <c r="B24" s="519">
        <v>18</v>
      </c>
      <c r="C24" s="520" t="s">
        <v>432</v>
      </c>
      <c r="D24" s="521">
        <v>871.5667609999999</v>
      </c>
      <c r="E24" s="521">
        <v>977.2470030000001</v>
      </c>
      <c r="F24" s="521">
        <v>654.073515</v>
      </c>
      <c r="G24" s="522">
        <v>12.125318074171048</v>
      </c>
      <c r="H24" s="523">
        <v>-33.06978553097696</v>
      </c>
      <c r="I24" s="524"/>
      <c r="J24" s="524"/>
      <c r="K24" s="524"/>
      <c r="L24" s="524"/>
      <c r="M24" s="524"/>
      <c r="N24" s="524"/>
      <c r="O24" s="524"/>
      <c r="P24" s="524"/>
      <c r="Q24" s="524"/>
      <c r="R24" s="524"/>
      <c r="S24" s="524"/>
      <c r="T24" s="524"/>
    </row>
    <row r="25" spans="2:20" ht="15" customHeight="1">
      <c r="B25" s="519">
        <v>19</v>
      </c>
      <c r="C25" s="520" t="s">
        <v>416</v>
      </c>
      <c r="D25" s="521">
        <v>2756.0648389999997</v>
      </c>
      <c r="E25" s="521">
        <v>3391.3368960000003</v>
      </c>
      <c r="F25" s="521">
        <v>2556.473708</v>
      </c>
      <c r="G25" s="522">
        <v>23.049967766015996</v>
      </c>
      <c r="H25" s="523">
        <v>-24.617524404157578</v>
      </c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</row>
    <row r="26" spans="2:20" ht="15" customHeight="1">
      <c r="B26" s="519">
        <v>20</v>
      </c>
      <c r="C26" s="520" t="s">
        <v>433</v>
      </c>
      <c r="D26" s="521">
        <v>249.707855</v>
      </c>
      <c r="E26" s="521">
        <v>305.747726</v>
      </c>
      <c r="F26" s="521">
        <v>117.593239</v>
      </c>
      <c r="G26" s="522">
        <v>22.442173875547496</v>
      </c>
      <c r="H26" s="523">
        <v>-61.53912883067526</v>
      </c>
      <c r="I26" s="524"/>
      <c r="J26" s="524"/>
      <c r="K26" s="524"/>
      <c r="L26" s="524"/>
      <c r="M26" s="524"/>
      <c r="N26" s="524"/>
      <c r="O26" s="524"/>
      <c r="P26" s="524"/>
      <c r="Q26" s="524"/>
      <c r="R26" s="524"/>
      <c r="S26" s="524"/>
      <c r="T26" s="524"/>
    </row>
    <row r="27" spans="2:20" ht="15" customHeight="1">
      <c r="B27" s="519">
        <v>21</v>
      </c>
      <c r="C27" s="520" t="s">
        <v>434</v>
      </c>
      <c r="D27" s="521">
        <v>438.463126</v>
      </c>
      <c r="E27" s="521">
        <v>480.381345</v>
      </c>
      <c r="F27" s="521">
        <v>284.479865</v>
      </c>
      <c r="G27" s="522">
        <v>9.560260946549931</v>
      </c>
      <c r="H27" s="523">
        <v>-40.780409572315925</v>
      </c>
      <c r="I27" s="524"/>
      <c r="J27" s="524"/>
      <c r="K27" s="524"/>
      <c r="L27" s="524"/>
      <c r="M27" s="524"/>
      <c r="N27" s="524"/>
      <c r="O27" s="524"/>
      <c r="P27" s="524"/>
      <c r="Q27" s="524"/>
      <c r="R27" s="524"/>
      <c r="S27" s="524"/>
      <c r="T27" s="524"/>
    </row>
    <row r="28" spans="2:20" ht="15" customHeight="1">
      <c r="B28" s="519">
        <v>22</v>
      </c>
      <c r="C28" s="520" t="s">
        <v>352</v>
      </c>
      <c r="D28" s="521">
        <v>456.567021</v>
      </c>
      <c r="E28" s="521">
        <v>555.163291</v>
      </c>
      <c r="F28" s="521">
        <v>782.176575</v>
      </c>
      <c r="G28" s="522">
        <v>21.5951361935973</v>
      </c>
      <c r="H28" s="523">
        <v>40.89126346792261</v>
      </c>
      <c r="I28" s="524"/>
      <c r="J28" s="524"/>
      <c r="K28" s="524"/>
      <c r="L28" s="524"/>
      <c r="M28" s="524"/>
      <c r="N28" s="524"/>
      <c r="O28" s="524"/>
      <c r="P28" s="524"/>
      <c r="Q28" s="524"/>
      <c r="R28" s="524"/>
      <c r="S28" s="524"/>
      <c r="T28" s="524"/>
    </row>
    <row r="29" spans="2:20" ht="15" customHeight="1">
      <c r="B29" s="519">
        <v>23</v>
      </c>
      <c r="C29" s="520" t="s">
        <v>421</v>
      </c>
      <c r="D29" s="521">
        <v>6893.908780000001</v>
      </c>
      <c r="E29" s="521">
        <v>9562.941311999999</v>
      </c>
      <c r="F29" s="521">
        <v>4757.3223</v>
      </c>
      <c r="G29" s="522">
        <v>38.71580865333118</v>
      </c>
      <c r="H29" s="523">
        <v>-50.25252017357565</v>
      </c>
      <c r="I29" s="524"/>
      <c r="J29" s="524"/>
      <c r="K29" s="524"/>
      <c r="L29" s="524"/>
      <c r="M29" s="524"/>
      <c r="N29" s="524"/>
      <c r="O29" s="524"/>
      <c r="P29" s="524"/>
      <c r="Q29" s="524"/>
      <c r="R29" s="524"/>
      <c r="S29" s="524"/>
      <c r="T29" s="524"/>
    </row>
    <row r="30" spans="2:20" ht="15" customHeight="1">
      <c r="B30" s="519">
        <v>24</v>
      </c>
      <c r="C30" s="520" t="s">
        <v>423</v>
      </c>
      <c r="D30" s="521">
        <v>1903.178015</v>
      </c>
      <c r="E30" s="521">
        <v>1564.743133</v>
      </c>
      <c r="F30" s="521">
        <v>2093.583939</v>
      </c>
      <c r="G30" s="522">
        <v>-17.78261830121025</v>
      </c>
      <c r="H30" s="523">
        <v>33.79729201853607</v>
      </c>
      <c r="I30" s="524"/>
      <c r="J30" s="524"/>
      <c r="K30" s="524"/>
      <c r="L30" s="524"/>
      <c r="M30" s="524"/>
      <c r="N30" s="524"/>
      <c r="O30" s="524"/>
      <c r="P30" s="524"/>
      <c r="Q30" s="524"/>
      <c r="R30" s="524"/>
      <c r="S30" s="524"/>
      <c r="T30" s="524"/>
    </row>
    <row r="31" spans="2:20" ht="15" customHeight="1">
      <c r="B31" s="519">
        <v>25</v>
      </c>
      <c r="C31" s="520" t="s">
        <v>435</v>
      </c>
      <c r="D31" s="521">
        <v>4598.1464559999995</v>
      </c>
      <c r="E31" s="521">
        <v>5996.750264</v>
      </c>
      <c r="F31" s="521">
        <v>3507.378464</v>
      </c>
      <c r="G31" s="522">
        <v>30.416686840737754</v>
      </c>
      <c r="H31" s="523">
        <v>-41.51201384763886</v>
      </c>
      <c r="I31" s="524"/>
      <c r="J31" s="524"/>
      <c r="K31" s="524"/>
      <c r="L31" s="524"/>
      <c r="M31" s="524"/>
      <c r="N31" s="524"/>
      <c r="O31" s="524"/>
      <c r="P31" s="524"/>
      <c r="Q31" s="524"/>
      <c r="R31" s="524"/>
      <c r="S31" s="524"/>
      <c r="T31" s="524"/>
    </row>
    <row r="32" spans="2:20" ht="15" customHeight="1">
      <c r="B32" s="519">
        <v>26</v>
      </c>
      <c r="C32" s="520" t="s">
        <v>436</v>
      </c>
      <c r="D32" s="521">
        <v>20.112457</v>
      </c>
      <c r="E32" s="521">
        <v>11.472872</v>
      </c>
      <c r="F32" s="521">
        <v>8.118261</v>
      </c>
      <c r="G32" s="522">
        <v>-42.95638767555848</v>
      </c>
      <c r="H32" s="523">
        <v>-29.239505156163176</v>
      </c>
      <c r="I32" s="524"/>
      <c r="J32" s="524"/>
      <c r="K32" s="524"/>
      <c r="L32" s="524"/>
      <c r="M32" s="524"/>
      <c r="N32" s="524"/>
      <c r="O32" s="524"/>
      <c r="P32" s="524"/>
      <c r="Q32" s="524"/>
      <c r="R32" s="524"/>
      <c r="S32" s="524"/>
      <c r="T32" s="524"/>
    </row>
    <row r="33" spans="2:20" ht="15" customHeight="1">
      <c r="B33" s="519">
        <v>27</v>
      </c>
      <c r="C33" s="520" t="s">
        <v>437</v>
      </c>
      <c r="D33" s="521">
        <v>4467.546865</v>
      </c>
      <c r="E33" s="521">
        <v>5889.206066</v>
      </c>
      <c r="F33" s="521">
        <v>3272.237223</v>
      </c>
      <c r="G33" s="522">
        <v>31.821920260930483</v>
      </c>
      <c r="H33" s="523">
        <v>-44.43670018796724</v>
      </c>
      <c r="I33" s="524"/>
      <c r="J33" s="524"/>
      <c r="K33" s="524"/>
      <c r="L33" s="524"/>
      <c r="M33" s="524"/>
      <c r="N33" s="524"/>
      <c r="O33" s="524"/>
      <c r="P33" s="524"/>
      <c r="Q33" s="524"/>
      <c r="R33" s="524"/>
      <c r="S33" s="524"/>
      <c r="T33" s="524"/>
    </row>
    <row r="34" spans="2:20" ht="15" customHeight="1">
      <c r="B34" s="519">
        <v>28</v>
      </c>
      <c r="C34" s="520" t="s">
        <v>438</v>
      </c>
      <c r="D34" s="521">
        <v>60.60929900000001</v>
      </c>
      <c r="E34" s="521">
        <v>136.089887</v>
      </c>
      <c r="F34" s="521">
        <v>80.368865</v>
      </c>
      <c r="G34" s="522">
        <v>124.53631578877028</v>
      </c>
      <c r="H34" s="523">
        <v>-40.94427824750858</v>
      </c>
      <c r="I34" s="524"/>
      <c r="J34" s="524"/>
      <c r="K34" s="524"/>
      <c r="L34" s="524"/>
      <c r="M34" s="524"/>
      <c r="N34" s="524"/>
      <c r="O34" s="524"/>
      <c r="P34" s="524"/>
      <c r="Q34" s="524"/>
      <c r="R34" s="524"/>
      <c r="S34" s="524"/>
      <c r="T34" s="524"/>
    </row>
    <row r="35" spans="2:20" ht="15" customHeight="1">
      <c r="B35" s="519">
        <v>29</v>
      </c>
      <c r="C35" s="520" t="s">
        <v>359</v>
      </c>
      <c r="D35" s="521">
        <v>1258.14078</v>
      </c>
      <c r="E35" s="521">
        <v>1692.55684</v>
      </c>
      <c r="F35" s="521">
        <v>942.5067630000001</v>
      </c>
      <c r="G35" s="522">
        <v>34.528414220863255</v>
      </c>
      <c r="H35" s="523">
        <v>-44.31461675461368</v>
      </c>
      <c r="I35" s="524"/>
      <c r="J35" s="524"/>
      <c r="K35" s="524"/>
      <c r="L35" s="524"/>
      <c r="M35" s="524"/>
      <c r="N35" s="524"/>
      <c r="O35" s="524"/>
      <c r="P35" s="524"/>
      <c r="Q35" s="524"/>
      <c r="R35" s="524"/>
      <c r="S35" s="524"/>
      <c r="T35" s="524"/>
    </row>
    <row r="36" spans="2:20" ht="15" customHeight="1">
      <c r="B36" s="519">
        <v>30</v>
      </c>
      <c r="C36" s="520" t="s">
        <v>439</v>
      </c>
      <c r="D36" s="521">
        <v>37163.612689</v>
      </c>
      <c r="E36" s="521">
        <v>40276.07662</v>
      </c>
      <c r="F36" s="521">
        <v>15373.751570000002</v>
      </c>
      <c r="G36" s="522">
        <v>8.37503058985773</v>
      </c>
      <c r="H36" s="523">
        <v>-61.82907358368214</v>
      </c>
      <c r="I36" s="524"/>
      <c r="J36" s="524"/>
      <c r="K36" s="524"/>
      <c r="L36" s="524"/>
      <c r="M36" s="524"/>
      <c r="N36" s="524"/>
      <c r="O36" s="524"/>
      <c r="P36" s="524"/>
      <c r="Q36" s="524"/>
      <c r="R36" s="524"/>
      <c r="S36" s="524"/>
      <c r="T36" s="524"/>
    </row>
    <row r="37" spans="2:20" ht="15" customHeight="1">
      <c r="B37" s="519">
        <v>31</v>
      </c>
      <c r="C37" s="520" t="s">
        <v>440</v>
      </c>
      <c r="D37" s="521">
        <v>237.84839</v>
      </c>
      <c r="E37" s="521">
        <v>479.21446100000003</v>
      </c>
      <c r="F37" s="521">
        <v>199.01408200000003</v>
      </c>
      <c r="G37" s="522">
        <v>101.47895934885244</v>
      </c>
      <c r="H37" s="523">
        <v>-58.470768685755495</v>
      </c>
      <c r="I37" s="524"/>
      <c r="J37" s="524"/>
      <c r="K37" s="524"/>
      <c r="L37" s="524"/>
      <c r="M37" s="524"/>
      <c r="N37" s="524"/>
      <c r="O37" s="524"/>
      <c r="P37" s="524"/>
      <c r="Q37" s="524"/>
      <c r="R37" s="524"/>
      <c r="S37" s="524"/>
      <c r="T37" s="524"/>
    </row>
    <row r="38" spans="2:20" ht="15" customHeight="1">
      <c r="B38" s="519">
        <v>32</v>
      </c>
      <c r="C38" s="520" t="s">
        <v>362</v>
      </c>
      <c r="D38" s="521">
        <v>608.899743</v>
      </c>
      <c r="E38" s="521">
        <v>659.928842</v>
      </c>
      <c r="F38" s="521">
        <v>400.76761799999997</v>
      </c>
      <c r="G38" s="522">
        <v>8.380542049268058</v>
      </c>
      <c r="H38" s="523">
        <v>-39.271086139314406</v>
      </c>
      <c r="I38" s="524"/>
      <c r="J38" s="524"/>
      <c r="K38" s="524"/>
      <c r="L38" s="524"/>
      <c r="M38" s="524"/>
      <c r="N38" s="524"/>
      <c r="O38" s="524"/>
      <c r="P38" s="524"/>
      <c r="Q38" s="524"/>
      <c r="R38" s="524"/>
      <c r="S38" s="524"/>
      <c r="T38" s="524"/>
    </row>
    <row r="39" spans="2:20" ht="15" customHeight="1">
      <c r="B39" s="519">
        <v>33</v>
      </c>
      <c r="C39" s="520" t="s">
        <v>441</v>
      </c>
      <c r="D39" s="521">
        <v>296.309387</v>
      </c>
      <c r="E39" s="521">
        <v>393.193498</v>
      </c>
      <c r="F39" s="521">
        <v>231.16671799999997</v>
      </c>
      <c r="G39" s="522">
        <v>32.69694287477972</v>
      </c>
      <c r="H39" s="523">
        <v>-41.207899119430515</v>
      </c>
      <c r="I39" s="524"/>
      <c r="J39" s="524"/>
      <c r="K39" s="524"/>
      <c r="L39" s="524"/>
      <c r="M39" s="524"/>
      <c r="N39" s="524"/>
      <c r="O39" s="524"/>
      <c r="P39" s="524"/>
      <c r="Q39" s="524"/>
      <c r="R39" s="524"/>
      <c r="S39" s="524"/>
      <c r="T39" s="524"/>
    </row>
    <row r="40" spans="2:20" ht="15" customHeight="1">
      <c r="B40" s="519">
        <v>34</v>
      </c>
      <c r="C40" s="520" t="s">
        <v>442</v>
      </c>
      <c r="D40" s="521">
        <v>72.348501</v>
      </c>
      <c r="E40" s="521">
        <v>42.983592</v>
      </c>
      <c r="F40" s="521">
        <v>36.02178</v>
      </c>
      <c r="G40" s="522">
        <v>-40.58813741006189</v>
      </c>
      <c r="H40" s="523">
        <v>-16.196440725568024</v>
      </c>
      <c r="I40" s="524"/>
      <c r="J40" s="524"/>
      <c r="K40" s="524"/>
      <c r="L40" s="524"/>
      <c r="M40" s="524"/>
      <c r="N40" s="524"/>
      <c r="O40" s="524"/>
      <c r="P40" s="524"/>
      <c r="Q40" s="524"/>
      <c r="R40" s="524"/>
      <c r="S40" s="524"/>
      <c r="T40" s="524"/>
    </row>
    <row r="41" spans="2:20" ht="15" customHeight="1">
      <c r="B41" s="519">
        <v>35</v>
      </c>
      <c r="C41" s="520" t="s">
        <v>395</v>
      </c>
      <c r="D41" s="521">
        <v>1396.26286</v>
      </c>
      <c r="E41" s="521">
        <v>1868.2179419999998</v>
      </c>
      <c r="F41" s="521">
        <v>1294.9720069999998</v>
      </c>
      <c r="G41" s="522">
        <v>33.801306009099164</v>
      </c>
      <c r="H41" s="523">
        <v>-30.684103932024016</v>
      </c>
      <c r="I41" s="524"/>
      <c r="J41" s="524"/>
      <c r="K41" s="524"/>
      <c r="L41" s="524"/>
      <c r="M41" s="524"/>
      <c r="N41" s="524"/>
      <c r="O41" s="524"/>
      <c r="P41" s="524"/>
      <c r="Q41" s="524"/>
      <c r="R41" s="524"/>
      <c r="S41" s="524"/>
      <c r="T41" s="524"/>
    </row>
    <row r="42" spans="2:20" ht="15" customHeight="1">
      <c r="B42" s="519">
        <v>36</v>
      </c>
      <c r="C42" s="520" t="s">
        <v>443</v>
      </c>
      <c r="D42" s="521">
        <v>2003.116775</v>
      </c>
      <c r="E42" s="521">
        <v>4705.627783</v>
      </c>
      <c r="F42" s="521">
        <v>4437.730821</v>
      </c>
      <c r="G42" s="522">
        <v>134.91530008279224</v>
      </c>
      <c r="H42" s="523">
        <v>-5.69311841807442</v>
      </c>
      <c r="I42" s="524"/>
      <c r="J42" s="524"/>
      <c r="K42" s="524"/>
      <c r="L42" s="524"/>
      <c r="M42" s="524"/>
      <c r="N42" s="524"/>
      <c r="O42" s="524"/>
      <c r="P42" s="524"/>
      <c r="Q42" s="524"/>
      <c r="R42" s="524"/>
      <c r="S42" s="524"/>
      <c r="T42" s="524"/>
    </row>
    <row r="43" spans="2:20" ht="15" customHeight="1">
      <c r="B43" s="519">
        <v>37</v>
      </c>
      <c r="C43" s="520" t="s">
        <v>444</v>
      </c>
      <c r="D43" s="521">
        <v>126.50073699999999</v>
      </c>
      <c r="E43" s="521">
        <v>204.029906</v>
      </c>
      <c r="F43" s="521">
        <v>214.926067</v>
      </c>
      <c r="G43" s="522">
        <v>61.28752356596945</v>
      </c>
      <c r="H43" s="523">
        <v>5.3404724893614315</v>
      </c>
      <c r="I43" s="524"/>
      <c r="J43" s="524"/>
      <c r="K43" s="524"/>
      <c r="L43" s="524"/>
      <c r="M43" s="524"/>
      <c r="N43" s="524"/>
      <c r="O43" s="524"/>
      <c r="P43" s="524"/>
      <c r="Q43" s="524"/>
      <c r="R43" s="524"/>
      <c r="S43" s="524"/>
      <c r="T43" s="524"/>
    </row>
    <row r="44" spans="2:20" ht="15" customHeight="1">
      <c r="B44" s="519">
        <v>38</v>
      </c>
      <c r="C44" s="520" t="s">
        <v>445</v>
      </c>
      <c r="D44" s="521">
        <v>812.534858</v>
      </c>
      <c r="E44" s="521">
        <v>1204.814903</v>
      </c>
      <c r="F44" s="521">
        <v>1048.9575670000002</v>
      </c>
      <c r="G44" s="522">
        <v>48.27854966931153</v>
      </c>
      <c r="H44" s="523">
        <v>-12.936205853024703</v>
      </c>
      <c r="I44" s="524"/>
      <c r="J44" s="524"/>
      <c r="K44" s="524"/>
      <c r="L44" s="524"/>
      <c r="M44" s="524"/>
      <c r="N44" s="524"/>
      <c r="O44" s="524"/>
      <c r="P44" s="524"/>
      <c r="Q44" s="524"/>
      <c r="R44" s="524"/>
      <c r="S44" s="524"/>
      <c r="T44" s="524"/>
    </row>
    <row r="45" spans="2:20" ht="15" customHeight="1">
      <c r="B45" s="519">
        <v>39</v>
      </c>
      <c r="C45" s="520" t="s">
        <v>446</v>
      </c>
      <c r="D45" s="521">
        <v>153.535034</v>
      </c>
      <c r="E45" s="521">
        <v>318.443026</v>
      </c>
      <c r="F45" s="521">
        <v>207.401338</v>
      </c>
      <c r="G45" s="522">
        <v>107.40740253459023</v>
      </c>
      <c r="H45" s="523">
        <v>-34.870189934698075</v>
      </c>
      <c r="I45" s="524"/>
      <c r="J45" s="524"/>
      <c r="K45" s="524"/>
      <c r="L45" s="524"/>
      <c r="M45" s="524"/>
      <c r="N45" s="524"/>
      <c r="O45" s="524"/>
      <c r="P45" s="524"/>
      <c r="Q45" s="524"/>
      <c r="R45" s="524"/>
      <c r="S45" s="524"/>
      <c r="T45" s="524"/>
    </row>
    <row r="46" spans="2:20" ht="15" customHeight="1">
      <c r="B46" s="519">
        <v>40</v>
      </c>
      <c r="C46" s="520" t="s">
        <v>447</v>
      </c>
      <c r="D46" s="521">
        <v>11.726220000000001</v>
      </c>
      <c r="E46" s="521">
        <v>6.296736</v>
      </c>
      <c r="F46" s="521">
        <v>17.685955</v>
      </c>
      <c r="G46" s="522">
        <v>-46.30208200084939</v>
      </c>
      <c r="H46" s="523">
        <v>180.87496442601372</v>
      </c>
      <c r="I46" s="524"/>
      <c r="J46" s="524"/>
      <c r="K46" s="524"/>
      <c r="L46" s="524"/>
      <c r="M46" s="524"/>
      <c r="N46" s="524"/>
      <c r="O46" s="524"/>
      <c r="P46" s="524"/>
      <c r="Q46" s="524"/>
      <c r="R46" s="524"/>
      <c r="S46" s="524"/>
      <c r="T46" s="524"/>
    </row>
    <row r="47" spans="2:20" ht="15" customHeight="1">
      <c r="B47" s="519">
        <v>41</v>
      </c>
      <c r="C47" s="520" t="s">
        <v>448</v>
      </c>
      <c r="D47" s="521">
        <v>44.832817</v>
      </c>
      <c r="E47" s="521">
        <v>7.180608</v>
      </c>
      <c r="F47" s="521">
        <v>11.89162</v>
      </c>
      <c r="G47" s="522">
        <v>-83.98358952104215</v>
      </c>
      <c r="H47" s="523">
        <v>65.6074248865834</v>
      </c>
      <c r="I47" s="524"/>
      <c r="J47" s="524"/>
      <c r="K47" s="524"/>
      <c r="L47" s="524"/>
      <c r="M47" s="524"/>
      <c r="N47" s="524"/>
      <c r="O47" s="524"/>
      <c r="P47" s="524"/>
      <c r="Q47" s="524"/>
      <c r="R47" s="524"/>
      <c r="S47" s="524"/>
      <c r="T47" s="524"/>
    </row>
    <row r="48" spans="2:20" ht="15" customHeight="1">
      <c r="B48" s="519">
        <v>42</v>
      </c>
      <c r="C48" s="520" t="s">
        <v>400</v>
      </c>
      <c r="D48" s="521">
        <v>16.943778000000002</v>
      </c>
      <c r="E48" s="521">
        <v>29.403862999999998</v>
      </c>
      <c r="F48" s="521">
        <v>15.267338</v>
      </c>
      <c r="G48" s="522">
        <v>73.53782019570838</v>
      </c>
      <c r="H48" s="523">
        <v>-48.077101297880475</v>
      </c>
      <c r="I48" s="524"/>
      <c r="J48" s="524"/>
      <c r="K48" s="524"/>
      <c r="L48" s="524"/>
      <c r="M48" s="524"/>
      <c r="N48" s="524"/>
      <c r="O48" s="524"/>
      <c r="P48" s="524"/>
      <c r="Q48" s="524"/>
      <c r="R48" s="524"/>
      <c r="S48" s="524"/>
      <c r="T48" s="524"/>
    </row>
    <row r="49" spans="2:20" ht="15" customHeight="1">
      <c r="B49" s="519">
        <v>43</v>
      </c>
      <c r="C49" s="520" t="s">
        <v>449</v>
      </c>
      <c r="D49" s="521">
        <v>1160.722295</v>
      </c>
      <c r="E49" s="521">
        <v>1475.6306769999997</v>
      </c>
      <c r="F49" s="521">
        <v>1035.834601</v>
      </c>
      <c r="G49" s="522">
        <v>27.130381087407258</v>
      </c>
      <c r="H49" s="523">
        <v>-29.80393962086218</v>
      </c>
      <c r="I49" s="524"/>
      <c r="J49" s="524"/>
      <c r="K49" s="524"/>
      <c r="L49" s="524"/>
      <c r="M49" s="524"/>
      <c r="N49" s="524"/>
      <c r="O49" s="524"/>
      <c r="P49" s="524"/>
      <c r="Q49" s="524"/>
      <c r="R49" s="524"/>
      <c r="S49" s="524"/>
      <c r="T49" s="524"/>
    </row>
    <row r="50" spans="2:20" ht="15" customHeight="1">
      <c r="B50" s="519">
        <v>44</v>
      </c>
      <c r="C50" s="520" t="s">
        <v>376</v>
      </c>
      <c r="D50" s="521">
        <v>3179.9569789999996</v>
      </c>
      <c r="E50" s="521">
        <v>2603.263265</v>
      </c>
      <c r="F50" s="521">
        <v>1323.482315</v>
      </c>
      <c r="G50" s="522">
        <v>-18.135267797910657</v>
      </c>
      <c r="H50" s="523">
        <v>-49.1606426136851</v>
      </c>
      <c r="I50" s="524"/>
      <c r="J50" s="524"/>
      <c r="K50" s="524"/>
      <c r="L50" s="524"/>
      <c r="M50" s="524"/>
      <c r="N50" s="524"/>
      <c r="O50" s="524"/>
      <c r="P50" s="524"/>
      <c r="Q50" s="524"/>
      <c r="R50" s="524"/>
      <c r="S50" s="524"/>
      <c r="T50" s="524"/>
    </row>
    <row r="51" spans="2:20" ht="15" customHeight="1">
      <c r="B51" s="519">
        <v>45</v>
      </c>
      <c r="C51" s="520" t="s">
        <v>450</v>
      </c>
      <c r="D51" s="521">
        <v>664.005343</v>
      </c>
      <c r="E51" s="521">
        <v>666.986113</v>
      </c>
      <c r="F51" s="521">
        <v>500.979317</v>
      </c>
      <c r="G51" s="522">
        <v>0.4489075323600247</v>
      </c>
      <c r="H51" s="523">
        <v>-24.8890933056053</v>
      </c>
      <c r="I51" s="524"/>
      <c r="J51" s="524"/>
      <c r="K51" s="524"/>
      <c r="L51" s="524"/>
      <c r="M51" s="524"/>
      <c r="N51" s="524"/>
      <c r="O51" s="524"/>
      <c r="P51" s="524"/>
      <c r="Q51" s="524"/>
      <c r="R51" s="524"/>
      <c r="S51" s="524"/>
      <c r="T51" s="524"/>
    </row>
    <row r="52" spans="2:20" ht="15" customHeight="1">
      <c r="B52" s="519">
        <v>46</v>
      </c>
      <c r="C52" s="520" t="s">
        <v>451</v>
      </c>
      <c r="D52" s="521">
        <v>1092.914082</v>
      </c>
      <c r="E52" s="521">
        <v>1468.429961</v>
      </c>
      <c r="F52" s="521">
        <v>864.6985139999999</v>
      </c>
      <c r="G52" s="522">
        <v>34.3591399529611</v>
      </c>
      <c r="H52" s="523">
        <v>-41.11407850796366</v>
      </c>
      <c r="I52" s="524"/>
      <c r="J52" s="524"/>
      <c r="K52" s="524"/>
      <c r="L52" s="524"/>
      <c r="M52" s="524"/>
      <c r="N52" s="524"/>
      <c r="O52" s="524"/>
      <c r="P52" s="524"/>
      <c r="Q52" s="524"/>
      <c r="R52" s="524"/>
      <c r="S52" s="524"/>
      <c r="T52" s="524"/>
    </row>
    <row r="53" spans="2:20" ht="15" customHeight="1">
      <c r="B53" s="519">
        <v>47</v>
      </c>
      <c r="C53" s="520" t="s">
        <v>401</v>
      </c>
      <c r="D53" s="521">
        <v>2183.048951</v>
      </c>
      <c r="E53" s="521">
        <v>2274.340266</v>
      </c>
      <c r="F53" s="521">
        <v>2450.004183</v>
      </c>
      <c r="G53" s="522">
        <v>4.181826291993218</v>
      </c>
      <c r="H53" s="523">
        <v>7.723730684720678</v>
      </c>
      <c r="I53" s="524"/>
      <c r="J53" s="524"/>
      <c r="K53" s="524"/>
      <c r="L53" s="524"/>
      <c r="M53" s="524"/>
      <c r="N53" s="524"/>
      <c r="O53" s="524"/>
      <c r="P53" s="524"/>
      <c r="Q53" s="524"/>
      <c r="R53" s="524"/>
      <c r="S53" s="524"/>
      <c r="T53" s="524"/>
    </row>
    <row r="54" spans="2:20" ht="15" customHeight="1">
      <c r="B54" s="519">
        <v>48</v>
      </c>
      <c r="C54" s="520" t="s">
        <v>452</v>
      </c>
      <c r="D54" s="521">
        <v>12525.260601</v>
      </c>
      <c r="E54" s="521">
        <v>14779.573558</v>
      </c>
      <c r="F54" s="521">
        <v>8385.25092</v>
      </c>
      <c r="G54" s="522">
        <v>17.998132165170432</v>
      </c>
      <c r="H54" s="523">
        <v>-43.26459496890445</v>
      </c>
      <c r="I54" s="524"/>
      <c r="J54" s="524"/>
      <c r="K54" s="524"/>
      <c r="L54" s="524"/>
      <c r="M54" s="524"/>
      <c r="N54" s="524"/>
      <c r="O54" s="524"/>
      <c r="P54" s="524"/>
      <c r="Q54" s="524"/>
      <c r="R54" s="524"/>
      <c r="S54" s="524"/>
      <c r="T54" s="524"/>
    </row>
    <row r="55" spans="2:20" ht="15" customHeight="1">
      <c r="B55" s="519">
        <v>49</v>
      </c>
      <c r="C55" s="520" t="s">
        <v>453</v>
      </c>
      <c r="D55" s="521">
        <v>305.81487400000003</v>
      </c>
      <c r="E55" s="521">
        <v>403.855122</v>
      </c>
      <c r="F55" s="521">
        <v>264.747771</v>
      </c>
      <c r="G55" s="522">
        <v>32.05869182151025</v>
      </c>
      <c r="H55" s="523">
        <v>-34.44486485923534</v>
      </c>
      <c r="I55" s="524"/>
      <c r="J55" s="524"/>
      <c r="K55" s="524"/>
      <c r="L55" s="524"/>
      <c r="M55" s="524"/>
      <c r="N55" s="524"/>
      <c r="O55" s="524"/>
      <c r="P55" s="524"/>
      <c r="Q55" s="524"/>
      <c r="R55" s="524"/>
      <c r="S55" s="524"/>
      <c r="T55" s="524"/>
    </row>
    <row r="56" spans="2:20" ht="15" customHeight="1">
      <c r="B56" s="525"/>
      <c r="C56" s="526" t="s">
        <v>381</v>
      </c>
      <c r="D56" s="527">
        <v>29138.657934999996</v>
      </c>
      <c r="E56" s="527">
        <v>36161.121805</v>
      </c>
      <c r="F56" s="527">
        <v>22344.582387999988</v>
      </c>
      <c r="G56" s="516">
        <v>24.100162353616668</v>
      </c>
      <c r="H56" s="517">
        <v>-38.20827100305721</v>
      </c>
      <c r="I56" s="518"/>
      <c r="J56" s="518"/>
      <c r="K56" s="518"/>
      <c r="L56" s="518"/>
      <c r="M56" s="518"/>
      <c r="N56" s="518"/>
      <c r="O56" s="518"/>
      <c r="P56" s="518"/>
      <c r="Q56" s="518"/>
      <c r="R56" s="518"/>
      <c r="S56" s="518"/>
      <c r="T56" s="518"/>
    </row>
    <row r="57" spans="2:20" ht="15" customHeight="1" thickBot="1">
      <c r="B57" s="528"/>
      <c r="C57" s="529" t="s">
        <v>382</v>
      </c>
      <c r="D57" s="530">
        <v>136680.294166</v>
      </c>
      <c r="E57" s="530">
        <v>162606.865949</v>
      </c>
      <c r="F57" s="530">
        <v>94700.28639699999</v>
      </c>
      <c r="G57" s="531">
        <v>18.968770839424607</v>
      </c>
      <c r="H57" s="532">
        <v>-41.76120064530253</v>
      </c>
      <c r="I57" s="518"/>
      <c r="J57" s="518"/>
      <c r="K57" s="518"/>
      <c r="L57" s="518"/>
      <c r="M57" s="518"/>
      <c r="N57" s="518"/>
      <c r="O57" s="518"/>
      <c r="P57" s="518"/>
      <c r="Q57" s="518"/>
      <c r="R57" s="518"/>
      <c r="S57" s="518"/>
      <c r="T57" s="518"/>
    </row>
    <row r="58" ht="13.5" thickTop="1">
      <c r="B58" s="120" t="s">
        <v>384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7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9.140625" style="120" customWidth="1"/>
    <col min="2" max="2" width="6.140625" style="120" customWidth="1"/>
    <col min="3" max="3" width="41.140625" style="120" bestFit="1" customWidth="1"/>
    <col min="4" max="8" width="10.7109375" style="120" customWidth="1"/>
    <col min="9" max="16384" width="9.140625" style="120" customWidth="1"/>
  </cols>
  <sheetData>
    <row r="1" spans="2:8" ht="12.75">
      <c r="B1" s="1698" t="s">
        <v>454</v>
      </c>
      <c r="C1" s="1698"/>
      <c r="D1" s="1698"/>
      <c r="E1" s="1698"/>
      <c r="F1" s="1698"/>
      <c r="G1" s="1698"/>
      <c r="H1" s="1698"/>
    </row>
    <row r="2" spans="2:8" ht="15" customHeight="1">
      <c r="B2" s="1709" t="s">
        <v>16</v>
      </c>
      <c r="C2" s="1709"/>
      <c r="D2" s="1709"/>
      <c r="E2" s="1709"/>
      <c r="F2" s="1709"/>
      <c r="G2" s="1709"/>
      <c r="H2" s="1709"/>
    </row>
    <row r="3" spans="2:8" ht="15" customHeight="1" thickBot="1">
      <c r="B3" s="1710" t="s">
        <v>133</v>
      </c>
      <c r="C3" s="1710"/>
      <c r="D3" s="1710"/>
      <c r="E3" s="1710"/>
      <c r="F3" s="1710"/>
      <c r="G3" s="1710"/>
      <c r="H3" s="1710"/>
    </row>
    <row r="4" spans="2:8" ht="15" customHeight="1" thickTop="1">
      <c r="B4" s="533"/>
      <c r="C4" s="534"/>
      <c r="D4" s="1711" t="str">
        <f>'X-India'!D4:F4</f>
        <v>Four Months</v>
      </c>
      <c r="E4" s="1711"/>
      <c r="F4" s="1711"/>
      <c r="G4" s="1712" t="s">
        <v>205</v>
      </c>
      <c r="H4" s="1713"/>
    </row>
    <row r="5" spans="2:8" ht="15" customHeight="1">
      <c r="B5" s="535"/>
      <c r="C5" s="536"/>
      <c r="D5" s="537" t="s">
        <v>64</v>
      </c>
      <c r="E5" s="537" t="s">
        <v>1265</v>
      </c>
      <c r="F5" s="537" t="s">
        <v>328</v>
      </c>
      <c r="G5" s="538" t="s">
        <v>65</v>
      </c>
      <c r="H5" s="539" t="s">
        <v>68</v>
      </c>
    </row>
    <row r="6" spans="2:8" ht="15" customHeight="1">
      <c r="B6" s="513"/>
      <c r="C6" s="514" t="s">
        <v>387</v>
      </c>
      <c r="D6" s="515">
        <v>16588.006411000002</v>
      </c>
      <c r="E6" s="515">
        <v>22113.555899000006</v>
      </c>
      <c r="F6" s="515">
        <v>17991.973332999998</v>
      </c>
      <c r="G6" s="540">
        <v>33.31050972066089</v>
      </c>
      <c r="H6" s="517">
        <v>-18.638262361895357</v>
      </c>
    </row>
    <row r="7" spans="2:8" ht="15" customHeight="1">
      <c r="B7" s="519">
        <v>1</v>
      </c>
      <c r="C7" s="520" t="s">
        <v>455</v>
      </c>
      <c r="D7" s="521">
        <v>428.71247</v>
      </c>
      <c r="E7" s="521">
        <v>499.323897</v>
      </c>
      <c r="F7" s="521">
        <v>508.29359700000003</v>
      </c>
      <c r="G7" s="541">
        <v>16.47057922061377</v>
      </c>
      <c r="H7" s="523">
        <v>1.7963690610225456</v>
      </c>
    </row>
    <row r="8" spans="2:8" ht="15" customHeight="1">
      <c r="B8" s="519">
        <v>2</v>
      </c>
      <c r="C8" s="520" t="s">
        <v>456</v>
      </c>
      <c r="D8" s="521">
        <v>147.652845</v>
      </c>
      <c r="E8" s="521">
        <v>215.840744</v>
      </c>
      <c r="F8" s="521">
        <v>144.616063</v>
      </c>
      <c r="G8" s="541">
        <v>46.181229355926035</v>
      </c>
      <c r="H8" s="523">
        <v>-32.99871918528969</v>
      </c>
    </row>
    <row r="9" spans="2:8" ht="15" customHeight="1">
      <c r="B9" s="519">
        <v>3</v>
      </c>
      <c r="C9" s="520" t="s">
        <v>457</v>
      </c>
      <c r="D9" s="521">
        <v>66.925332</v>
      </c>
      <c r="E9" s="521">
        <v>91.391814</v>
      </c>
      <c r="F9" s="521">
        <v>78.667679</v>
      </c>
      <c r="G9" s="541">
        <v>36.55787916001671</v>
      </c>
      <c r="H9" s="523">
        <v>-13.922620028091345</v>
      </c>
    </row>
    <row r="10" spans="2:8" ht="15" customHeight="1">
      <c r="B10" s="519">
        <v>4</v>
      </c>
      <c r="C10" s="520" t="s">
        <v>458</v>
      </c>
      <c r="D10" s="521">
        <v>326.886294</v>
      </c>
      <c r="E10" s="521">
        <v>398.62292</v>
      </c>
      <c r="F10" s="521">
        <v>311.28092</v>
      </c>
      <c r="G10" s="541">
        <v>21.945437088286113</v>
      </c>
      <c r="H10" s="523">
        <v>-21.910932768241224</v>
      </c>
    </row>
    <row r="11" spans="2:8" ht="15" customHeight="1">
      <c r="B11" s="519">
        <v>5</v>
      </c>
      <c r="C11" s="520" t="s">
        <v>424</v>
      </c>
      <c r="D11" s="521">
        <v>975.042698</v>
      </c>
      <c r="E11" s="521">
        <v>2226.106597</v>
      </c>
      <c r="F11" s="521">
        <v>2012.679341</v>
      </c>
      <c r="G11" s="541" t="s">
        <v>76</v>
      </c>
      <c r="H11" s="523" t="s">
        <v>76</v>
      </c>
    </row>
    <row r="12" spans="2:8" ht="15" customHeight="1">
      <c r="B12" s="519">
        <v>6</v>
      </c>
      <c r="C12" s="520" t="s">
        <v>459</v>
      </c>
      <c r="D12" s="521">
        <v>81.22367999999999</v>
      </c>
      <c r="E12" s="521">
        <v>94.570393</v>
      </c>
      <c r="F12" s="521">
        <v>76.796406</v>
      </c>
      <c r="G12" s="541">
        <v>16.432046664224046</v>
      </c>
      <c r="H12" s="523">
        <v>-18.794451874594614</v>
      </c>
    </row>
    <row r="13" spans="2:8" ht="15" customHeight="1">
      <c r="B13" s="519">
        <v>7</v>
      </c>
      <c r="C13" s="520" t="s">
        <v>429</v>
      </c>
      <c r="D13" s="521">
        <v>35.076497</v>
      </c>
      <c r="E13" s="521">
        <v>62.908212999999996</v>
      </c>
      <c r="F13" s="521">
        <v>47.973776</v>
      </c>
      <c r="G13" s="541">
        <v>79.345768193443</v>
      </c>
      <c r="H13" s="523">
        <v>-23.74004329132667</v>
      </c>
    </row>
    <row r="14" spans="2:8" ht="15" customHeight="1">
      <c r="B14" s="519">
        <v>8</v>
      </c>
      <c r="C14" s="520" t="s">
        <v>460</v>
      </c>
      <c r="D14" s="521">
        <v>1707.1987080000001</v>
      </c>
      <c r="E14" s="521">
        <v>1739.7767000000001</v>
      </c>
      <c r="F14" s="521">
        <v>1464.869917</v>
      </c>
      <c r="G14" s="541">
        <v>1.908271828425029</v>
      </c>
      <c r="H14" s="523">
        <v>-15.801268231721934</v>
      </c>
    </row>
    <row r="15" spans="2:8" ht="15" customHeight="1">
      <c r="B15" s="519">
        <v>9</v>
      </c>
      <c r="C15" s="520" t="s">
        <v>461</v>
      </c>
      <c r="D15" s="521">
        <v>56.126605</v>
      </c>
      <c r="E15" s="521">
        <v>73.299374</v>
      </c>
      <c r="F15" s="521">
        <v>25.975282999999997</v>
      </c>
      <c r="G15" s="541">
        <v>30.596486283109414</v>
      </c>
      <c r="H15" s="523">
        <v>-64.56274919892222</v>
      </c>
    </row>
    <row r="16" spans="2:8" ht="15" customHeight="1">
      <c r="B16" s="519">
        <v>10</v>
      </c>
      <c r="C16" s="520" t="s">
        <v>462</v>
      </c>
      <c r="D16" s="521">
        <v>95.98166400000001</v>
      </c>
      <c r="E16" s="521">
        <v>179.93266400000002</v>
      </c>
      <c r="F16" s="521">
        <v>318.678207</v>
      </c>
      <c r="G16" s="541">
        <v>87.46566427520989</v>
      </c>
      <c r="H16" s="523">
        <v>77.10970310537942</v>
      </c>
    </row>
    <row r="17" spans="2:8" ht="15" customHeight="1">
      <c r="B17" s="519">
        <v>11</v>
      </c>
      <c r="C17" s="520" t="s">
        <v>344</v>
      </c>
      <c r="D17" s="521">
        <v>0</v>
      </c>
      <c r="E17" s="521">
        <v>0</v>
      </c>
      <c r="F17" s="521">
        <v>0</v>
      </c>
      <c r="G17" s="542" t="s">
        <v>76</v>
      </c>
      <c r="H17" s="523" t="s">
        <v>76</v>
      </c>
    </row>
    <row r="18" spans="2:8" ht="15" customHeight="1">
      <c r="B18" s="519">
        <v>12</v>
      </c>
      <c r="C18" s="520" t="s">
        <v>463</v>
      </c>
      <c r="D18" s="521">
        <v>182.34090600000002</v>
      </c>
      <c r="E18" s="521">
        <v>295.1447</v>
      </c>
      <c r="F18" s="521">
        <v>246.15389</v>
      </c>
      <c r="G18" s="541">
        <v>61.864228095916104</v>
      </c>
      <c r="H18" s="523">
        <v>-16.598912330121465</v>
      </c>
    </row>
    <row r="19" spans="2:8" ht="15" customHeight="1">
      <c r="B19" s="519">
        <v>13</v>
      </c>
      <c r="C19" s="520" t="s">
        <v>464</v>
      </c>
      <c r="D19" s="521">
        <v>185.874291</v>
      </c>
      <c r="E19" s="521">
        <v>223.562687</v>
      </c>
      <c r="F19" s="521">
        <v>139.67001</v>
      </c>
      <c r="G19" s="541">
        <v>20.276282318139423</v>
      </c>
      <c r="H19" s="523">
        <v>-37.52534831539219</v>
      </c>
    </row>
    <row r="20" spans="2:8" ht="15" customHeight="1">
      <c r="B20" s="519">
        <v>14</v>
      </c>
      <c r="C20" s="520" t="s">
        <v>435</v>
      </c>
      <c r="D20" s="521">
        <v>106.53420299999999</v>
      </c>
      <c r="E20" s="521">
        <v>120.881262</v>
      </c>
      <c r="F20" s="521">
        <v>103.74147399999998</v>
      </c>
      <c r="G20" s="541">
        <v>13.467091878464615</v>
      </c>
      <c r="H20" s="523">
        <v>-14.179028011802203</v>
      </c>
    </row>
    <row r="21" spans="2:8" ht="15" customHeight="1">
      <c r="B21" s="519">
        <v>15</v>
      </c>
      <c r="C21" s="520" t="s">
        <v>465</v>
      </c>
      <c r="D21" s="521">
        <v>254.20582</v>
      </c>
      <c r="E21" s="521">
        <v>226.636549</v>
      </c>
      <c r="F21" s="521">
        <v>194.201098</v>
      </c>
      <c r="G21" s="541">
        <v>-10.845255627900258</v>
      </c>
      <c r="H21" s="523">
        <v>-14.311659413769135</v>
      </c>
    </row>
    <row r="22" spans="2:8" ht="15" customHeight="1">
      <c r="B22" s="519">
        <v>16</v>
      </c>
      <c r="C22" s="520" t="s">
        <v>466</v>
      </c>
      <c r="D22" s="521">
        <v>209.27730999999997</v>
      </c>
      <c r="E22" s="521">
        <v>292.69652199999996</v>
      </c>
      <c r="F22" s="521">
        <v>117.211252</v>
      </c>
      <c r="G22" s="541">
        <v>39.86060982913054</v>
      </c>
      <c r="H22" s="523">
        <v>-59.95468234501262</v>
      </c>
    </row>
    <row r="23" spans="2:8" ht="15" customHeight="1">
      <c r="B23" s="519">
        <v>17</v>
      </c>
      <c r="C23" s="520" t="s">
        <v>467</v>
      </c>
      <c r="D23" s="521">
        <v>1369.3358950000002</v>
      </c>
      <c r="E23" s="521">
        <v>2404.474581</v>
      </c>
      <c r="F23" s="521">
        <v>1426.357877</v>
      </c>
      <c r="G23" s="541">
        <v>75.59421247772079</v>
      </c>
      <c r="H23" s="523">
        <v>-40.67902034519366</v>
      </c>
    </row>
    <row r="24" spans="2:8" ht="15" customHeight="1">
      <c r="B24" s="519">
        <v>18</v>
      </c>
      <c r="C24" s="520" t="s">
        <v>468</v>
      </c>
      <c r="D24" s="521">
        <v>96.543073</v>
      </c>
      <c r="E24" s="521">
        <v>120.185405</v>
      </c>
      <c r="F24" s="521">
        <v>79.872699</v>
      </c>
      <c r="G24" s="541">
        <v>24.488895231250822</v>
      </c>
      <c r="H24" s="523">
        <v>-33.542097728089374</v>
      </c>
    </row>
    <row r="25" spans="2:8" ht="15" customHeight="1">
      <c r="B25" s="519">
        <v>19</v>
      </c>
      <c r="C25" s="520" t="s">
        <v>469</v>
      </c>
      <c r="D25" s="521">
        <v>69.583552</v>
      </c>
      <c r="E25" s="521">
        <v>121.273727</v>
      </c>
      <c r="F25" s="521">
        <v>38.176246</v>
      </c>
      <c r="G25" s="541">
        <v>74.28504799525038</v>
      </c>
      <c r="H25" s="523">
        <v>-68.52059638605812</v>
      </c>
    </row>
    <row r="26" spans="2:8" ht="15" customHeight="1">
      <c r="B26" s="519">
        <v>20</v>
      </c>
      <c r="C26" s="520" t="s">
        <v>440</v>
      </c>
      <c r="D26" s="521">
        <v>39.440563000000004</v>
      </c>
      <c r="E26" s="521">
        <v>41.272866</v>
      </c>
      <c r="F26" s="521">
        <v>48.088153000000005</v>
      </c>
      <c r="G26" s="541">
        <v>4.6457323644188335</v>
      </c>
      <c r="H26" s="523">
        <v>16.512754408671327</v>
      </c>
    </row>
    <row r="27" spans="2:8" ht="15" customHeight="1">
      <c r="B27" s="519">
        <v>21</v>
      </c>
      <c r="C27" s="520" t="s">
        <v>470</v>
      </c>
      <c r="D27" s="521">
        <v>73.732672</v>
      </c>
      <c r="E27" s="521">
        <v>154.93222500000002</v>
      </c>
      <c r="F27" s="521">
        <v>59.36687</v>
      </c>
      <c r="G27" s="541">
        <v>110.12696379699901</v>
      </c>
      <c r="H27" s="523">
        <v>-61.682038710797585</v>
      </c>
    </row>
    <row r="28" spans="2:8" ht="15" customHeight="1">
      <c r="B28" s="519">
        <v>22</v>
      </c>
      <c r="C28" s="520" t="s">
        <v>471</v>
      </c>
      <c r="D28" s="521">
        <v>54.869423</v>
      </c>
      <c r="E28" s="521">
        <v>31.394289</v>
      </c>
      <c r="F28" s="521">
        <v>0</v>
      </c>
      <c r="G28" s="543">
        <v>-42.783635614320204</v>
      </c>
      <c r="H28" s="523">
        <v>-100</v>
      </c>
    </row>
    <row r="29" spans="2:8" ht="15" customHeight="1">
      <c r="B29" s="519">
        <v>23</v>
      </c>
      <c r="C29" s="520" t="s">
        <v>472</v>
      </c>
      <c r="D29" s="521">
        <v>485.653304</v>
      </c>
      <c r="E29" s="521">
        <v>616.42829</v>
      </c>
      <c r="F29" s="521">
        <v>399.992235</v>
      </c>
      <c r="G29" s="541">
        <v>26.92764260489824</v>
      </c>
      <c r="H29" s="523">
        <v>-35.11131116321738</v>
      </c>
    </row>
    <row r="30" spans="2:8" ht="15" customHeight="1">
      <c r="B30" s="519">
        <v>24</v>
      </c>
      <c r="C30" s="520" t="s">
        <v>473</v>
      </c>
      <c r="D30" s="521">
        <v>151.65677200000002</v>
      </c>
      <c r="E30" s="521">
        <v>142.498772</v>
      </c>
      <c r="F30" s="521">
        <v>156.934101</v>
      </c>
      <c r="G30" s="541">
        <v>-6.038635716181545</v>
      </c>
      <c r="H30" s="523">
        <v>10.130142735545817</v>
      </c>
    </row>
    <row r="31" spans="2:8" ht="15" customHeight="1">
      <c r="B31" s="519">
        <v>25</v>
      </c>
      <c r="C31" s="520" t="s">
        <v>395</v>
      </c>
      <c r="D31" s="521">
        <v>2531.315772</v>
      </c>
      <c r="E31" s="521">
        <v>1908.4871640000001</v>
      </c>
      <c r="F31" s="521">
        <v>1983.2082659999996</v>
      </c>
      <c r="G31" s="541">
        <v>-24.604935302398133</v>
      </c>
      <c r="H31" s="523">
        <v>3.9152006578546406</v>
      </c>
    </row>
    <row r="32" spans="2:8" ht="15" customHeight="1">
      <c r="B32" s="519">
        <v>26</v>
      </c>
      <c r="C32" s="520" t="s">
        <v>474</v>
      </c>
      <c r="D32" s="521">
        <v>17.84762</v>
      </c>
      <c r="E32" s="521">
        <v>18.013488000000002</v>
      </c>
      <c r="F32" s="521">
        <v>9.947678</v>
      </c>
      <c r="G32" s="541">
        <v>0.9293564071848266</v>
      </c>
      <c r="H32" s="523">
        <v>-44.77650302928562</v>
      </c>
    </row>
    <row r="33" spans="2:8" ht="15" customHeight="1">
      <c r="B33" s="519">
        <v>27</v>
      </c>
      <c r="C33" s="520" t="s">
        <v>370</v>
      </c>
      <c r="D33" s="521">
        <v>755.593694</v>
      </c>
      <c r="E33" s="521">
        <v>520.527945</v>
      </c>
      <c r="F33" s="521">
        <v>714.1560029999999</v>
      </c>
      <c r="G33" s="541">
        <v>-31.110072895870417</v>
      </c>
      <c r="H33" s="523">
        <v>37.198398253142756</v>
      </c>
    </row>
    <row r="34" spans="2:8" ht="15" customHeight="1">
      <c r="B34" s="519">
        <v>28</v>
      </c>
      <c r="C34" s="520" t="s">
        <v>475</v>
      </c>
      <c r="D34" s="521">
        <v>95.529241</v>
      </c>
      <c r="E34" s="521">
        <v>84.42853000000001</v>
      </c>
      <c r="F34" s="521">
        <v>40.393692</v>
      </c>
      <c r="G34" s="541">
        <v>-11.620223173342268</v>
      </c>
      <c r="H34" s="523">
        <v>-52.1563480970236</v>
      </c>
    </row>
    <row r="35" spans="2:8" ht="15" customHeight="1">
      <c r="B35" s="519">
        <v>29</v>
      </c>
      <c r="C35" s="520" t="s">
        <v>476</v>
      </c>
      <c r="D35" s="521">
        <v>367.79929300000003</v>
      </c>
      <c r="E35" s="521">
        <v>303.1251510000001</v>
      </c>
      <c r="F35" s="521">
        <v>80.74868000000001</v>
      </c>
      <c r="G35" s="541">
        <v>-17.5840854593486</v>
      </c>
      <c r="H35" s="523">
        <v>-73.36127347611614</v>
      </c>
    </row>
    <row r="36" spans="2:8" ht="15" customHeight="1">
      <c r="B36" s="519">
        <v>30</v>
      </c>
      <c r="C36" s="520" t="s">
        <v>477</v>
      </c>
      <c r="D36" s="521">
        <v>15.239535</v>
      </c>
      <c r="E36" s="521">
        <v>344.154113</v>
      </c>
      <c r="F36" s="521">
        <v>10.75486</v>
      </c>
      <c r="G36" s="543">
        <v>2158.297992688097</v>
      </c>
      <c r="H36" s="544">
        <v>-96.87498722411027</v>
      </c>
    </row>
    <row r="37" spans="2:8" ht="15" customHeight="1">
      <c r="B37" s="519">
        <v>31</v>
      </c>
      <c r="C37" s="520" t="s">
        <v>478</v>
      </c>
      <c r="D37" s="521">
        <v>201.43077499999998</v>
      </c>
      <c r="E37" s="521">
        <v>186.374262</v>
      </c>
      <c r="F37" s="521">
        <v>50.810833</v>
      </c>
      <c r="G37" s="541">
        <v>-7.474782837925332</v>
      </c>
      <c r="H37" s="523">
        <v>-72.737204990247</v>
      </c>
    </row>
    <row r="38" spans="2:8" ht="15" customHeight="1">
      <c r="B38" s="519">
        <v>32</v>
      </c>
      <c r="C38" s="520" t="s">
        <v>479</v>
      </c>
      <c r="D38" s="521">
        <v>3459.289257</v>
      </c>
      <c r="E38" s="521">
        <v>5622.518577</v>
      </c>
      <c r="F38" s="521">
        <v>5434.778458</v>
      </c>
      <c r="G38" s="541">
        <v>62.5339241470665</v>
      </c>
      <c r="H38" s="523">
        <v>-3.339075121387552</v>
      </c>
    </row>
    <row r="39" spans="2:8" ht="15" customHeight="1">
      <c r="B39" s="519">
        <v>33</v>
      </c>
      <c r="C39" s="520" t="s">
        <v>480</v>
      </c>
      <c r="D39" s="521">
        <v>117.95122</v>
      </c>
      <c r="E39" s="521">
        <v>106.447484</v>
      </c>
      <c r="F39" s="521">
        <v>60.762209</v>
      </c>
      <c r="G39" s="541">
        <v>-9.75296058828387</v>
      </c>
      <c r="H39" s="523">
        <v>-42.918135105945765</v>
      </c>
    </row>
    <row r="40" spans="2:8" ht="15" customHeight="1">
      <c r="B40" s="519">
        <v>34</v>
      </c>
      <c r="C40" s="520" t="s">
        <v>481</v>
      </c>
      <c r="D40" s="521">
        <v>180.40972899999997</v>
      </c>
      <c r="E40" s="521">
        <v>214.46107899999998</v>
      </c>
      <c r="F40" s="521">
        <v>125.78697899999999</v>
      </c>
      <c r="G40" s="541">
        <v>18.874453272971763</v>
      </c>
      <c r="H40" s="523">
        <v>-41.34740924249477</v>
      </c>
    </row>
    <row r="41" spans="2:8" ht="15" customHeight="1">
      <c r="B41" s="519">
        <v>35</v>
      </c>
      <c r="C41" s="520" t="s">
        <v>482</v>
      </c>
      <c r="D41" s="521">
        <v>361.52708800000005</v>
      </c>
      <c r="E41" s="521">
        <v>395.197727</v>
      </c>
      <c r="F41" s="521">
        <v>381.849096</v>
      </c>
      <c r="G41" s="541">
        <v>9.31344845728404</v>
      </c>
      <c r="H41" s="523">
        <v>-3.3777094573218562</v>
      </c>
    </row>
    <row r="42" spans="2:8" ht="15" customHeight="1">
      <c r="B42" s="519">
        <v>36</v>
      </c>
      <c r="C42" s="520" t="s">
        <v>483</v>
      </c>
      <c r="D42" s="521">
        <v>59.869213</v>
      </c>
      <c r="E42" s="521">
        <v>54.767649000000006</v>
      </c>
      <c r="F42" s="521">
        <v>38.763149</v>
      </c>
      <c r="G42" s="541">
        <v>-8.521180994979844</v>
      </c>
      <c r="H42" s="523">
        <v>-29.222543403314617</v>
      </c>
    </row>
    <row r="43" spans="2:8" ht="15" customHeight="1">
      <c r="B43" s="519">
        <v>37</v>
      </c>
      <c r="C43" s="520" t="s">
        <v>484</v>
      </c>
      <c r="D43" s="521">
        <v>860.47064</v>
      </c>
      <c r="E43" s="521">
        <v>1637.213197</v>
      </c>
      <c r="F43" s="521">
        <v>850.5044369999999</v>
      </c>
      <c r="G43" s="541">
        <v>90.26950146724354</v>
      </c>
      <c r="H43" s="523">
        <v>-48.05169915815185</v>
      </c>
    </row>
    <row r="44" spans="2:8" ht="15" customHeight="1">
      <c r="B44" s="519">
        <v>38</v>
      </c>
      <c r="C44" s="520" t="s">
        <v>485</v>
      </c>
      <c r="D44" s="521">
        <v>128.880978</v>
      </c>
      <c r="E44" s="521">
        <v>86.788368</v>
      </c>
      <c r="F44" s="521">
        <v>54.615961</v>
      </c>
      <c r="G44" s="541">
        <v>-32.66006407865713</v>
      </c>
      <c r="H44" s="523">
        <v>-37.06995273836697</v>
      </c>
    </row>
    <row r="45" spans="2:8" ht="15" customHeight="1">
      <c r="B45" s="519">
        <v>39</v>
      </c>
      <c r="C45" s="520" t="s">
        <v>486</v>
      </c>
      <c r="D45" s="521">
        <v>61.392627000000005</v>
      </c>
      <c r="E45" s="521">
        <v>56.216249</v>
      </c>
      <c r="F45" s="521">
        <v>47.33298</v>
      </c>
      <c r="G45" s="541">
        <v>-8.431595539966068</v>
      </c>
      <c r="H45" s="523">
        <v>-15.80195967895331</v>
      </c>
    </row>
    <row r="46" spans="2:8" ht="15" customHeight="1">
      <c r="B46" s="519">
        <v>40</v>
      </c>
      <c r="C46" s="520" t="s">
        <v>487</v>
      </c>
      <c r="D46" s="521">
        <v>173.585152</v>
      </c>
      <c r="E46" s="521">
        <v>201.679725</v>
      </c>
      <c r="F46" s="521">
        <v>107.962958</v>
      </c>
      <c r="G46" s="541">
        <v>16.184894085872045</v>
      </c>
      <c r="H46" s="523">
        <v>-46.46811522576203</v>
      </c>
    </row>
    <row r="47" spans="2:8" ht="15" customHeight="1">
      <c r="B47" s="519"/>
      <c r="C47" s="526" t="s">
        <v>488</v>
      </c>
      <c r="D47" s="527">
        <v>5108.516874000001</v>
      </c>
      <c r="E47" s="527">
        <v>10570.056088</v>
      </c>
      <c r="F47" s="527">
        <v>7387.007603000002</v>
      </c>
      <c r="G47" s="545">
        <v>106.91046635857697</v>
      </c>
      <c r="H47" s="546">
        <v>-30.113827764960092</v>
      </c>
    </row>
    <row r="48" spans="2:8" ht="15" customHeight="1" thickBot="1">
      <c r="B48" s="547"/>
      <c r="C48" s="548" t="s">
        <v>489</v>
      </c>
      <c r="D48" s="549">
        <v>21696.523285000003</v>
      </c>
      <c r="E48" s="549">
        <v>32683.611986999997</v>
      </c>
      <c r="F48" s="549">
        <v>25378.980936</v>
      </c>
      <c r="G48" s="550">
        <v>50.6398585509595</v>
      </c>
      <c r="H48" s="551">
        <v>-22.349521998686797</v>
      </c>
    </row>
    <row r="49" spans="2:8" ht="15" customHeight="1" thickTop="1">
      <c r="B49" s="474" t="s">
        <v>384</v>
      </c>
      <c r="C49" s="474"/>
      <c r="D49" s="474"/>
      <c r="E49" s="552"/>
      <c r="F49" s="552"/>
      <c r="G49" s="552"/>
      <c r="H49" s="553"/>
    </row>
    <row r="50" spans="2:8" ht="15" customHeight="1">
      <c r="B50" s="554"/>
      <c r="C50" s="555"/>
      <c r="D50" s="555"/>
      <c r="E50" s="556"/>
      <c r="F50" s="556"/>
      <c r="G50" s="556"/>
      <c r="H50" s="524"/>
    </row>
    <row r="51" spans="2:8" ht="15" customHeight="1">
      <c r="B51" s="554"/>
      <c r="C51" s="555"/>
      <c r="D51" s="555"/>
      <c r="E51" s="556"/>
      <c r="F51" s="556"/>
      <c r="G51" s="556"/>
      <c r="H51" s="524"/>
    </row>
    <row r="52" spans="2:8" ht="15" customHeight="1">
      <c r="B52" s="554"/>
      <c r="C52" s="555"/>
      <c r="D52" s="555"/>
      <c r="E52" s="556"/>
      <c r="F52" s="556"/>
      <c r="G52" s="556"/>
      <c r="H52" s="524"/>
    </row>
    <row r="53" spans="2:8" ht="15" customHeight="1">
      <c r="B53" s="554"/>
      <c r="C53" s="555"/>
      <c r="D53" s="555"/>
      <c r="E53" s="556"/>
      <c r="F53" s="556"/>
      <c r="G53" s="556"/>
      <c r="H53" s="524"/>
    </row>
    <row r="54" spans="2:8" ht="15" customHeight="1">
      <c r="B54" s="554"/>
      <c r="C54" s="555"/>
      <c r="D54" s="555"/>
      <c r="E54" s="556"/>
      <c r="F54" s="556"/>
      <c r="G54" s="556"/>
      <c r="H54" s="524"/>
    </row>
    <row r="55" spans="2:8" ht="15" customHeight="1">
      <c r="B55" s="554"/>
      <c r="C55" s="555"/>
      <c r="D55" s="555"/>
      <c r="E55" s="556"/>
      <c r="F55" s="556"/>
      <c r="G55" s="556"/>
      <c r="H55" s="524"/>
    </row>
    <row r="56" spans="2:8" ht="15" customHeight="1">
      <c r="B56" s="555"/>
      <c r="C56" s="557"/>
      <c r="D56" s="557"/>
      <c r="E56" s="558"/>
      <c r="F56" s="558"/>
      <c r="G56" s="558"/>
      <c r="H56" s="518"/>
    </row>
    <row r="57" spans="2:8" ht="15" customHeight="1">
      <c r="B57" s="555"/>
      <c r="C57" s="557"/>
      <c r="D57" s="557"/>
      <c r="E57" s="558"/>
      <c r="F57" s="558"/>
      <c r="G57" s="558"/>
      <c r="H57" s="518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" right="0.7" top="0.75" bottom="0.75" header="0.3" footer="0.3"/>
  <pageSetup fitToHeight="1" fitToWidth="1" horizontalDpi="600" verticalDpi="600" orientation="portrait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7"/>
  <sheetViews>
    <sheetView zoomScalePageLayoutView="0" workbookViewId="0" topLeftCell="A52">
      <selection activeCell="E5" sqref="E5"/>
    </sheetView>
  </sheetViews>
  <sheetFormatPr defaultColWidth="9.140625" defaultRowHeight="15"/>
  <cols>
    <col min="1" max="1" width="9.140625" style="124" customWidth="1"/>
    <col min="2" max="2" width="4.7109375" style="124" customWidth="1"/>
    <col min="3" max="3" width="30.00390625" style="124" bestFit="1" customWidth="1"/>
    <col min="4" max="8" width="10.7109375" style="124" customWidth="1"/>
    <col min="9" max="16384" width="9.140625" style="124" customWidth="1"/>
  </cols>
  <sheetData>
    <row r="1" spans="2:8" ht="12.75">
      <c r="B1" s="1698" t="s">
        <v>490</v>
      </c>
      <c r="C1" s="1698"/>
      <c r="D1" s="1698"/>
      <c r="E1" s="1698"/>
      <c r="F1" s="1698"/>
      <c r="G1" s="1698"/>
      <c r="H1" s="1698"/>
    </row>
    <row r="2" spans="2:8" ht="15" customHeight="1">
      <c r="B2" s="1714" t="s">
        <v>17</v>
      </c>
      <c r="C2" s="1714"/>
      <c r="D2" s="1714"/>
      <c r="E2" s="1714"/>
      <c r="F2" s="1714"/>
      <c r="G2" s="1714"/>
      <c r="H2" s="1714"/>
    </row>
    <row r="3" spans="2:8" ht="15" customHeight="1" thickBot="1">
      <c r="B3" s="1715" t="s">
        <v>133</v>
      </c>
      <c r="C3" s="1715"/>
      <c r="D3" s="1715"/>
      <c r="E3" s="1715"/>
      <c r="F3" s="1715"/>
      <c r="G3" s="1715"/>
      <c r="H3" s="1715"/>
    </row>
    <row r="4" spans="2:8" ht="15" customHeight="1" thickTop="1">
      <c r="B4" s="559"/>
      <c r="C4" s="560"/>
      <c r="D4" s="1716" t="str">
        <f>'X-India'!D4:F4</f>
        <v>Four Months</v>
      </c>
      <c r="E4" s="1716"/>
      <c r="F4" s="1716"/>
      <c r="G4" s="1717" t="s">
        <v>205</v>
      </c>
      <c r="H4" s="1718"/>
    </row>
    <row r="5" spans="2:8" ht="15" customHeight="1">
      <c r="B5" s="561"/>
      <c r="C5" s="562"/>
      <c r="D5" s="563" t="s">
        <v>64</v>
      </c>
      <c r="E5" s="563" t="s">
        <v>65</v>
      </c>
      <c r="F5" s="563" t="s">
        <v>66</v>
      </c>
      <c r="G5" s="563" t="s">
        <v>65</v>
      </c>
      <c r="H5" s="564" t="s">
        <v>68</v>
      </c>
    </row>
    <row r="6" spans="2:8" ht="15" customHeight="1">
      <c r="B6" s="565"/>
      <c r="C6" s="566" t="s">
        <v>329</v>
      </c>
      <c r="D6" s="567">
        <v>37981.091120000005</v>
      </c>
      <c r="E6" s="567">
        <v>42810.676682000005</v>
      </c>
      <c r="F6" s="567">
        <v>29870.640407000003</v>
      </c>
      <c r="G6" s="568">
        <v>12.715763079952296</v>
      </c>
      <c r="H6" s="569">
        <v>-30.226189534725847</v>
      </c>
    </row>
    <row r="7" spans="2:8" ht="15" customHeight="1">
      <c r="B7" s="570">
        <v>1</v>
      </c>
      <c r="C7" s="571" t="s">
        <v>491</v>
      </c>
      <c r="D7" s="572">
        <v>723.325345</v>
      </c>
      <c r="E7" s="572">
        <v>1573.2724580000001</v>
      </c>
      <c r="F7" s="572">
        <v>1501.974122</v>
      </c>
      <c r="G7" s="573">
        <v>117.50550687533288</v>
      </c>
      <c r="H7" s="574">
        <v>-4.531849244385626</v>
      </c>
    </row>
    <row r="8" spans="2:8" ht="15" customHeight="1">
      <c r="B8" s="570">
        <v>2</v>
      </c>
      <c r="C8" s="571" t="s">
        <v>456</v>
      </c>
      <c r="D8" s="572">
        <v>9.026026</v>
      </c>
      <c r="E8" s="572">
        <v>14.009535</v>
      </c>
      <c r="F8" s="572">
        <v>12.363073</v>
      </c>
      <c r="G8" s="573">
        <v>55.21265948048455</v>
      </c>
      <c r="H8" s="574">
        <v>-11.75243860699159</v>
      </c>
    </row>
    <row r="9" spans="2:8" ht="15" customHeight="1">
      <c r="B9" s="570">
        <v>3</v>
      </c>
      <c r="C9" s="571" t="s">
        <v>492</v>
      </c>
      <c r="D9" s="572">
        <v>2527.313111</v>
      </c>
      <c r="E9" s="572">
        <v>1004.820314</v>
      </c>
      <c r="F9" s="572">
        <v>748.834231</v>
      </c>
      <c r="G9" s="573">
        <v>-60.24155813434546</v>
      </c>
      <c r="H9" s="574">
        <v>-25.475806911284238</v>
      </c>
    </row>
    <row r="10" spans="2:8" ht="15" customHeight="1">
      <c r="B10" s="570">
        <v>4</v>
      </c>
      <c r="C10" s="571" t="s">
        <v>493</v>
      </c>
      <c r="D10" s="572">
        <v>2.2821379999999998</v>
      </c>
      <c r="E10" s="572">
        <v>0.7452449999999999</v>
      </c>
      <c r="F10" s="572">
        <v>1.685351</v>
      </c>
      <c r="G10" s="573">
        <v>-67.34443754058694</v>
      </c>
      <c r="H10" s="574">
        <v>126.14724016934028</v>
      </c>
    </row>
    <row r="11" spans="2:8" ht="15" customHeight="1">
      <c r="B11" s="570">
        <v>5</v>
      </c>
      <c r="C11" s="571" t="s">
        <v>457</v>
      </c>
      <c r="D11" s="572">
        <v>136.95064200000002</v>
      </c>
      <c r="E11" s="572">
        <v>163.146793</v>
      </c>
      <c r="F11" s="572">
        <v>71.982396</v>
      </c>
      <c r="G11" s="573">
        <v>19.12816954885102</v>
      </c>
      <c r="H11" s="574">
        <v>-55.87875515272924</v>
      </c>
    </row>
    <row r="12" spans="2:8" ht="15" customHeight="1">
      <c r="B12" s="570">
        <v>6</v>
      </c>
      <c r="C12" s="571" t="s">
        <v>424</v>
      </c>
      <c r="D12" s="572">
        <v>330.371586</v>
      </c>
      <c r="E12" s="572">
        <v>642.8176030000001</v>
      </c>
      <c r="F12" s="572">
        <v>0.026745</v>
      </c>
      <c r="G12" s="573">
        <v>94.57411903455889</v>
      </c>
      <c r="H12" s="574">
        <v>-99.99583941076362</v>
      </c>
    </row>
    <row r="13" spans="2:8" ht="15" customHeight="1">
      <c r="B13" s="570">
        <v>7</v>
      </c>
      <c r="C13" s="571" t="s">
        <v>494</v>
      </c>
      <c r="D13" s="572">
        <v>9.721382</v>
      </c>
      <c r="E13" s="572">
        <v>13.469455</v>
      </c>
      <c r="F13" s="572">
        <v>4.924106999999999</v>
      </c>
      <c r="G13" s="573">
        <v>38.55494002807421</v>
      </c>
      <c r="H13" s="574">
        <v>-63.44241842004744</v>
      </c>
    </row>
    <row r="14" spans="2:8" ht="15" customHeight="1">
      <c r="B14" s="570">
        <v>8</v>
      </c>
      <c r="C14" s="571" t="s">
        <v>495</v>
      </c>
      <c r="D14" s="572">
        <v>17.379063</v>
      </c>
      <c r="E14" s="572">
        <v>6.364407</v>
      </c>
      <c r="F14" s="572">
        <v>2.53198</v>
      </c>
      <c r="G14" s="573">
        <v>-63.3788829696975</v>
      </c>
      <c r="H14" s="574">
        <v>-60.21656063165037</v>
      </c>
    </row>
    <row r="15" spans="2:8" ht="15" customHeight="1">
      <c r="B15" s="570">
        <v>9</v>
      </c>
      <c r="C15" s="571" t="s">
        <v>496</v>
      </c>
      <c r="D15" s="572">
        <v>0</v>
      </c>
      <c r="E15" s="572">
        <v>12.491436</v>
      </c>
      <c r="F15" s="572">
        <v>5.388888</v>
      </c>
      <c r="G15" s="573" t="s">
        <v>76</v>
      </c>
      <c r="H15" s="574">
        <v>-56.859339470658135</v>
      </c>
    </row>
    <row r="16" spans="2:8" ht="15" customHeight="1">
      <c r="B16" s="570">
        <v>10</v>
      </c>
      <c r="C16" s="571" t="s">
        <v>497</v>
      </c>
      <c r="D16" s="572">
        <v>365.50175499999995</v>
      </c>
      <c r="E16" s="572">
        <v>485.02567</v>
      </c>
      <c r="F16" s="572">
        <v>430.389308</v>
      </c>
      <c r="G16" s="573">
        <v>32.701324512108044</v>
      </c>
      <c r="H16" s="574">
        <v>-11.264633065709688</v>
      </c>
    </row>
    <row r="17" spans="2:8" ht="15" customHeight="1">
      <c r="B17" s="570">
        <v>11</v>
      </c>
      <c r="C17" s="571" t="s">
        <v>498</v>
      </c>
      <c r="D17" s="572">
        <v>1133.8881039999999</v>
      </c>
      <c r="E17" s="572">
        <v>1286.190078</v>
      </c>
      <c r="F17" s="572">
        <v>384.567792</v>
      </c>
      <c r="G17" s="573">
        <v>13.431834540174364</v>
      </c>
      <c r="H17" s="574">
        <v>-70.10023645976221</v>
      </c>
    </row>
    <row r="18" spans="2:8" ht="15" customHeight="1">
      <c r="B18" s="570">
        <v>12</v>
      </c>
      <c r="C18" s="571" t="s">
        <v>459</v>
      </c>
      <c r="D18" s="572">
        <v>265.73811800000004</v>
      </c>
      <c r="E18" s="572">
        <v>358.5219</v>
      </c>
      <c r="F18" s="572">
        <v>142.98630200000002</v>
      </c>
      <c r="G18" s="573">
        <v>34.915496014764415</v>
      </c>
      <c r="H18" s="574">
        <v>-60.11783324812235</v>
      </c>
    </row>
    <row r="19" spans="2:8" ht="15" customHeight="1">
      <c r="B19" s="570">
        <v>13</v>
      </c>
      <c r="C19" s="571" t="s">
        <v>499</v>
      </c>
      <c r="D19" s="572">
        <v>1.783673</v>
      </c>
      <c r="E19" s="572">
        <v>5.3869430000000005</v>
      </c>
      <c r="F19" s="572">
        <v>6.756899000000001</v>
      </c>
      <c r="G19" s="573">
        <v>202.0140462966026</v>
      </c>
      <c r="H19" s="574">
        <v>25.43104688503294</v>
      </c>
    </row>
    <row r="20" spans="2:8" ht="15" customHeight="1">
      <c r="B20" s="570">
        <v>14</v>
      </c>
      <c r="C20" s="571" t="s">
        <v>500</v>
      </c>
      <c r="D20" s="572">
        <v>1179.23985</v>
      </c>
      <c r="E20" s="572">
        <v>1859.7281659999999</v>
      </c>
      <c r="F20" s="572">
        <v>867.2995890000001</v>
      </c>
      <c r="G20" s="573">
        <v>57.705675058386134</v>
      </c>
      <c r="H20" s="574">
        <v>-53.36417413812508</v>
      </c>
    </row>
    <row r="21" spans="2:8" ht="15" customHeight="1">
      <c r="B21" s="570">
        <v>15</v>
      </c>
      <c r="C21" s="571" t="s">
        <v>501</v>
      </c>
      <c r="D21" s="572">
        <v>6914.628176</v>
      </c>
      <c r="E21" s="572">
        <v>4589.605131</v>
      </c>
      <c r="F21" s="572">
        <v>2460.560926</v>
      </c>
      <c r="G21" s="573">
        <v>-33.624700935762945</v>
      </c>
      <c r="H21" s="574">
        <v>-46.38839604347653</v>
      </c>
    </row>
    <row r="22" spans="2:8" ht="15" customHeight="1">
      <c r="B22" s="570">
        <v>16</v>
      </c>
      <c r="C22" s="571" t="s">
        <v>502</v>
      </c>
      <c r="D22" s="572">
        <v>0</v>
      </c>
      <c r="E22" s="572">
        <v>0</v>
      </c>
      <c r="F22" s="572">
        <v>0.134528</v>
      </c>
      <c r="G22" s="573" t="s">
        <v>76</v>
      </c>
      <c r="H22" s="575" t="s">
        <v>76</v>
      </c>
    </row>
    <row r="23" spans="2:8" ht="15" customHeight="1">
      <c r="B23" s="570">
        <v>17</v>
      </c>
      <c r="C23" s="571" t="s">
        <v>503</v>
      </c>
      <c r="D23" s="572">
        <v>0.9746520000000001</v>
      </c>
      <c r="E23" s="572">
        <v>1.001326</v>
      </c>
      <c r="F23" s="572">
        <v>1.310118</v>
      </c>
      <c r="G23" s="573">
        <v>2.7367716887668507</v>
      </c>
      <c r="H23" s="574">
        <v>30.83830840305754</v>
      </c>
    </row>
    <row r="24" spans="2:8" ht="15" customHeight="1">
      <c r="B24" s="570">
        <v>18</v>
      </c>
      <c r="C24" s="571" t="s">
        <v>504</v>
      </c>
      <c r="D24" s="572">
        <v>4.406721</v>
      </c>
      <c r="E24" s="572">
        <v>7.502651</v>
      </c>
      <c r="F24" s="572">
        <v>4.956498999999999</v>
      </c>
      <c r="G24" s="573">
        <v>70.25473135240466</v>
      </c>
      <c r="H24" s="574">
        <v>-33.93669784186952</v>
      </c>
    </row>
    <row r="25" spans="2:8" ht="15" customHeight="1">
      <c r="B25" s="570">
        <v>19</v>
      </c>
      <c r="C25" s="571" t="s">
        <v>505</v>
      </c>
      <c r="D25" s="572">
        <v>185.121732</v>
      </c>
      <c r="E25" s="572">
        <v>1206.718533</v>
      </c>
      <c r="F25" s="572">
        <v>116.24053</v>
      </c>
      <c r="G25" s="573">
        <v>551.8513628643017</v>
      </c>
      <c r="H25" s="574">
        <v>-90.36722095325605</v>
      </c>
    </row>
    <row r="26" spans="2:8" ht="15" customHeight="1">
      <c r="B26" s="570">
        <v>20</v>
      </c>
      <c r="C26" s="571" t="s">
        <v>460</v>
      </c>
      <c r="D26" s="572">
        <v>381.81050300000004</v>
      </c>
      <c r="E26" s="572">
        <v>449.7504379999999</v>
      </c>
      <c r="F26" s="572">
        <v>299.709981</v>
      </c>
      <c r="G26" s="573">
        <v>17.794150361547253</v>
      </c>
      <c r="H26" s="574">
        <v>-33.36082509829595</v>
      </c>
    </row>
    <row r="27" spans="2:8" ht="15" customHeight="1">
      <c r="B27" s="570">
        <v>21</v>
      </c>
      <c r="C27" s="571" t="s">
        <v>461</v>
      </c>
      <c r="D27" s="572">
        <v>3.678566</v>
      </c>
      <c r="E27" s="572">
        <v>3.7757759999999996</v>
      </c>
      <c r="F27" s="572">
        <v>1.644954</v>
      </c>
      <c r="G27" s="573">
        <v>2.6426058415154046</v>
      </c>
      <c r="H27" s="574">
        <v>-56.4340151534413</v>
      </c>
    </row>
    <row r="28" spans="2:8" ht="15" customHeight="1">
      <c r="B28" s="570">
        <v>22</v>
      </c>
      <c r="C28" s="571" t="s">
        <v>506</v>
      </c>
      <c r="D28" s="572">
        <v>8.12159</v>
      </c>
      <c r="E28" s="572">
        <v>5.305916000000001</v>
      </c>
      <c r="F28" s="572">
        <v>2.920035</v>
      </c>
      <c r="G28" s="573">
        <v>-34.66899954319288</v>
      </c>
      <c r="H28" s="574">
        <v>-44.96642992463508</v>
      </c>
    </row>
    <row r="29" spans="2:8" ht="15" customHeight="1">
      <c r="B29" s="570">
        <v>23</v>
      </c>
      <c r="C29" s="571" t="s">
        <v>507</v>
      </c>
      <c r="D29" s="572">
        <v>2.655113</v>
      </c>
      <c r="E29" s="572">
        <v>0.44715000000000005</v>
      </c>
      <c r="F29" s="572">
        <v>0.018812</v>
      </c>
      <c r="G29" s="573">
        <v>-83.15890886753219</v>
      </c>
      <c r="H29" s="574">
        <v>-95.79291065637929</v>
      </c>
    </row>
    <row r="30" spans="2:8" ht="15" customHeight="1">
      <c r="B30" s="570">
        <v>24</v>
      </c>
      <c r="C30" s="571" t="s">
        <v>463</v>
      </c>
      <c r="D30" s="572">
        <v>77.46727299999999</v>
      </c>
      <c r="E30" s="572">
        <v>72.98642699999999</v>
      </c>
      <c r="F30" s="572">
        <v>24.159974</v>
      </c>
      <c r="G30" s="573">
        <v>-5.784179339835546</v>
      </c>
      <c r="H30" s="574">
        <v>-66.89799049897319</v>
      </c>
    </row>
    <row r="31" spans="2:8" ht="15" customHeight="1">
      <c r="B31" s="570">
        <v>25</v>
      </c>
      <c r="C31" s="571" t="s">
        <v>508</v>
      </c>
      <c r="D31" s="572">
        <v>6299.298409999999</v>
      </c>
      <c r="E31" s="572">
        <v>1413.0125050000001</v>
      </c>
      <c r="F31" s="572">
        <v>7764.1842799999995</v>
      </c>
      <c r="G31" s="573">
        <v>-77.56873205503531</v>
      </c>
      <c r="H31" s="574">
        <v>449.47739333701077</v>
      </c>
    </row>
    <row r="32" spans="2:8" ht="15" customHeight="1">
      <c r="B32" s="570">
        <v>26</v>
      </c>
      <c r="C32" s="571" t="s">
        <v>434</v>
      </c>
      <c r="D32" s="572">
        <v>21.617213</v>
      </c>
      <c r="E32" s="572">
        <v>22.489384</v>
      </c>
      <c r="F32" s="572">
        <v>11.120719000000001</v>
      </c>
      <c r="G32" s="573">
        <v>4.03461352765504</v>
      </c>
      <c r="H32" s="574">
        <v>-50.55125120367903</v>
      </c>
    </row>
    <row r="33" spans="2:8" ht="15" customHeight="1">
      <c r="B33" s="570">
        <v>27</v>
      </c>
      <c r="C33" s="571" t="s">
        <v>421</v>
      </c>
      <c r="D33" s="572">
        <v>0</v>
      </c>
      <c r="E33" s="572">
        <v>0</v>
      </c>
      <c r="F33" s="572">
        <v>0</v>
      </c>
      <c r="G33" s="573" t="s">
        <v>76</v>
      </c>
      <c r="H33" s="574" t="s">
        <v>76</v>
      </c>
    </row>
    <row r="34" spans="2:8" ht="15" customHeight="1">
      <c r="B34" s="570">
        <v>28</v>
      </c>
      <c r="C34" s="571" t="s">
        <v>509</v>
      </c>
      <c r="D34" s="572">
        <v>0.004421</v>
      </c>
      <c r="E34" s="572">
        <v>41.078621000000005</v>
      </c>
      <c r="F34" s="572">
        <v>1.198458</v>
      </c>
      <c r="G34" s="573" t="s">
        <v>76</v>
      </c>
      <c r="H34" s="574">
        <v>-97.08252621235752</v>
      </c>
    </row>
    <row r="35" spans="2:8" ht="15" customHeight="1">
      <c r="B35" s="570">
        <v>29</v>
      </c>
      <c r="C35" s="571" t="s">
        <v>464</v>
      </c>
      <c r="D35" s="572">
        <v>1116.853391</v>
      </c>
      <c r="E35" s="572">
        <v>1584.4567299999999</v>
      </c>
      <c r="F35" s="572">
        <v>1149.8333080000002</v>
      </c>
      <c r="G35" s="573">
        <v>41.86792490116545</v>
      </c>
      <c r="H35" s="574">
        <v>-27.4304380656706</v>
      </c>
    </row>
    <row r="36" spans="2:8" ht="15" customHeight="1">
      <c r="B36" s="570">
        <v>30</v>
      </c>
      <c r="C36" s="571" t="s">
        <v>435</v>
      </c>
      <c r="D36" s="572">
        <v>816.6981930000001</v>
      </c>
      <c r="E36" s="572">
        <v>980.99292</v>
      </c>
      <c r="F36" s="572">
        <v>630.0462279999999</v>
      </c>
      <c r="G36" s="573">
        <v>20.116945085490087</v>
      </c>
      <c r="H36" s="574">
        <v>-35.77464065693768</v>
      </c>
    </row>
    <row r="37" spans="2:8" ht="15" customHeight="1">
      <c r="B37" s="570">
        <v>31</v>
      </c>
      <c r="C37" s="571" t="s">
        <v>466</v>
      </c>
      <c r="D37" s="572">
        <v>137.770566</v>
      </c>
      <c r="E37" s="572">
        <v>148.779297</v>
      </c>
      <c r="F37" s="572">
        <v>116.047428</v>
      </c>
      <c r="G37" s="573">
        <v>7.9906262416023</v>
      </c>
      <c r="H37" s="574">
        <v>-22.000284757361115</v>
      </c>
    </row>
    <row r="38" spans="2:8" ht="15" customHeight="1">
      <c r="B38" s="570">
        <v>32</v>
      </c>
      <c r="C38" s="571" t="s">
        <v>510</v>
      </c>
      <c r="D38" s="572">
        <v>1332.110549</v>
      </c>
      <c r="E38" s="572">
        <v>1831.846326</v>
      </c>
      <c r="F38" s="572">
        <v>1065.456233</v>
      </c>
      <c r="G38" s="573">
        <v>37.51458746236534</v>
      </c>
      <c r="H38" s="574">
        <v>-41.83702978368721</v>
      </c>
    </row>
    <row r="39" spans="2:8" ht="15" customHeight="1">
      <c r="B39" s="570">
        <v>33</v>
      </c>
      <c r="C39" s="571" t="s">
        <v>468</v>
      </c>
      <c r="D39" s="572">
        <v>1319.183372</v>
      </c>
      <c r="E39" s="572">
        <v>280.18345700000003</v>
      </c>
      <c r="F39" s="572">
        <v>201.14498600000002</v>
      </c>
      <c r="G39" s="573">
        <v>-78.76084076353867</v>
      </c>
      <c r="H39" s="574">
        <v>-28.20954236423745</v>
      </c>
    </row>
    <row r="40" spans="2:8" ht="15" customHeight="1">
      <c r="B40" s="570">
        <v>34</v>
      </c>
      <c r="C40" s="571" t="s">
        <v>511</v>
      </c>
      <c r="D40" s="572">
        <v>352.887265</v>
      </c>
      <c r="E40" s="572">
        <v>869.8826369999999</v>
      </c>
      <c r="F40" s="572">
        <v>333.76511800000003</v>
      </c>
      <c r="G40" s="573">
        <v>146.50440049175475</v>
      </c>
      <c r="H40" s="574">
        <v>-61.63101735757486</v>
      </c>
    </row>
    <row r="41" spans="2:8" ht="15" customHeight="1">
      <c r="B41" s="570">
        <v>35</v>
      </c>
      <c r="C41" s="571" t="s">
        <v>512</v>
      </c>
      <c r="D41" s="572">
        <v>173.181781</v>
      </c>
      <c r="E41" s="572">
        <v>192.380097</v>
      </c>
      <c r="F41" s="572">
        <v>99.88469900000001</v>
      </c>
      <c r="G41" s="573">
        <v>11.08564416484434</v>
      </c>
      <c r="H41" s="574">
        <v>-48.079504814887365</v>
      </c>
    </row>
    <row r="42" spans="2:8" ht="15" customHeight="1">
      <c r="B42" s="570">
        <v>36</v>
      </c>
      <c r="C42" s="571" t="s">
        <v>469</v>
      </c>
      <c r="D42" s="572">
        <v>19.124383</v>
      </c>
      <c r="E42" s="572">
        <v>37.971717</v>
      </c>
      <c r="F42" s="572">
        <v>13.476101</v>
      </c>
      <c r="G42" s="573">
        <v>98.55133104163409</v>
      </c>
      <c r="H42" s="574">
        <v>-64.51016160264757</v>
      </c>
    </row>
    <row r="43" spans="2:8" ht="15" customHeight="1">
      <c r="B43" s="570">
        <v>37</v>
      </c>
      <c r="C43" s="571" t="s">
        <v>439</v>
      </c>
      <c r="D43" s="572">
        <v>311.685694</v>
      </c>
      <c r="E43" s="572">
        <v>624.234912</v>
      </c>
      <c r="F43" s="572">
        <v>475.037749</v>
      </c>
      <c r="G43" s="573">
        <v>100.27704961011139</v>
      </c>
      <c r="H43" s="574">
        <v>-23.900804029365148</v>
      </c>
    </row>
    <row r="44" spans="2:8" ht="15" customHeight="1">
      <c r="B44" s="570">
        <v>38</v>
      </c>
      <c r="C44" s="571" t="s">
        <v>513</v>
      </c>
      <c r="D44" s="572">
        <v>11.788027999999999</v>
      </c>
      <c r="E44" s="572">
        <v>39.830427</v>
      </c>
      <c r="F44" s="572">
        <v>58.277872</v>
      </c>
      <c r="G44" s="573">
        <v>237.88880548977318</v>
      </c>
      <c r="H44" s="574">
        <v>46.31495665361561</v>
      </c>
    </row>
    <row r="45" spans="2:8" ht="15" customHeight="1">
      <c r="B45" s="570">
        <v>39</v>
      </c>
      <c r="C45" s="571" t="s">
        <v>514</v>
      </c>
      <c r="D45" s="572">
        <v>2436.058086</v>
      </c>
      <c r="E45" s="572">
        <v>2637.284028</v>
      </c>
      <c r="F45" s="572">
        <v>2068.066433</v>
      </c>
      <c r="G45" s="573">
        <v>8.260309684586062</v>
      </c>
      <c r="H45" s="574">
        <v>-21.58347712861513</v>
      </c>
    </row>
    <row r="46" spans="2:8" ht="15" customHeight="1">
      <c r="B46" s="570">
        <v>40</v>
      </c>
      <c r="C46" s="571" t="s">
        <v>515</v>
      </c>
      <c r="D46" s="572">
        <v>36.426781</v>
      </c>
      <c r="E46" s="572">
        <v>124.539052</v>
      </c>
      <c r="F46" s="572">
        <v>40.686738</v>
      </c>
      <c r="G46" s="573">
        <v>241.88871094593839</v>
      </c>
      <c r="H46" s="574">
        <v>-67.33013673494159</v>
      </c>
    </row>
    <row r="47" spans="2:8" ht="15" customHeight="1">
      <c r="B47" s="570">
        <v>41</v>
      </c>
      <c r="C47" s="571" t="s">
        <v>472</v>
      </c>
      <c r="D47" s="572">
        <v>0.00103</v>
      </c>
      <c r="E47" s="572">
        <v>6.22943</v>
      </c>
      <c r="F47" s="572">
        <v>2.031939</v>
      </c>
      <c r="G47" s="573" t="s">
        <v>76</v>
      </c>
      <c r="H47" s="574">
        <v>-67.38162239562848</v>
      </c>
    </row>
    <row r="48" spans="2:8" ht="15" customHeight="1">
      <c r="B48" s="570">
        <v>42</v>
      </c>
      <c r="C48" s="571" t="s">
        <v>473</v>
      </c>
      <c r="D48" s="572">
        <v>341.868914</v>
      </c>
      <c r="E48" s="572">
        <v>272.636634</v>
      </c>
      <c r="F48" s="572">
        <v>258.781396</v>
      </c>
      <c r="G48" s="573">
        <v>-20.25111882503596</v>
      </c>
      <c r="H48" s="574">
        <v>-5.081942876392773</v>
      </c>
    </row>
    <row r="49" spans="2:8" ht="15" customHeight="1">
      <c r="B49" s="570">
        <v>43</v>
      </c>
      <c r="C49" s="571" t="s">
        <v>395</v>
      </c>
      <c r="D49" s="572">
        <v>177.507743</v>
      </c>
      <c r="E49" s="572">
        <v>310.39951</v>
      </c>
      <c r="F49" s="572">
        <v>626.771796</v>
      </c>
      <c r="G49" s="573">
        <v>74.86533531103484</v>
      </c>
      <c r="H49" s="574">
        <v>101.92422210975784</v>
      </c>
    </row>
    <row r="50" spans="2:8" ht="15" customHeight="1">
      <c r="B50" s="570">
        <v>44</v>
      </c>
      <c r="C50" s="571" t="s">
        <v>516</v>
      </c>
      <c r="D50" s="572">
        <v>40.151302</v>
      </c>
      <c r="E50" s="572">
        <v>55.216315</v>
      </c>
      <c r="F50" s="572">
        <v>87.945876</v>
      </c>
      <c r="G50" s="573">
        <v>37.520608920726914</v>
      </c>
      <c r="H50" s="574">
        <v>59.27516350919106</v>
      </c>
    </row>
    <row r="51" spans="2:8" ht="15" customHeight="1">
      <c r="B51" s="570">
        <v>45</v>
      </c>
      <c r="C51" s="571" t="s">
        <v>517</v>
      </c>
      <c r="D51" s="572">
        <v>3551.405875</v>
      </c>
      <c r="E51" s="572">
        <v>10754.306899</v>
      </c>
      <c r="F51" s="572">
        <v>3338.1271349999997</v>
      </c>
      <c r="G51" s="573">
        <v>202.81830006264772</v>
      </c>
      <c r="H51" s="574">
        <v>-68.96009044236594</v>
      </c>
    </row>
    <row r="52" spans="2:8" ht="15" customHeight="1">
      <c r="B52" s="570">
        <v>46</v>
      </c>
      <c r="C52" s="571" t="s">
        <v>518</v>
      </c>
      <c r="D52" s="572">
        <v>51.550875</v>
      </c>
      <c r="E52" s="572">
        <v>185.87743299999997</v>
      </c>
      <c r="F52" s="572">
        <v>5.384518</v>
      </c>
      <c r="G52" s="573">
        <v>260.57085936950625</v>
      </c>
      <c r="H52" s="574">
        <v>-97.10318896000678</v>
      </c>
    </row>
    <row r="53" spans="2:8" ht="15" customHeight="1">
      <c r="B53" s="570">
        <v>47</v>
      </c>
      <c r="C53" s="571" t="s">
        <v>477</v>
      </c>
      <c r="D53" s="572">
        <v>2.013841</v>
      </c>
      <c r="E53" s="572">
        <v>0.287214</v>
      </c>
      <c r="F53" s="572">
        <v>9.30719</v>
      </c>
      <c r="G53" s="573">
        <v>-85.73800016982473</v>
      </c>
      <c r="H53" s="574" t="s">
        <v>76</v>
      </c>
    </row>
    <row r="54" spans="2:8" ht="15" customHeight="1">
      <c r="B54" s="570">
        <v>48</v>
      </c>
      <c r="C54" s="571" t="s">
        <v>478</v>
      </c>
      <c r="D54" s="572">
        <v>258.082475</v>
      </c>
      <c r="E54" s="572">
        <v>316.039817</v>
      </c>
      <c r="F54" s="572">
        <v>107.32506699999999</v>
      </c>
      <c r="G54" s="573">
        <v>22.456907234789995</v>
      </c>
      <c r="H54" s="574">
        <v>-66.04065018807425</v>
      </c>
    </row>
    <row r="55" spans="2:8" ht="15" customHeight="1">
      <c r="B55" s="570">
        <v>49</v>
      </c>
      <c r="C55" s="571" t="s">
        <v>519</v>
      </c>
      <c r="D55" s="572">
        <v>42.385003</v>
      </c>
      <c r="E55" s="572">
        <v>56.849652</v>
      </c>
      <c r="F55" s="572">
        <v>47.480681000000004</v>
      </c>
      <c r="G55" s="573">
        <v>34.126808956460394</v>
      </c>
      <c r="H55" s="574">
        <v>-16.48026095216906</v>
      </c>
    </row>
    <row r="56" spans="2:8" ht="15" customHeight="1">
      <c r="B56" s="570">
        <v>50</v>
      </c>
      <c r="C56" s="571" t="s">
        <v>520</v>
      </c>
      <c r="D56" s="572">
        <v>147.879274</v>
      </c>
      <c r="E56" s="572">
        <v>157.466114</v>
      </c>
      <c r="F56" s="572">
        <v>94.377722</v>
      </c>
      <c r="G56" s="573">
        <v>6.482882787211935</v>
      </c>
      <c r="H56" s="574">
        <v>-40.064741802163226</v>
      </c>
    </row>
    <row r="57" spans="2:8" ht="15" customHeight="1">
      <c r="B57" s="570">
        <v>51</v>
      </c>
      <c r="C57" s="571" t="s">
        <v>521</v>
      </c>
      <c r="D57" s="572">
        <v>639.2021759999999</v>
      </c>
      <c r="E57" s="572">
        <v>1620.0315799999998</v>
      </c>
      <c r="F57" s="572">
        <v>1342.243459</v>
      </c>
      <c r="G57" s="573">
        <v>153.44588000901928</v>
      </c>
      <c r="H57" s="574">
        <v>-17.147080614317403</v>
      </c>
    </row>
    <row r="58" spans="2:8" ht="15" customHeight="1">
      <c r="B58" s="570">
        <v>52</v>
      </c>
      <c r="C58" s="571" t="s">
        <v>522</v>
      </c>
      <c r="D58" s="572">
        <v>69.02511100000001</v>
      </c>
      <c r="E58" s="572">
        <v>88.67254700000001</v>
      </c>
      <c r="F58" s="572">
        <v>47.32912</v>
      </c>
      <c r="G58" s="573">
        <v>28.464186026444793</v>
      </c>
      <c r="H58" s="574">
        <v>-46.62483305007581</v>
      </c>
    </row>
    <row r="59" spans="2:8" ht="15" customHeight="1">
      <c r="B59" s="570">
        <v>53</v>
      </c>
      <c r="C59" s="571" t="s">
        <v>523</v>
      </c>
      <c r="D59" s="572">
        <v>54.904123999999996</v>
      </c>
      <c r="E59" s="572">
        <v>41.099295000000005</v>
      </c>
      <c r="F59" s="572">
        <v>17.763455</v>
      </c>
      <c r="G59" s="573">
        <v>-25.143519273707</v>
      </c>
      <c r="H59" s="574">
        <v>-56.779173462707824</v>
      </c>
    </row>
    <row r="60" spans="2:8" ht="15" customHeight="1">
      <c r="B60" s="570">
        <v>54</v>
      </c>
      <c r="C60" s="571" t="s">
        <v>449</v>
      </c>
      <c r="D60" s="572">
        <v>227.704178</v>
      </c>
      <c r="E60" s="572">
        <v>337.037025</v>
      </c>
      <c r="F60" s="572">
        <v>111.67665099999999</v>
      </c>
      <c r="G60" s="573">
        <v>48.015301238785355</v>
      </c>
      <c r="H60" s="574">
        <v>-66.86516830012964</v>
      </c>
    </row>
    <row r="61" spans="2:8" ht="15" customHeight="1">
      <c r="B61" s="570">
        <v>55</v>
      </c>
      <c r="C61" s="571" t="s">
        <v>524</v>
      </c>
      <c r="D61" s="572">
        <v>804.4552560000001</v>
      </c>
      <c r="E61" s="572">
        <v>1123.6900839999998</v>
      </c>
      <c r="F61" s="572">
        <v>701.671079</v>
      </c>
      <c r="G61" s="573">
        <v>39.683354123053874</v>
      </c>
      <c r="H61" s="574">
        <v>-37.5565301330896</v>
      </c>
    </row>
    <row r="62" spans="2:8" ht="15" customHeight="1">
      <c r="B62" s="570">
        <v>56</v>
      </c>
      <c r="C62" s="571" t="s">
        <v>481</v>
      </c>
      <c r="D62" s="572">
        <v>24.521675000000002</v>
      </c>
      <c r="E62" s="572">
        <v>15.360233000000001</v>
      </c>
      <c r="F62" s="572">
        <v>23.235517</v>
      </c>
      <c r="G62" s="573">
        <v>-37.360588132743786</v>
      </c>
      <c r="H62" s="574">
        <v>51.27060247067868</v>
      </c>
    </row>
    <row r="63" spans="2:8" ht="15" customHeight="1">
      <c r="B63" s="570">
        <v>57</v>
      </c>
      <c r="C63" s="571" t="s">
        <v>482</v>
      </c>
      <c r="D63" s="572">
        <v>1451.422257</v>
      </c>
      <c r="E63" s="572">
        <v>1382.608174</v>
      </c>
      <c r="F63" s="572">
        <v>884.6421320000001</v>
      </c>
      <c r="G63" s="573">
        <v>-4.741148392076781</v>
      </c>
      <c r="H63" s="574">
        <v>-36.016425431606045</v>
      </c>
    </row>
    <row r="64" spans="2:8" ht="15" customHeight="1">
      <c r="B64" s="570">
        <v>58</v>
      </c>
      <c r="C64" s="571" t="s">
        <v>525</v>
      </c>
      <c r="D64" s="572">
        <v>113.38597</v>
      </c>
      <c r="E64" s="572">
        <v>132.923716</v>
      </c>
      <c r="F64" s="572">
        <v>103.187832</v>
      </c>
      <c r="G64" s="573">
        <v>17.231184775329794</v>
      </c>
      <c r="H64" s="574">
        <v>-22.370638509684767</v>
      </c>
    </row>
    <row r="65" spans="2:8" ht="15" customHeight="1">
      <c r="B65" s="570">
        <v>59</v>
      </c>
      <c r="C65" s="571" t="s">
        <v>526</v>
      </c>
      <c r="D65" s="572">
        <v>0.155772</v>
      </c>
      <c r="E65" s="572">
        <v>0.12709800000000002</v>
      </c>
      <c r="F65" s="572">
        <v>0.597685</v>
      </c>
      <c r="G65" s="573">
        <v>-18.407672752484388</v>
      </c>
      <c r="H65" s="574">
        <v>370.25523611701203</v>
      </c>
    </row>
    <row r="66" spans="2:8" ht="15" customHeight="1">
      <c r="B66" s="570">
        <v>60</v>
      </c>
      <c r="C66" s="571" t="s">
        <v>484</v>
      </c>
      <c r="D66" s="572">
        <v>491.27862</v>
      </c>
      <c r="E66" s="572">
        <v>613.478322</v>
      </c>
      <c r="F66" s="572">
        <v>218.137633</v>
      </c>
      <c r="G66" s="573">
        <v>24.87380826790306</v>
      </c>
      <c r="H66" s="574">
        <v>-64.44248717887052</v>
      </c>
    </row>
    <row r="67" spans="2:8" ht="15" customHeight="1">
      <c r="B67" s="570">
        <v>61</v>
      </c>
      <c r="C67" s="571" t="s">
        <v>527</v>
      </c>
      <c r="D67" s="572">
        <v>96.46748399999998</v>
      </c>
      <c r="E67" s="572">
        <v>127.61257199999999</v>
      </c>
      <c r="F67" s="572">
        <v>154.432235</v>
      </c>
      <c r="G67" s="573">
        <v>32.285581326035214</v>
      </c>
      <c r="H67" s="574">
        <v>21.016473988158467</v>
      </c>
    </row>
    <row r="68" spans="2:8" ht="15" customHeight="1">
      <c r="B68" s="570">
        <v>62</v>
      </c>
      <c r="C68" s="571" t="s">
        <v>487</v>
      </c>
      <c r="D68" s="572">
        <v>583.03883</v>
      </c>
      <c r="E68" s="572">
        <v>397.485103</v>
      </c>
      <c r="F68" s="572">
        <v>397.44778099999996</v>
      </c>
      <c r="G68" s="573">
        <v>-31.825277743508096</v>
      </c>
      <c r="H68" s="574">
        <v>-0.009389534278980705</v>
      </c>
    </row>
    <row r="69" spans="2:8" ht="15" customHeight="1">
      <c r="B69" s="570">
        <v>63</v>
      </c>
      <c r="C69" s="571" t="s">
        <v>528</v>
      </c>
      <c r="D69" s="572">
        <v>124.967828</v>
      </c>
      <c r="E69" s="572">
        <v>131.088705</v>
      </c>
      <c r="F69" s="572">
        <v>73.79339800000001</v>
      </c>
      <c r="G69" s="573">
        <v>4.897962217923805</v>
      </c>
      <c r="H69" s="574">
        <v>-43.70727973855565</v>
      </c>
    </row>
    <row r="70" spans="2:8" ht="15" customHeight="1">
      <c r="B70" s="570">
        <v>64</v>
      </c>
      <c r="C70" s="571" t="s">
        <v>529</v>
      </c>
      <c r="D70" s="572">
        <v>21.642255</v>
      </c>
      <c r="E70" s="572">
        <v>92.10774900000001</v>
      </c>
      <c r="F70" s="572">
        <v>95.35562</v>
      </c>
      <c r="G70" s="573">
        <v>325.59219914930316</v>
      </c>
      <c r="H70" s="574">
        <v>3.5261647746922904</v>
      </c>
    </row>
    <row r="71" spans="2:8" ht="15" customHeight="1">
      <c r="B71" s="576"/>
      <c r="C71" s="577" t="s">
        <v>381</v>
      </c>
      <c r="D71" s="578">
        <v>11734.029308999983</v>
      </c>
      <c r="E71" s="578">
        <v>16558.90239399999</v>
      </c>
      <c r="F71" s="578">
        <v>11043.315194999994</v>
      </c>
      <c r="G71" s="579">
        <v>41.11863843138124</v>
      </c>
      <c r="H71" s="569">
        <v>-33.30889371627997</v>
      </c>
    </row>
    <row r="72" spans="2:8" ht="15" customHeight="1" thickBot="1">
      <c r="B72" s="580"/>
      <c r="C72" s="581" t="s">
        <v>382</v>
      </c>
      <c r="D72" s="582">
        <v>49715.12042899999</v>
      </c>
      <c r="E72" s="582">
        <v>59369.579075999995</v>
      </c>
      <c r="F72" s="582">
        <v>40913.955602</v>
      </c>
      <c r="G72" s="583">
        <v>19.419562023967927</v>
      </c>
      <c r="H72" s="584">
        <v>-31.0859934687673</v>
      </c>
    </row>
    <row r="73" ht="13.5" thickTop="1">
      <c r="B73" s="120" t="s">
        <v>384</v>
      </c>
    </row>
    <row r="75" spans="4:6" ht="12.75">
      <c r="D75" s="585"/>
      <c r="E75" s="585"/>
      <c r="F75" s="585"/>
    </row>
    <row r="77" ht="12.75">
      <c r="D77" s="133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PageLayoutView="0" workbookViewId="0" topLeftCell="A34">
      <selection activeCell="L7" sqref="L7"/>
    </sheetView>
  </sheetViews>
  <sheetFormatPr defaultColWidth="9.140625" defaultRowHeight="15"/>
  <cols>
    <col min="1" max="1" width="3.28125" style="587" customWidth="1"/>
    <col min="2" max="2" width="4.8515625" style="587" customWidth="1"/>
    <col min="3" max="3" width="6.140625" style="587" customWidth="1"/>
    <col min="4" max="4" width="5.28125" style="587" customWidth="1"/>
    <col min="5" max="5" width="26.140625" style="587" customWidth="1"/>
    <col min="6" max="16384" width="9.140625" style="587" customWidth="1"/>
  </cols>
  <sheetData>
    <row r="1" spans="1:13" ht="12.75">
      <c r="A1" s="1719" t="s">
        <v>530</v>
      </c>
      <c r="B1" s="1719"/>
      <c r="C1" s="1719"/>
      <c r="D1" s="1719"/>
      <c r="E1" s="1719"/>
      <c r="F1" s="1719"/>
      <c r="G1" s="1719"/>
      <c r="H1" s="1719"/>
      <c r="I1" s="1719"/>
      <c r="J1" s="1719"/>
      <c r="K1" s="1719"/>
      <c r="L1" s="1719"/>
      <c r="M1" s="586"/>
    </row>
    <row r="2" spans="1:13" ht="15.75">
      <c r="A2" s="1720" t="s">
        <v>531</v>
      </c>
      <c r="B2" s="1720"/>
      <c r="C2" s="1720"/>
      <c r="D2" s="1720"/>
      <c r="E2" s="1720"/>
      <c r="F2" s="1720"/>
      <c r="G2" s="1720"/>
      <c r="H2" s="1720"/>
      <c r="I2" s="1720"/>
      <c r="J2" s="1720"/>
      <c r="K2" s="1720"/>
      <c r="L2" s="1720"/>
      <c r="M2" s="588"/>
    </row>
    <row r="3" spans="1:13" ht="13.5" thickBot="1">
      <c r="A3" s="1721" t="s">
        <v>532</v>
      </c>
      <c r="B3" s="1721"/>
      <c r="C3" s="1721"/>
      <c r="D3" s="1721"/>
      <c r="E3" s="1721"/>
      <c r="F3" s="1721"/>
      <c r="G3" s="1721"/>
      <c r="H3" s="1721"/>
      <c r="I3" s="1721"/>
      <c r="J3" s="1721"/>
      <c r="K3" s="1721"/>
      <c r="L3" s="1721"/>
      <c r="M3" s="589"/>
    </row>
    <row r="4" spans="1:13" ht="13.5" thickTop="1">
      <c r="A4" s="1722" t="s">
        <v>533</v>
      </c>
      <c r="B4" s="1723"/>
      <c r="C4" s="1723"/>
      <c r="D4" s="1723"/>
      <c r="E4" s="1724"/>
      <c r="F4" s="1731" t="s">
        <v>64</v>
      </c>
      <c r="G4" s="1724"/>
      <c r="H4" s="1731" t="s">
        <v>65</v>
      </c>
      <c r="I4" s="1724"/>
      <c r="J4" s="1732" t="s">
        <v>534</v>
      </c>
      <c r="K4" s="1734" t="s">
        <v>535</v>
      </c>
      <c r="L4" s="1735"/>
      <c r="M4" s="590"/>
    </row>
    <row r="5" spans="1:13" ht="12.75">
      <c r="A5" s="1725"/>
      <c r="B5" s="1726"/>
      <c r="C5" s="1726"/>
      <c r="D5" s="1726"/>
      <c r="E5" s="1727"/>
      <c r="F5" s="1729"/>
      <c r="G5" s="1730"/>
      <c r="H5" s="1729"/>
      <c r="I5" s="1730"/>
      <c r="J5" s="1733"/>
      <c r="K5" s="1736" t="s">
        <v>536</v>
      </c>
      <c r="L5" s="1737"/>
      <c r="M5" s="590"/>
    </row>
    <row r="6" spans="1:13" ht="12.75">
      <c r="A6" s="1728"/>
      <c r="B6" s="1729"/>
      <c r="C6" s="1729"/>
      <c r="D6" s="1729"/>
      <c r="E6" s="1730"/>
      <c r="F6" s="591" t="s">
        <v>537</v>
      </c>
      <c r="G6" s="591" t="s">
        <v>67</v>
      </c>
      <c r="H6" s="591" t="str">
        <f>F6</f>
        <v>4 Months </v>
      </c>
      <c r="I6" s="591" t="s">
        <v>67</v>
      </c>
      <c r="J6" s="591" t="str">
        <f>F6</f>
        <v>4 Months </v>
      </c>
      <c r="K6" s="591" t="s">
        <v>538</v>
      </c>
      <c r="L6" s="592" t="s">
        <v>1267</v>
      </c>
      <c r="M6" s="593"/>
    </row>
    <row r="7" spans="1:14" ht="12.75">
      <c r="A7" s="594" t="s">
        <v>539</v>
      </c>
      <c r="B7" s="595"/>
      <c r="C7" s="595"/>
      <c r="D7" s="595"/>
      <c r="E7" s="595"/>
      <c r="F7" s="596">
        <v>48144.70000000001</v>
      </c>
      <c r="G7" s="596">
        <v>89721.50000000012</v>
      </c>
      <c r="H7" s="596">
        <v>-5864.699999999997</v>
      </c>
      <c r="I7" s="596">
        <v>108319.79999999999</v>
      </c>
      <c r="J7" s="597">
        <v>120995.94999999998</v>
      </c>
      <c r="K7" s="597">
        <v>-112.18140314510215</v>
      </c>
      <c r="L7" s="598">
        <v>-2163.122580865177</v>
      </c>
      <c r="M7" s="599"/>
      <c r="N7" s="600"/>
    </row>
    <row r="8" spans="1:13" ht="12.75">
      <c r="A8" s="594"/>
      <c r="B8" s="595" t="s">
        <v>540</v>
      </c>
      <c r="C8" s="595"/>
      <c r="D8" s="595"/>
      <c r="E8" s="595"/>
      <c r="F8" s="596">
        <v>32698.199999999997</v>
      </c>
      <c r="G8" s="596">
        <v>100960.6</v>
      </c>
      <c r="H8" s="596">
        <v>33251.1</v>
      </c>
      <c r="I8" s="596">
        <v>98276.29999999999</v>
      </c>
      <c r="J8" s="597">
        <v>22912.950000000004</v>
      </c>
      <c r="K8" s="597">
        <v>1.6909187661706255</v>
      </c>
      <c r="L8" s="601">
        <v>-31.09115187166738</v>
      </c>
      <c r="M8" s="602"/>
    </row>
    <row r="9" spans="1:13" ht="12.75">
      <c r="A9" s="594"/>
      <c r="B9" s="595"/>
      <c r="C9" s="595" t="s">
        <v>541</v>
      </c>
      <c r="D9" s="595"/>
      <c r="E9" s="595"/>
      <c r="F9" s="596">
        <v>0</v>
      </c>
      <c r="G9" s="596">
        <v>0</v>
      </c>
      <c r="H9" s="596">
        <v>0</v>
      </c>
      <c r="I9" s="596">
        <v>0</v>
      </c>
      <c r="J9" s="597">
        <v>0</v>
      </c>
      <c r="K9" s="597" t="s">
        <v>76</v>
      </c>
      <c r="L9" s="601" t="s">
        <v>76</v>
      </c>
      <c r="M9" s="602"/>
    </row>
    <row r="10" spans="1:13" ht="12.75">
      <c r="A10" s="594"/>
      <c r="B10" s="595"/>
      <c r="C10" s="595" t="s">
        <v>542</v>
      </c>
      <c r="D10" s="595"/>
      <c r="E10" s="595"/>
      <c r="F10" s="596">
        <v>32698.199999999997</v>
      </c>
      <c r="G10" s="596">
        <v>100960.6</v>
      </c>
      <c r="H10" s="596">
        <v>33251.1</v>
      </c>
      <c r="I10" s="596">
        <v>98276.29999999999</v>
      </c>
      <c r="J10" s="597">
        <v>22912.950000000004</v>
      </c>
      <c r="K10" s="597">
        <v>1.6909187661706255</v>
      </c>
      <c r="L10" s="601">
        <v>-31.09115187166738</v>
      </c>
      <c r="M10" s="602"/>
    </row>
    <row r="11" spans="1:13" ht="12.75">
      <c r="A11" s="594"/>
      <c r="B11" s="595" t="s">
        <v>543</v>
      </c>
      <c r="C11" s="595"/>
      <c r="D11" s="595"/>
      <c r="E11" s="595"/>
      <c r="F11" s="596">
        <v>-203651.99999999997</v>
      </c>
      <c r="G11" s="596">
        <v>-696373.2999999999</v>
      </c>
      <c r="H11" s="596">
        <v>-251450.7</v>
      </c>
      <c r="I11" s="596">
        <v>-761773</v>
      </c>
      <c r="J11" s="597">
        <v>-158659.19999999998</v>
      </c>
      <c r="K11" s="597">
        <v>23.47077367273586</v>
      </c>
      <c r="L11" s="601">
        <v>-36.90246239123614</v>
      </c>
      <c r="M11" s="602"/>
    </row>
    <row r="12" spans="1:13" ht="12.75">
      <c r="A12" s="594"/>
      <c r="B12" s="595"/>
      <c r="C12" s="595" t="s">
        <v>541</v>
      </c>
      <c r="D12" s="595"/>
      <c r="E12" s="595"/>
      <c r="F12" s="596">
        <v>-37287.6</v>
      </c>
      <c r="G12" s="596">
        <v>-132976.4</v>
      </c>
      <c r="H12" s="596">
        <v>-40861.6</v>
      </c>
      <c r="I12" s="596">
        <v>-112044.59999999999</v>
      </c>
      <c r="J12" s="597">
        <v>-15849.000000000002</v>
      </c>
      <c r="K12" s="597">
        <v>9.584955856638672</v>
      </c>
      <c r="L12" s="601">
        <v>-61.212972570824434</v>
      </c>
      <c r="M12" s="602"/>
    </row>
    <row r="13" spans="1:13" ht="12.75">
      <c r="A13" s="594"/>
      <c r="B13" s="595"/>
      <c r="C13" s="595" t="s">
        <v>542</v>
      </c>
      <c r="D13" s="595"/>
      <c r="E13" s="595"/>
      <c r="F13" s="596">
        <v>-166364.39999999997</v>
      </c>
      <c r="G13" s="596">
        <v>-563396.8999999999</v>
      </c>
      <c r="H13" s="596">
        <v>-210589.1</v>
      </c>
      <c r="I13" s="596">
        <v>-649728.4</v>
      </c>
      <c r="J13" s="597">
        <v>-142810.2</v>
      </c>
      <c r="K13" s="597">
        <v>26.583030984994423</v>
      </c>
      <c r="L13" s="601">
        <v>-32.185379015343145</v>
      </c>
      <c r="M13" s="602"/>
    </row>
    <row r="14" spans="1:13" ht="12.75">
      <c r="A14" s="594"/>
      <c r="B14" s="595" t="s">
        <v>544</v>
      </c>
      <c r="C14" s="595"/>
      <c r="D14" s="595"/>
      <c r="E14" s="595"/>
      <c r="F14" s="596">
        <v>-170953.79999999996</v>
      </c>
      <c r="G14" s="596">
        <v>-595412.7</v>
      </c>
      <c r="H14" s="596">
        <v>-218199.59999999998</v>
      </c>
      <c r="I14" s="596">
        <v>-663496.7000000001</v>
      </c>
      <c r="J14" s="597">
        <v>-135746.25</v>
      </c>
      <c r="K14" s="597">
        <v>27.63658953471642</v>
      </c>
      <c r="L14" s="601">
        <v>-37.78803902481947</v>
      </c>
      <c r="M14" s="602"/>
    </row>
    <row r="15" spans="1:13" ht="12.75">
      <c r="A15" s="594"/>
      <c r="B15" s="595" t="s">
        <v>545</v>
      </c>
      <c r="C15" s="595"/>
      <c r="D15" s="595"/>
      <c r="E15" s="595"/>
      <c r="F15" s="596">
        <v>2949.300000000001</v>
      </c>
      <c r="G15" s="596">
        <v>20882.200000000004</v>
      </c>
      <c r="H15" s="596">
        <v>2807.199999999997</v>
      </c>
      <c r="I15" s="596">
        <v>27617.499999999996</v>
      </c>
      <c r="J15" s="597">
        <v>-1052.099999999995</v>
      </c>
      <c r="K15" s="597">
        <v>-4.818092428712021</v>
      </c>
      <c r="L15" s="601">
        <v>-137.47862638928456</v>
      </c>
      <c r="M15" s="602"/>
    </row>
    <row r="16" spans="1:13" ht="12.75">
      <c r="A16" s="594"/>
      <c r="B16" s="595"/>
      <c r="C16" s="595" t="s">
        <v>546</v>
      </c>
      <c r="D16" s="595"/>
      <c r="E16" s="595"/>
      <c r="F16" s="596">
        <v>37043.2</v>
      </c>
      <c r="G16" s="596">
        <v>125061.2</v>
      </c>
      <c r="H16" s="596">
        <v>44361.5</v>
      </c>
      <c r="I16" s="596">
        <v>149288.4</v>
      </c>
      <c r="J16" s="597">
        <v>42259.4</v>
      </c>
      <c r="K16" s="597">
        <v>19.756122581202504</v>
      </c>
      <c r="L16" s="601">
        <v>-4.738568353189137</v>
      </c>
      <c r="M16" s="602"/>
    </row>
    <row r="17" spans="1:13" ht="12.75">
      <c r="A17" s="594"/>
      <c r="B17" s="595"/>
      <c r="C17" s="595"/>
      <c r="D17" s="595" t="s">
        <v>547</v>
      </c>
      <c r="E17" s="595"/>
      <c r="F17" s="596">
        <v>15798.4</v>
      </c>
      <c r="G17" s="596">
        <v>46374.9</v>
      </c>
      <c r="H17" s="596">
        <v>15733.999999999998</v>
      </c>
      <c r="I17" s="596">
        <v>53428.6</v>
      </c>
      <c r="J17" s="597">
        <v>12890.199999999999</v>
      </c>
      <c r="K17" s="597">
        <v>-0.4076362163257272</v>
      </c>
      <c r="L17" s="601">
        <v>-18.074234142621066</v>
      </c>
      <c r="M17" s="602"/>
    </row>
    <row r="18" spans="1:13" ht="12.75">
      <c r="A18" s="594"/>
      <c r="B18" s="595"/>
      <c r="C18" s="595"/>
      <c r="D18" s="595" t="s">
        <v>548</v>
      </c>
      <c r="E18" s="595"/>
      <c r="F18" s="596">
        <v>5773.1</v>
      </c>
      <c r="G18" s="596">
        <v>24352.800000000003</v>
      </c>
      <c r="H18" s="596">
        <v>8638</v>
      </c>
      <c r="I18" s="596">
        <v>32481.100000000006</v>
      </c>
      <c r="J18" s="597">
        <v>13063</v>
      </c>
      <c r="K18" s="597">
        <v>49.62498484349828</v>
      </c>
      <c r="L18" s="601">
        <v>51.22713591109053</v>
      </c>
      <c r="M18" s="602"/>
    </row>
    <row r="19" spans="1:13" ht="12.75">
      <c r="A19" s="594"/>
      <c r="B19" s="595"/>
      <c r="C19" s="595"/>
      <c r="D19" s="595" t="s">
        <v>542</v>
      </c>
      <c r="E19" s="595"/>
      <c r="F19" s="596">
        <v>15471.7</v>
      </c>
      <c r="G19" s="596">
        <v>54333.5</v>
      </c>
      <c r="H19" s="596">
        <v>19989.5</v>
      </c>
      <c r="I19" s="596">
        <v>63378.7</v>
      </c>
      <c r="J19" s="597">
        <v>16306.2</v>
      </c>
      <c r="K19" s="597">
        <v>29.20041107312059</v>
      </c>
      <c r="L19" s="601">
        <v>-18.426173741214143</v>
      </c>
      <c r="M19" s="602"/>
    </row>
    <row r="20" spans="1:13" ht="12.75">
      <c r="A20" s="594"/>
      <c r="B20" s="595"/>
      <c r="C20" s="595" t="s">
        <v>549</v>
      </c>
      <c r="D20" s="595"/>
      <c r="E20" s="595"/>
      <c r="F20" s="596">
        <v>-34093.899999999994</v>
      </c>
      <c r="G20" s="596">
        <v>-104179</v>
      </c>
      <c r="H20" s="596">
        <v>-41554.3</v>
      </c>
      <c r="I20" s="596">
        <v>-121670.90000000001</v>
      </c>
      <c r="J20" s="597">
        <v>-43311.5</v>
      </c>
      <c r="K20" s="597">
        <v>21.881920226198844</v>
      </c>
      <c r="L20" s="601">
        <v>4.228683914781385</v>
      </c>
      <c r="M20" s="602"/>
    </row>
    <row r="21" spans="1:13" ht="12.75">
      <c r="A21" s="594"/>
      <c r="B21" s="595"/>
      <c r="C21" s="595"/>
      <c r="D21" s="595" t="s">
        <v>191</v>
      </c>
      <c r="E21" s="595"/>
      <c r="F21" s="596">
        <v>-12983.4</v>
      </c>
      <c r="G21" s="596">
        <v>-39822</v>
      </c>
      <c r="H21" s="596">
        <v>-14869.3</v>
      </c>
      <c r="I21" s="596">
        <v>-43996.3</v>
      </c>
      <c r="J21" s="597">
        <v>-14117.999999999998</v>
      </c>
      <c r="K21" s="597">
        <v>14.52547098602831</v>
      </c>
      <c r="L21" s="601">
        <v>-5.052692460304115</v>
      </c>
      <c r="M21" s="602"/>
    </row>
    <row r="22" spans="1:13" ht="12.75">
      <c r="A22" s="594"/>
      <c r="B22" s="595"/>
      <c r="C22" s="595"/>
      <c r="D22" s="595" t="s">
        <v>547</v>
      </c>
      <c r="E22" s="595"/>
      <c r="F22" s="596">
        <v>-14905.8</v>
      </c>
      <c r="G22" s="596">
        <v>-42175.6</v>
      </c>
      <c r="H22" s="596">
        <v>-18678</v>
      </c>
      <c r="I22" s="596">
        <v>-53190.2</v>
      </c>
      <c r="J22" s="597">
        <v>-20153.600000000002</v>
      </c>
      <c r="K22" s="597">
        <v>25.306927504729714</v>
      </c>
      <c r="L22" s="601">
        <v>7.900203447906634</v>
      </c>
      <c r="M22" s="602"/>
    </row>
    <row r="23" spans="1:13" ht="12.75">
      <c r="A23" s="594"/>
      <c r="B23" s="595"/>
      <c r="C23" s="595"/>
      <c r="D23" s="595"/>
      <c r="E23" s="603" t="s">
        <v>550</v>
      </c>
      <c r="F23" s="596">
        <v>-5645</v>
      </c>
      <c r="G23" s="596">
        <v>-15121.3</v>
      </c>
      <c r="H23" s="596">
        <v>-6323.6</v>
      </c>
      <c r="I23" s="596">
        <v>-17065.4</v>
      </c>
      <c r="J23" s="597">
        <v>-6128</v>
      </c>
      <c r="K23" s="597">
        <v>12.021257750221437</v>
      </c>
      <c r="L23" s="601">
        <v>-3.093174773862998</v>
      </c>
      <c r="M23" s="602"/>
    </row>
    <row r="24" spans="1:13" ht="12.75">
      <c r="A24" s="594"/>
      <c r="B24" s="595"/>
      <c r="C24" s="595"/>
      <c r="D24" s="595" t="s">
        <v>551</v>
      </c>
      <c r="E24" s="595"/>
      <c r="F24" s="596">
        <v>-644.6</v>
      </c>
      <c r="G24" s="596">
        <v>-1625.6999999999998</v>
      </c>
      <c r="H24" s="596">
        <v>-968.6</v>
      </c>
      <c r="I24" s="596">
        <v>-1974.8000000000002</v>
      </c>
      <c r="J24" s="597">
        <v>-1283.2</v>
      </c>
      <c r="K24" s="597">
        <v>50.263729444616814</v>
      </c>
      <c r="L24" s="601">
        <v>32.47986785050588</v>
      </c>
      <c r="M24" s="602"/>
    </row>
    <row r="25" spans="1:13" ht="12.75">
      <c r="A25" s="594"/>
      <c r="B25" s="595"/>
      <c r="C25" s="595"/>
      <c r="D25" s="595" t="s">
        <v>542</v>
      </c>
      <c r="E25" s="595"/>
      <c r="F25" s="596">
        <v>-5560.1</v>
      </c>
      <c r="G25" s="596">
        <v>-20555.7</v>
      </c>
      <c r="H25" s="596">
        <v>-7038.400000000001</v>
      </c>
      <c r="I25" s="596">
        <v>-22509.600000000002</v>
      </c>
      <c r="J25" s="597">
        <v>-7756.699999999999</v>
      </c>
      <c r="K25" s="597">
        <v>26.58765130123558</v>
      </c>
      <c r="L25" s="601">
        <v>10.205444419186165</v>
      </c>
      <c r="M25" s="602"/>
    </row>
    <row r="26" spans="1:13" ht="12.75">
      <c r="A26" s="594"/>
      <c r="B26" s="595" t="s">
        <v>552</v>
      </c>
      <c r="C26" s="595"/>
      <c r="D26" s="595"/>
      <c r="E26" s="595"/>
      <c r="F26" s="596">
        <v>-168004.49999999997</v>
      </c>
      <c r="G26" s="596">
        <v>-574530.5</v>
      </c>
      <c r="H26" s="596">
        <v>-215392.40000000002</v>
      </c>
      <c r="I26" s="596">
        <v>-635879.2000000001</v>
      </c>
      <c r="J26" s="597">
        <v>-136798.34999999998</v>
      </c>
      <c r="K26" s="597">
        <v>28.206327806695697</v>
      </c>
      <c r="L26" s="601">
        <v>-36.48877583424487</v>
      </c>
      <c r="M26" s="602"/>
    </row>
    <row r="27" spans="1:13" ht="12.75">
      <c r="A27" s="594"/>
      <c r="B27" s="595" t="s">
        <v>553</v>
      </c>
      <c r="C27" s="595"/>
      <c r="D27" s="595"/>
      <c r="E27" s="595"/>
      <c r="F27" s="596">
        <v>8022.2</v>
      </c>
      <c r="G27" s="596">
        <v>32751.699999999997</v>
      </c>
      <c r="H27" s="596">
        <v>7628.3</v>
      </c>
      <c r="I27" s="596">
        <v>34242.5</v>
      </c>
      <c r="J27" s="597">
        <v>9055.1</v>
      </c>
      <c r="K27" s="597">
        <v>-4.910124404776738</v>
      </c>
      <c r="L27" s="601">
        <v>18.704036285935274</v>
      </c>
      <c r="M27" s="602"/>
    </row>
    <row r="28" spans="1:13" ht="12.75">
      <c r="A28" s="594"/>
      <c r="B28" s="595"/>
      <c r="C28" s="595" t="s">
        <v>554</v>
      </c>
      <c r="D28" s="595"/>
      <c r="E28" s="595"/>
      <c r="F28" s="596">
        <v>9984.7</v>
      </c>
      <c r="G28" s="596">
        <v>39539.799999999996</v>
      </c>
      <c r="H28" s="596">
        <v>9645.6</v>
      </c>
      <c r="I28" s="596">
        <v>42831.5</v>
      </c>
      <c r="J28" s="597">
        <v>12078</v>
      </c>
      <c r="K28" s="597">
        <v>-3.3961961801556413</v>
      </c>
      <c r="L28" s="601">
        <v>25.217715849713855</v>
      </c>
      <c r="M28" s="602"/>
    </row>
    <row r="29" spans="1:13" ht="12.75">
      <c r="A29" s="594"/>
      <c r="B29" s="595"/>
      <c r="C29" s="595" t="s">
        <v>555</v>
      </c>
      <c r="D29" s="595"/>
      <c r="E29" s="595"/>
      <c r="F29" s="596">
        <v>-1962.5</v>
      </c>
      <c r="G29" s="596">
        <v>-6788.1</v>
      </c>
      <c r="H29" s="596">
        <v>-2017.3000000000002</v>
      </c>
      <c r="I29" s="596">
        <v>-8589</v>
      </c>
      <c r="J29" s="597">
        <v>-3022.9</v>
      </c>
      <c r="K29" s="597">
        <v>2.792356687898092</v>
      </c>
      <c r="L29" s="601">
        <v>49.848807812422535</v>
      </c>
      <c r="M29" s="602"/>
    </row>
    <row r="30" spans="1:13" ht="12.75">
      <c r="A30" s="594"/>
      <c r="B30" s="595" t="s">
        <v>556</v>
      </c>
      <c r="C30" s="595"/>
      <c r="D30" s="595"/>
      <c r="E30" s="595"/>
      <c r="F30" s="596">
        <v>-159982.3</v>
      </c>
      <c r="G30" s="596">
        <v>-541778.7999999999</v>
      </c>
      <c r="H30" s="596">
        <v>-207764.1</v>
      </c>
      <c r="I30" s="596">
        <v>-601636.7000000001</v>
      </c>
      <c r="J30" s="597">
        <v>-127743.25</v>
      </c>
      <c r="K30" s="597">
        <v>29.86692902902385</v>
      </c>
      <c r="L30" s="601">
        <v>-38.51524397140796</v>
      </c>
      <c r="M30" s="602"/>
    </row>
    <row r="31" spans="1:13" ht="12.75">
      <c r="A31" s="594"/>
      <c r="B31" s="595" t="s">
        <v>557</v>
      </c>
      <c r="C31" s="595"/>
      <c r="D31" s="595"/>
      <c r="E31" s="595"/>
      <c r="F31" s="596">
        <v>208127</v>
      </c>
      <c r="G31" s="596">
        <v>631500.3000000002</v>
      </c>
      <c r="H31" s="596">
        <v>201899.4</v>
      </c>
      <c r="I31" s="596">
        <v>709956.5</v>
      </c>
      <c r="J31" s="597">
        <v>248739.19999999998</v>
      </c>
      <c r="K31" s="597">
        <v>-2.9922114862559965</v>
      </c>
      <c r="L31" s="601">
        <v>23.199573649054926</v>
      </c>
      <c r="M31" s="602"/>
    </row>
    <row r="32" spans="1:13" ht="12.75">
      <c r="A32" s="594"/>
      <c r="B32" s="595"/>
      <c r="C32" s="595" t="s">
        <v>558</v>
      </c>
      <c r="D32" s="595"/>
      <c r="E32" s="595"/>
      <c r="F32" s="596">
        <v>209090.5</v>
      </c>
      <c r="G32" s="596">
        <v>634854.8</v>
      </c>
      <c r="H32" s="596">
        <v>202616.30000000002</v>
      </c>
      <c r="I32" s="596">
        <v>712522.2</v>
      </c>
      <c r="J32" s="597">
        <v>249575.09999999998</v>
      </c>
      <c r="K32" s="597">
        <v>-3.096362579839834</v>
      </c>
      <c r="L32" s="601">
        <v>23.176220274479377</v>
      </c>
      <c r="M32" s="602"/>
    </row>
    <row r="33" spans="1:13" ht="12.75">
      <c r="A33" s="594"/>
      <c r="B33" s="595"/>
      <c r="C33" s="595"/>
      <c r="D33" s="595" t="s">
        <v>559</v>
      </c>
      <c r="E33" s="595"/>
      <c r="F33" s="596">
        <v>16588.3</v>
      </c>
      <c r="G33" s="596">
        <v>48519.8</v>
      </c>
      <c r="H33" s="596">
        <v>8840.3</v>
      </c>
      <c r="I33" s="596">
        <v>52855.40000000001</v>
      </c>
      <c r="J33" s="597">
        <v>20602.100000000002</v>
      </c>
      <c r="K33" s="597">
        <v>-46.70761922559876</v>
      </c>
      <c r="L33" s="601">
        <v>133.04752101173042</v>
      </c>
      <c r="M33" s="602"/>
    </row>
    <row r="34" spans="1:13" ht="12.75">
      <c r="A34" s="594"/>
      <c r="B34" s="595"/>
      <c r="C34" s="595"/>
      <c r="D34" s="595" t="s">
        <v>560</v>
      </c>
      <c r="E34" s="595"/>
      <c r="F34" s="596">
        <v>178894.1</v>
      </c>
      <c r="G34" s="596">
        <v>543294.1000000001</v>
      </c>
      <c r="H34" s="596">
        <v>180341.30000000002</v>
      </c>
      <c r="I34" s="596">
        <v>617278.8</v>
      </c>
      <c r="J34" s="604">
        <v>215387.9</v>
      </c>
      <c r="K34" s="602">
        <v>0.8089702231655593</v>
      </c>
      <c r="L34" s="601">
        <v>19.433485285955</v>
      </c>
      <c r="M34" s="602"/>
    </row>
    <row r="35" spans="1:13" ht="12.75">
      <c r="A35" s="594"/>
      <c r="B35" s="595"/>
      <c r="C35" s="595"/>
      <c r="D35" s="595" t="s">
        <v>561</v>
      </c>
      <c r="E35" s="595"/>
      <c r="F35" s="596">
        <v>13608.099999999999</v>
      </c>
      <c r="G35" s="596">
        <v>41373.1</v>
      </c>
      <c r="H35" s="596">
        <v>13434.7</v>
      </c>
      <c r="I35" s="596">
        <v>42388</v>
      </c>
      <c r="J35" s="597">
        <v>13585.099999999999</v>
      </c>
      <c r="K35" s="597">
        <v>-1.2742410770055983</v>
      </c>
      <c r="L35" s="601">
        <v>1.119489084237074</v>
      </c>
      <c r="M35" s="602"/>
    </row>
    <row r="36" spans="1:13" ht="12.75">
      <c r="A36" s="594"/>
      <c r="B36" s="595"/>
      <c r="C36" s="595"/>
      <c r="D36" s="595" t="s">
        <v>562</v>
      </c>
      <c r="E36" s="595"/>
      <c r="F36" s="596">
        <v>0</v>
      </c>
      <c r="G36" s="596">
        <v>1667.8</v>
      </c>
      <c r="H36" s="596">
        <v>0</v>
      </c>
      <c r="I36" s="596">
        <v>0</v>
      </c>
      <c r="J36" s="597">
        <v>0</v>
      </c>
      <c r="K36" s="597" t="s">
        <v>76</v>
      </c>
      <c r="L36" s="601" t="s">
        <v>76</v>
      </c>
      <c r="M36" s="602"/>
    </row>
    <row r="37" spans="1:13" ht="12.75">
      <c r="A37" s="594"/>
      <c r="B37" s="595"/>
      <c r="C37" s="595" t="s">
        <v>563</v>
      </c>
      <c r="D37" s="595"/>
      <c r="E37" s="595"/>
      <c r="F37" s="596">
        <v>-963.5</v>
      </c>
      <c r="G37" s="596">
        <v>-3354.5</v>
      </c>
      <c r="H37" s="596">
        <v>-716.9</v>
      </c>
      <c r="I37" s="596">
        <v>-2565.7</v>
      </c>
      <c r="J37" s="597">
        <v>-835.8999999999999</v>
      </c>
      <c r="K37" s="597">
        <v>-25.59418785677218</v>
      </c>
      <c r="L37" s="601">
        <v>16.599246756869846</v>
      </c>
      <c r="M37" s="602"/>
    </row>
    <row r="38" spans="1:13" ht="12.75">
      <c r="A38" s="605" t="s">
        <v>564</v>
      </c>
      <c r="B38" s="606" t="s">
        <v>565</v>
      </c>
      <c r="C38" s="606"/>
      <c r="D38" s="606"/>
      <c r="E38" s="606"/>
      <c r="F38" s="607">
        <v>6445.9</v>
      </c>
      <c r="G38" s="607">
        <v>17063.5</v>
      </c>
      <c r="H38" s="607">
        <v>1753.4</v>
      </c>
      <c r="I38" s="607">
        <v>14811.4</v>
      </c>
      <c r="J38" s="608">
        <v>4611.7</v>
      </c>
      <c r="K38" s="608">
        <v>-72.79821281744985</v>
      </c>
      <c r="L38" s="609">
        <v>163.01471426941936</v>
      </c>
      <c r="M38" s="602"/>
    </row>
    <row r="39" spans="1:13" ht="12.75">
      <c r="A39" s="610" t="s">
        <v>566</v>
      </c>
      <c r="B39" s="610"/>
      <c r="C39" s="611"/>
      <c r="D39" s="611"/>
      <c r="E39" s="611"/>
      <c r="F39" s="612">
        <v>54590.600000000006</v>
      </c>
      <c r="G39" s="612">
        <v>106785.00000000012</v>
      </c>
      <c r="H39" s="612">
        <v>-4111.300000000003</v>
      </c>
      <c r="I39" s="612">
        <v>123131.20000000001</v>
      </c>
      <c r="J39" s="613">
        <v>125607.65</v>
      </c>
      <c r="K39" s="613">
        <v>-107.53115005147407</v>
      </c>
      <c r="L39" s="614">
        <v>-3155.1808430423443</v>
      </c>
      <c r="M39" s="599"/>
    </row>
    <row r="40" spans="1:13" ht="12.75">
      <c r="A40" s="594" t="s">
        <v>567</v>
      </c>
      <c r="B40" s="595" t="s">
        <v>568</v>
      </c>
      <c r="C40" s="595"/>
      <c r="D40" s="595"/>
      <c r="E40" s="595"/>
      <c r="F40" s="596">
        <v>10717.579999999998</v>
      </c>
      <c r="G40" s="596">
        <v>11147.969999999998</v>
      </c>
      <c r="H40" s="596">
        <v>11589.369999999999</v>
      </c>
      <c r="I40" s="596">
        <v>17720.65000000001</v>
      </c>
      <c r="J40" s="597">
        <v>-17908.769999999997</v>
      </c>
      <c r="K40" s="597">
        <v>8.134205669563471</v>
      </c>
      <c r="L40" s="601">
        <v>-254.52755412934437</v>
      </c>
      <c r="M40" s="602"/>
    </row>
    <row r="41" spans="1:13" ht="12.75">
      <c r="A41" s="594"/>
      <c r="B41" s="595" t="s">
        <v>569</v>
      </c>
      <c r="C41" s="595"/>
      <c r="D41" s="595"/>
      <c r="E41" s="595"/>
      <c r="F41" s="596">
        <v>881.5</v>
      </c>
      <c r="G41" s="596">
        <v>3194.6000000000004</v>
      </c>
      <c r="H41" s="596">
        <v>934.7999999999998</v>
      </c>
      <c r="I41" s="596">
        <v>4382.599999999999</v>
      </c>
      <c r="J41" s="597">
        <v>1122.3999999999999</v>
      </c>
      <c r="K41" s="597" t="s">
        <v>76</v>
      </c>
      <c r="L41" s="601">
        <v>20.068463842533163</v>
      </c>
      <c r="M41" s="602"/>
    </row>
    <row r="42" spans="1:13" ht="12.75">
      <c r="A42" s="594"/>
      <c r="B42" s="595" t="s">
        <v>570</v>
      </c>
      <c r="C42" s="595"/>
      <c r="D42" s="595"/>
      <c r="E42" s="595"/>
      <c r="F42" s="596">
        <v>0</v>
      </c>
      <c r="G42" s="596">
        <v>0</v>
      </c>
      <c r="H42" s="596">
        <v>0</v>
      </c>
      <c r="I42" s="596">
        <v>0</v>
      </c>
      <c r="J42" s="597">
        <v>0</v>
      </c>
      <c r="K42" s="597" t="s">
        <v>76</v>
      </c>
      <c r="L42" s="601" t="s">
        <v>76</v>
      </c>
      <c r="M42" s="602"/>
    </row>
    <row r="43" spans="1:13" ht="12.75">
      <c r="A43" s="594"/>
      <c r="B43" s="595" t="s">
        <v>571</v>
      </c>
      <c r="C43" s="595"/>
      <c r="D43" s="595"/>
      <c r="E43" s="595"/>
      <c r="F43" s="596">
        <v>-6841.8</v>
      </c>
      <c r="G43" s="596">
        <v>-21331.600000000002</v>
      </c>
      <c r="H43" s="596">
        <v>-10487.5</v>
      </c>
      <c r="I43" s="596">
        <v>-34584.49999999999</v>
      </c>
      <c r="J43" s="597">
        <v>-11003.499999999998</v>
      </c>
      <c r="K43" s="597">
        <v>53.28568505364083</v>
      </c>
      <c r="L43" s="601">
        <v>4.920143027413573</v>
      </c>
      <c r="M43" s="602"/>
    </row>
    <row r="44" spans="1:13" ht="12.75">
      <c r="A44" s="594"/>
      <c r="B44" s="595"/>
      <c r="C44" s="595" t="s">
        <v>572</v>
      </c>
      <c r="D44" s="595"/>
      <c r="E44" s="595"/>
      <c r="F44" s="596">
        <v>-427.9</v>
      </c>
      <c r="G44" s="596">
        <v>-1620</v>
      </c>
      <c r="H44" s="596">
        <v>-803.2</v>
      </c>
      <c r="I44" s="596">
        <v>-2234.3</v>
      </c>
      <c r="J44" s="597">
        <v>-472.19999999999993</v>
      </c>
      <c r="K44" s="597">
        <v>87.70740827296098</v>
      </c>
      <c r="L44" s="601">
        <v>-41.21015936254981</v>
      </c>
      <c r="M44" s="602"/>
    </row>
    <row r="45" spans="1:13" ht="12.75">
      <c r="A45" s="594"/>
      <c r="B45" s="595"/>
      <c r="C45" s="595" t="s">
        <v>542</v>
      </c>
      <c r="D45" s="595"/>
      <c r="E45" s="595"/>
      <c r="F45" s="596">
        <v>-6413.900000000001</v>
      </c>
      <c r="G45" s="596">
        <v>-19711.600000000002</v>
      </c>
      <c r="H45" s="596">
        <v>-9684.3</v>
      </c>
      <c r="I45" s="596">
        <v>-32350.199999999997</v>
      </c>
      <c r="J45" s="597">
        <v>-10531.3</v>
      </c>
      <c r="K45" s="597">
        <v>50.989257705919925</v>
      </c>
      <c r="L45" s="601">
        <v>8.746114845678065</v>
      </c>
      <c r="M45" s="602"/>
    </row>
    <row r="46" spans="1:13" ht="12.75">
      <c r="A46" s="594"/>
      <c r="B46" s="595" t="s">
        <v>573</v>
      </c>
      <c r="C46" s="595"/>
      <c r="D46" s="595"/>
      <c r="E46" s="595"/>
      <c r="F46" s="596">
        <v>16677.879999999997</v>
      </c>
      <c r="G46" s="596">
        <v>29284.97</v>
      </c>
      <c r="H46" s="596">
        <v>21142.07</v>
      </c>
      <c r="I46" s="596">
        <v>47922.55</v>
      </c>
      <c r="J46" s="597">
        <v>-8027.670000000001</v>
      </c>
      <c r="K46" s="597">
        <v>26.767131074213296</v>
      </c>
      <c r="L46" s="601">
        <v>-137.97012307687942</v>
      </c>
      <c r="M46" s="602"/>
    </row>
    <row r="47" spans="1:13" ht="12.75">
      <c r="A47" s="594"/>
      <c r="B47" s="595"/>
      <c r="C47" s="595" t="s">
        <v>572</v>
      </c>
      <c r="D47" s="595"/>
      <c r="E47" s="595"/>
      <c r="F47" s="596">
        <v>9046.3</v>
      </c>
      <c r="G47" s="596">
        <v>23686.1</v>
      </c>
      <c r="H47" s="596">
        <v>9764.9</v>
      </c>
      <c r="I47" s="596">
        <v>22912.300000000003</v>
      </c>
      <c r="J47" s="597">
        <v>-14235.900000000001</v>
      </c>
      <c r="K47" s="597">
        <v>7.9435791428539915</v>
      </c>
      <c r="L47" s="601">
        <v>-245.78643918524511</v>
      </c>
      <c r="M47" s="602"/>
    </row>
    <row r="48" spans="1:13" ht="12.75">
      <c r="A48" s="594"/>
      <c r="B48" s="595"/>
      <c r="C48" s="595" t="s">
        <v>574</v>
      </c>
      <c r="D48" s="595"/>
      <c r="E48" s="595"/>
      <c r="F48" s="596">
        <v>1412.9</v>
      </c>
      <c r="G48" s="596">
        <v>4192.4000000000015</v>
      </c>
      <c r="H48" s="596">
        <v>2827.8</v>
      </c>
      <c r="I48" s="596">
        <v>11857.300000000001</v>
      </c>
      <c r="J48" s="597">
        <v>1211.0999999999997</v>
      </c>
      <c r="K48" s="597">
        <v>100.1415528345955</v>
      </c>
      <c r="L48" s="601">
        <v>-57.17165287502654</v>
      </c>
      <c r="M48" s="602"/>
    </row>
    <row r="49" spans="1:13" ht="12.75">
      <c r="A49" s="594"/>
      <c r="B49" s="595"/>
      <c r="C49" s="595"/>
      <c r="D49" s="595" t="s">
        <v>575</v>
      </c>
      <c r="E49" s="595"/>
      <c r="F49" s="596">
        <v>1415.3000000000002</v>
      </c>
      <c r="G49" s="596">
        <v>4407.800000000001</v>
      </c>
      <c r="H49" s="596">
        <v>2843.5</v>
      </c>
      <c r="I49" s="596">
        <v>11919.400000000001</v>
      </c>
      <c r="J49" s="597">
        <v>1229.3999999999996</v>
      </c>
      <c r="K49" s="597">
        <v>100.91146753338512</v>
      </c>
      <c r="L49" s="601">
        <v>-56.764550729734495</v>
      </c>
      <c r="M49" s="602"/>
    </row>
    <row r="50" spans="1:13" ht="12.75">
      <c r="A50" s="594"/>
      <c r="B50" s="595"/>
      <c r="C50" s="595"/>
      <c r="D50" s="595"/>
      <c r="E50" s="595" t="s">
        <v>576</v>
      </c>
      <c r="F50" s="596">
        <v>5317.2</v>
      </c>
      <c r="G50" s="596">
        <v>21132.4</v>
      </c>
      <c r="H50" s="596">
        <v>8753.5</v>
      </c>
      <c r="I50" s="596">
        <v>28961.2</v>
      </c>
      <c r="J50" s="597">
        <v>7241.1</v>
      </c>
      <c r="K50" s="597">
        <v>64.62611901000528</v>
      </c>
      <c r="L50" s="601">
        <v>-17.277660364425657</v>
      </c>
      <c r="M50" s="602"/>
    </row>
    <row r="51" spans="1:13" ht="12.75">
      <c r="A51" s="594"/>
      <c r="B51" s="595"/>
      <c r="C51" s="595"/>
      <c r="D51" s="595"/>
      <c r="E51" s="595" t="s">
        <v>577</v>
      </c>
      <c r="F51" s="596">
        <v>-3901.9</v>
      </c>
      <c r="G51" s="596">
        <v>-16724.6</v>
      </c>
      <c r="H51" s="596">
        <v>-5910</v>
      </c>
      <c r="I51" s="596">
        <v>-17041.8</v>
      </c>
      <c r="J51" s="597">
        <v>-6011.700000000001</v>
      </c>
      <c r="K51" s="597">
        <v>51.464671057689856</v>
      </c>
      <c r="L51" s="601">
        <v>1.7208121827411276</v>
      </c>
      <c r="M51" s="602"/>
    </row>
    <row r="52" spans="1:13" ht="12.75">
      <c r="A52" s="594"/>
      <c r="B52" s="595"/>
      <c r="C52" s="595"/>
      <c r="D52" s="595" t="s">
        <v>578</v>
      </c>
      <c r="E52" s="595"/>
      <c r="F52" s="596">
        <v>-2.4000000000000004</v>
      </c>
      <c r="G52" s="596">
        <v>-215.4</v>
      </c>
      <c r="H52" s="596">
        <v>-15.7</v>
      </c>
      <c r="I52" s="596">
        <v>-62.10000000000001</v>
      </c>
      <c r="J52" s="597">
        <v>-18.3</v>
      </c>
      <c r="K52" s="597">
        <v>554.1666666666665</v>
      </c>
      <c r="L52" s="601">
        <v>16.560509554140125</v>
      </c>
      <c r="M52" s="602"/>
    </row>
    <row r="53" spans="1:13" ht="12.75">
      <c r="A53" s="594"/>
      <c r="B53" s="595"/>
      <c r="C53" s="595" t="s">
        <v>579</v>
      </c>
      <c r="D53" s="595"/>
      <c r="E53" s="595"/>
      <c r="F53" s="596">
        <v>6218.7</v>
      </c>
      <c r="G53" s="596">
        <v>2733.4</v>
      </c>
      <c r="H53" s="596">
        <v>8550.9</v>
      </c>
      <c r="I53" s="596">
        <v>14318.599999999999</v>
      </c>
      <c r="J53" s="597">
        <v>4998.599999999999</v>
      </c>
      <c r="K53" s="597">
        <v>37.50301509961889</v>
      </c>
      <c r="L53" s="601">
        <v>-41.54299547416062</v>
      </c>
      <c r="M53" s="602"/>
    </row>
    <row r="54" spans="1:13" ht="12.75">
      <c r="A54" s="594"/>
      <c r="B54" s="595"/>
      <c r="C54" s="595"/>
      <c r="D54" s="595" t="s">
        <v>580</v>
      </c>
      <c r="E54" s="595"/>
      <c r="F54" s="596">
        <v>-40.3</v>
      </c>
      <c r="G54" s="596">
        <v>-36.7</v>
      </c>
      <c r="H54" s="596">
        <v>-8.9</v>
      </c>
      <c r="I54" s="596">
        <v>-20.2</v>
      </c>
      <c r="J54" s="597">
        <v>-0.1</v>
      </c>
      <c r="K54" s="597" t="s">
        <v>76</v>
      </c>
      <c r="L54" s="601">
        <v>-98.87640449438203</v>
      </c>
      <c r="M54" s="602"/>
    </row>
    <row r="55" spans="1:13" ht="12.75">
      <c r="A55" s="594"/>
      <c r="B55" s="595"/>
      <c r="C55" s="595"/>
      <c r="D55" s="595" t="s">
        <v>581</v>
      </c>
      <c r="E55" s="595"/>
      <c r="F55" s="596">
        <v>6259</v>
      </c>
      <c r="G55" s="596">
        <v>2770.1</v>
      </c>
      <c r="H55" s="596">
        <v>8559.8</v>
      </c>
      <c r="I55" s="596">
        <v>14338.8</v>
      </c>
      <c r="J55" s="597">
        <v>4998.7</v>
      </c>
      <c r="K55" s="597">
        <v>36.75986579325769</v>
      </c>
      <c r="L55" s="601">
        <v>-41.60260753755929</v>
      </c>
      <c r="M55" s="602"/>
    </row>
    <row r="56" spans="1:13" ht="12.75">
      <c r="A56" s="594"/>
      <c r="B56" s="595"/>
      <c r="C56" s="595" t="s">
        <v>582</v>
      </c>
      <c r="D56" s="595"/>
      <c r="E56" s="595"/>
      <c r="F56" s="596">
        <v>-0.02</v>
      </c>
      <c r="G56" s="596">
        <v>-1326.93</v>
      </c>
      <c r="H56" s="596">
        <v>-1.53</v>
      </c>
      <c r="I56" s="596">
        <v>-1165.65</v>
      </c>
      <c r="J56" s="597">
        <v>-1.47</v>
      </c>
      <c r="K56" s="597">
        <v>7550</v>
      </c>
      <c r="L56" s="601">
        <v>-3.921568627450995</v>
      </c>
      <c r="M56" s="602"/>
    </row>
    <row r="57" spans="1:13" ht="12.75">
      <c r="A57" s="594" t="s">
        <v>583</v>
      </c>
      <c r="B57" s="595"/>
      <c r="C57" s="595"/>
      <c r="D57" s="595"/>
      <c r="E57" s="595"/>
      <c r="F57" s="596">
        <v>65308.17999999999</v>
      </c>
      <c r="G57" s="596">
        <v>117932.97000000009</v>
      </c>
      <c r="H57" s="596">
        <v>7478.070000000007</v>
      </c>
      <c r="I57" s="596">
        <v>140851.85000000003</v>
      </c>
      <c r="J57" s="597">
        <v>107698.87999999998</v>
      </c>
      <c r="K57" s="597">
        <v>-88.54956607273391</v>
      </c>
      <c r="L57" s="601">
        <v>1340.1962003565075</v>
      </c>
      <c r="M57" s="602"/>
    </row>
    <row r="58" spans="1:13" ht="12.75">
      <c r="A58" s="605" t="s">
        <v>584</v>
      </c>
      <c r="B58" s="606" t="s">
        <v>585</v>
      </c>
      <c r="C58" s="606"/>
      <c r="D58" s="606"/>
      <c r="E58" s="606"/>
      <c r="F58" s="607">
        <v>5349.560000000012</v>
      </c>
      <c r="G58" s="607">
        <v>11927.559999999881</v>
      </c>
      <c r="H58" s="607">
        <v>7252.739999999991</v>
      </c>
      <c r="I58" s="607">
        <v>18318.409999999916</v>
      </c>
      <c r="J58" s="608">
        <v>-18819.160000000003</v>
      </c>
      <c r="K58" s="608">
        <v>35.576383852129396</v>
      </c>
      <c r="L58" s="609">
        <v>-359.4765564462538</v>
      </c>
      <c r="M58" s="602"/>
    </row>
    <row r="59" spans="1:13" ht="12.75">
      <c r="A59" s="610" t="s">
        <v>586</v>
      </c>
      <c r="B59" s="611"/>
      <c r="C59" s="611"/>
      <c r="D59" s="611"/>
      <c r="E59" s="611"/>
      <c r="F59" s="612">
        <v>70657.74</v>
      </c>
      <c r="G59" s="612">
        <v>129860.52999999997</v>
      </c>
      <c r="H59" s="612">
        <v>14730.809999999998</v>
      </c>
      <c r="I59" s="612">
        <v>159170.25999999995</v>
      </c>
      <c r="J59" s="613">
        <v>88879.71999999997</v>
      </c>
      <c r="K59" s="613">
        <v>-79.15188060076646</v>
      </c>
      <c r="L59" s="615">
        <v>503.35935362685416</v>
      </c>
      <c r="M59" s="602"/>
    </row>
    <row r="60" spans="1:13" ht="12.75">
      <c r="A60" s="594" t="s">
        <v>587</v>
      </c>
      <c r="B60" s="595"/>
      <c r="C60" s="595"/>
      <c r="D60" s="595"/>
      <c r="E60" s="595"/>
      <c r="F60" s="596">
        <v>-70657.74</v>
      </c>
      <c r="G60" s="596">
        <v>-129860.53000000001</v>
      </c>
      <c r="H60" s="596">
        <v>-14730.81</v>
      </c>
      <c r="I60" s="596">
        <v>-159170.26</v>
      </c>
      <c r="J60" s="597">
        <v>-88879.71999999997</v>
      </c>
      <c r="K60" s="597">
        <v>-79.15188060076646</v>
      </c>
      <c r="L60" s="601">
        <v>503.35935362685404</v>
      </c>
      <c r="M60" s="602"/>
    </row>
    <row r="61" spans="1:13" ht="12.75">
      <c r="A61" s="594"/>
      <c r="B61" s="595" t="s">
        <v>588</v>
      </c>
      <c r="C61" s="595"/>
      <c r="D61" s="595"/>
      <c r="E61" s="595"/>
      <c r="F61" s="596">
        <v>-70657.74</v>
      </c>
      <c r="G61" s="596">
        <v>-128536.33</v>
      </c>
      <c r="H61" s="596">
        <v>-14730.81</v>
      </c>
      <c r="I61" s="596">
        <v>-158007.66</v>
      </c>
      <c r="J61" s="597">
        <v>-89067.81999999998</v>
      </c>
      <c r="K61" s="597">
        <v>-79.15188060076646</v>
      </c>
      <c r="L61" s="601">
        <v>504.6362691528842</v>
      </c>
      <c r="M61" s="602"/>
    </row>
    <row r="62" spans="1:13" ht="12.75">
      <c r="A62" s="594"/>
      <c r="B62" s="595"/>
      <c r="C62" s="595" t="s">
        <v>580</v>
      </c>
      <c r="D62" s="595"/>
      <c r="E62" s="595"/>
      <c r="F62" s="596">
        <v>-60342.44</v>
      </c>
      <c r="G62" s="596">
        <v>-115992.23</v>
      </c>
      <c r="H62" s="596">
        <v>-5009.81</v>
      </c>
      <c r="I62" s="596">
        <v>-130168.56</v>
      </c>
      <c r="J62" s="597">
        <v>-84481.71999999999</v>
      </c>
      <c r="K62" s="597">
        <v>-91.6977006564534</v>
      </c>
      <c r="L62" s="601">
        <v>1586.325828724043</v>
      </c>
      <c r="M62" s="602"/>
    </row>
    <row r="63" spans="1:13" ht="12.75">
      <c r="A63" s="594"/>
      <c r="B63" s="595"/>
      <c r="C63" s="595" t="s">
        <v>581</v>
      </c>
      <c r="D63" s="595"/>
      <c r="E63" s="595"/>
      <c r="F63" s="596">
        <v>-10315.3</v>
      </c>
      <c r="G63" s="596">
        <v>-12544.100000000006</v>
      </c>
      <c r="H63" s="596">
        <v>-9721</v>
      </c>
      <c r="I63" s="596">
        <v>-27839.09999999999</v>
      </c>
      <c r="J63" s="597">
        <v>-4586.0999999999985</v>
      </c>
      <c r="K63" s="597">
        <v>-5.761344798503188</v>
      </c>
      <c r="L63" s="601">
        <v>-52.82275486061106</v>
      </c>
      <c r="M63" s="602"/>
    </row>
    <row r="64" spans="1:13" ht="12.75">
      <c r="A64" s="594"/>
      <c r="B64" s="595" t="s">
        <v>589</v>
      </c>
      <c r="C64" s="595"/>
      <c r="D64" s="595"/>
      <c r="E64" s="595"/>
      <c r="F64" s="596">
        <v>0</v>
      </c>
      <c r="G64" s="596">
        <v>-1324.2</v>
      </c>
      <c r="H64" s="596">
        <v>0</v>
      </c>
      <c r="I64" s="596">
        <v>-1162.6</v>
      </c>
      <c r="J64" s="597">
        <v>188.1</v>
      </c>
      <c r="K64" s="597" t="s">
        <v>76</v>
      </c>
      <c r="L64" s="601" t="s">
        <v>76</v>
      </c>
      <c r="M64" s="602"/>
    </row>
    <row r="65" spans="1:13" ht="13.5" thickBot="1">
      <c r="A65" s="616" t="s">
        <v>590</v>
      </c>
      <c r="B65" s="617"/>
      <c r="C65" s="617"/>
      <c r="D65" s="617"/>
      <c r="E65" s="617"/>
      <c r="F65" s="618">
        <v>-64439.04000000001</v>
      </c>
      <c r="G65" s="618">
        <v>-127127.13000000002</v>
      </c>
      <c r="H65" s="618">
        <v>-6179.909999999998</v>
      </c>
      <c r="I65" s="618">
        <v>-144851.66</v>
      </c>
      <c r="J65" s="619">
        <v>-83881.11999999997</v>
      </c>
      <c r="K65" s="619">
        <v>-90.40968021869972</v>
      </c>
      <c r="L65" s="620">
        <v>1257.3194431634117</v>
      </c>
      <c r="M65" s="621"/>
    </row>
    <row r="66" ht="13.5" thickTop="1">
      <c r="A66" s="587" t="s">
        <v>591</v>
      </c>
    </row>
    <row r="67" ht="12.75">
      <c r="A67" s="622" t="s">
        <v>592</v>
      </c>
    </row>
    <row r="68" ht="12.75">
      <c r="A68" s="622" t="s">
        <v>593</v>
      </c>
    </row>
  </sheetData>
  <sheetProtection/>
  <mergeCells count="9">
    <mergeCell ref="A1:L1"/>
    <mergeCell ref="A2:L2"/>
    <mergeCell ref="A3:L3"/>
    <mergeCell ref="A4:E6"/>
    <mergeCell ref="F4:G5"/>
    <mergeCell ref="H4:I5"/>
    <mergeCell ref="J4:J5"/>
    <mergeCell ref="K4:L4"/>
    <mergeCell ref="K5:L5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PageLayoutView="0" workbookViewId="0" topLeftCell="A1">
      <selection activeCell="M34" sqref="M34"/>
    </sheetView>
  </sheetViews>
  <sheetFormatPr defaultColWidth="9.140625" defaultRowHeight="21" customHeight="1"/>
  <cols>
    <col min="1" max="11" width="12.7109375" style="623" customWidth="1"/>
    <col min="12" max="16384" width="9.140625" style="623" customWidth="1"/>
  </cols>
  <sheetData>
    <row r="1" spans="1:11" ht="12.75">
      <c r="A1" s="1738" t="s">
        <v>594</v>
      </c>
      <c r="B1" s="1738"/>
      <c r="C1" s="1738"/>
      <c r="D1" s="1738"/>
      <c r="E1" s="1738"/>
      <c r="F1" s="1738"/>
      <c r="G1" s="1738"/>
      <c r="H1" s="1738"/>
      <c r="I1" s="1738"/>
      <c r="J1" s="1738"/>
      <c r="K1" s="1738"/>
    </row>
    <row r="2" spans="1:11" ht="15.75">
      <c r="A2" s="1739" t="s">
        <v>595</v>
      </c>
      <c r="B2" s="1739"/>
      <c r="C2" s="1739"/>
      <c r="D2" s="1739"/>
      <c r="E2" s="1739"/>
      <c r="F2" s="1739"/>
      <c r="G2" s="1739"/>
      <c r="H2" s="1739"/>
      <c r="I2" s="1739"/>
      <c r="J2" s="1739"/>
      <c r="K2" s="1739"/>
    </row>
    <row r="3" spans="1:11" ht="15.75" customHeight="1" thickBot="1">
      <c r="A3" s="1740" t="s">
        <v>133</v>
      </c>
      <c r="B3" s="1740"/>
      <c r="C3" s="1740"/>
      <c r="D3" s="1740"/>
      <c r="E3" s="1740"/>
      <c r="F3" s="1740"/>
      <c r="G3" s="1740"/>
      <c r="H3" s="1740"/>
      <c r="I3" s="1740"/>
      <c r="J3" s="1740"/>
      <c r="K3" s="1740"/>
    </row>
    <row r="4" spans="1:11" ht="21" customHeight="1" thickTop="1">
      <c r="A4" s="624" t="s">
        <v>596</v>
      </c>
      <c r="B4" s="625" t="s">
        <v>597</v>
      </c>
      <c r="C4" s="625" t="s">
        <v>598</v>
      </c>
      <c r="D4" s="625" t="s">
        <v>599</v>
      </c>
      <c r="E4" s="625" t="s">
        <v>600</v>
      </c>
      <c r="F4" s="626" t="s">
        <v>601</v>
      </c>
      <c r="G4" s="626" t="s">
        <v>602</v>
      </c>
      <c r="H4" s="626" t="s">
        <v>603</v>
      </c>
      <c r="I4" s="627" t="s">
        <v>64</v>
      </c>
      <c r="J4" s="627" t="s">
        <v>299</v>
      </c>
      <c r="K4" s="628" t="s">
        <v>66</v>
      </c>
    </row>
    <row r="5" spans="1:11" ht="21" customHeight="1">
      <c r="A5" s="629" t="s">
        <v>206</v>
      </c>
      <c r="B5" s="630">
        <v>957.5</v>
      </c>
      <c r="C5" s="630">
        <v>2133.8</v>
      </c>
      <c r="D5" s="630">
        <v>3417.43</v>
      </c>
      <c r="E5" s="630">
        <v>3939.5</v>
      </c>
      <c r="F5" s="630">
        <v>2628.646</v>
      </c>
      <c r="G5" s="630">
        <v>3023.9850000000006</v>
      </c>
      <c r="H5" s="630">
        <v>3350.8</v>
      </c>
      <c r="I5" s="631">
        <v>5513.375582999998</v>
      </c>
      <c r="J5" s="630">
        <v>6551.1245</v>
      </c>
      <c r="K5" s="632">
        <v>9220.529767999999</v>
      </c>
    </row>
    <row r="6" spans="1:11" ht="21" customHeight="1">
      <c r="A6" s="629" t="s">
        <v>207</v>
      </c>
      <c r="B6" s="630">
        <v>1207.954</v>
      </c>
      <c r="C6" s="630">
        <v>1655.209</v>
      </c>
      <c r="D6" s="630">
        <v>2820.1</v>
      </c>
      <c r="E6" s="630">
        <v>4235.2</v>
      </c>
      <c r="F6" s="630">
        <v>4914.036</v>
      </c>
      <c r="G6" s="630">
        <v>5135.26</v>
      </c>
      <c r="H6" s="630">
        <v>3193.1</v>
      </c>
      <c r="I6" s="631">
        <v>6800.915908000001</v>
      </c>
      <c r="J6" s="631">
        <v>6873.778996</v>
      </c>
      <c r="K6" s="632">
        <v>2674.870955</v>
      </c>
    </row>
    <row r="7" spans="1:11" ht="21" customHeight="1">
      <c r="A7" s="629" t="s">
        <v>208</v>
      </c>
      <c r="B7" s="630">
        <v>865.719</v>
      </c>
      <c r="C7" s="630">
        <v>2411.6</v>
      </c>
      <c r="D7" s="630">
        <v>1543.517</v>
      </c>
      <c r="E7" s="630">
        <v>4145.5</v>
      </c>
      <c r="F7" s="630">
        <v>4589.347</v>
      </c>
      <c r="G7" s="630">
        <v>3823.28</v>
      </c>
      <c r="H7" s="630">
        <v>2878.583504</v>
      </c>
      <c r="I7" s="631">
        <v>5499.626733</v>
      </c>
      <c r="J7" s="631">
        <v>4687.56</v>
      </c>
      <c r="K7" s="632">
        <v>1943.288387</v>
      </c>
    </row>
    <row r="8" spans="1:11" ht="21" customHeight="1">
      <c r="A8" s="629" t="s">
        <v>209</v>
      </c>
      <c r="B8" s="630">
        <v>1188.259</v>
      </c>
      <c r="C8" s="630">
        <v>2065.7</v>
      </c>
      <c r="D8" s="630">
        <v>1571.367</v>
      </c>
      <c r="E8" s="630">
        <v>3894.8</v>
      </c>
      <c r="F8" s="630">
        <v>2064.913</v>
      </c>
      <c r="G8" s="630">
        <v>3673.03</v>
      </c>
      <c r="H8" s="630">
        <v>4227.3</v>
      </c>
      <c r="I8" s="631">
        <v>4878.920368</v>
      </c>
      <c r="J8" s="631">
        <v>6661.43</v>
      </c>
      <c r="K8" s="632">
        <v>1729.7318549999995</v>
      </c>
    </row>
    <row r="9" spans="1:11" ht="21" customHeight="1">
      <c r="A9" s="629" t="s">
        <v>210</v>
      </c>
      <c r="B9" s="630">
        <v>1661.361</v>
      </c>
      <c r="C9" s="630">
        <v>2859.9</v>
      </c>
      <c r="D9" s="630">
        <v>2301.56</v>
      </c>
      <c r="E9" s="630">
        <v>4767.4</v>
      </c>
      <c r="F9" s="630">
        <v>3784.984</v>
      </c>
      <c r="G9" s="630">
        <v>5468.766</v>
      </c>
      <c r="H9" s="630">
        <v>3117</v>
      </c>
      <c r="I9" s="631">
        <v>6215.803716</v>
      </c>
      <c r="J9" s="631">
        <v>6053</v>
      </c>
      <c r="K9" s="632"/>
    </row>
    <row r="10" spans="1:11" ht="21" customHeight="1">
      <c r="A10" s="629" t="s">
        <v>211</v>
      </c>
      <c r="B10" s="630">
        <v>1643.985</v>
      </c>
      <c r="C10" s="630">
        <v>3805.5</v>
      </c>
      <c r="D10" s="630">
        <v>2016.824</v>
      </c>
      <c r="E10" s="630">
        <v>4917.8</v>
      </c>
      <c r="F10" s="630">
        <v>4026.84</v>
      </c>
      <c r="G10" s="630">
        <v>5113.109</v>
      </c>
      <c r="H10" s="630">
        <v>3147.629993000001</v>
      </c>
      <c r="I10" s="631">
        <v>7250.6900829999995</v>
      </c>
      <c r="J10" s="631">
        <v>6521.12</v>
      </c>
      <c r="K10" s="632"/>
    </row>
    <row r="11" spans="1:11" ht="21" customHeight="1">
      <c r="A11" s="629" t="s">
        <v>212</v>
      </c>
      <c r="B11" s="630">
        <v>716.981</v>
      </c>
      <c r="C11" s="630">
        <v>2962.1</v>
      </c>
      <c r="D11" s="630">
        <v>2007.5</v>
      </c>
      <c r="E11" s="630">
        <v>5107.5</v>
      </c>
      <c r="F11" s="630">
        <v>5404.078</v>
      </c>
      <c r="G11" s="630">
        <v>5923.4</v>
      </c>
      <c r="H11" s="630">
        <v>3693.200732</v>
      </c>
      <c r="I11" s="633">
        <v>7103.718668</v>
      </c>
      <c r="J11" s="633">
        <v>5399.75</v>
      </c>
      <c r="K11" s="634"/>
    </row>
    <row r="12" spans="1:11" ht="21" customHeight="1">
      <c r="A12" s="629" t="s">
        <v>213</v>
      </c>
      <c r="B12" s="630">
        <v>1428.479</v>
      </c>
      <c r="C12" s="630">
        <v>1963.1</v>
      </c>
      <c r="D12" s="630">
        <v>2480.095</v>
      </c>
      <c r="E12" s="630">
        <v>3755.8</v>
      </c>
      <c r="F12" s="630">
        <v>4548.177</v>
      </c>
      <c r="G12" s="630">
        <v>5524.553</v>
      </c>
      <c r="H12" s="630">
        <v>2894.6</v>
      </c>
      <c r="I12" s="633">
        <v>6370.281666999998</v>
      </c>
      <c r="J12" s="633">
        <v>7039.43</v>
      </c>
      <c r="K12" s="634"/>
    </row>
    <row r="13" spans="1:11" ht="21" customHeight="1">
      <c r="A13" s="629" t="s">
        <v>214</v>
      </c>
      <c r="B13" s="630">
        <v>2052.853</v>
      </c>
      <c r="C13" s="630">
        <v>3442.1</v>
      </c>
      <c r="D13" s="630">
        <v>3768.18</v>
      </c>
      <c r="E13" s="630">
        <v>4382.1</v>
      </c>
      <c r="F13" s="630">
        <v>4505.977</v>
      </c>
      <c r="G13" s="630">
        <v>4638.701</v>
      </c>
      <c r="H13" s="630">
        <v>3614.076429</v>
      </c>
      <c r="I13" s="633">
        <v>7574.0239679999995</v>
      </c>
      <c r="J13" s="633">
        <v>6503.97</v>
      </c>
      <c r="K13" s="634"/>
    </row>
    <row r="14" spans="1:11" ht="21" customHeight="1">
      <c r="A14" s="629" t="s">
        <v>215</v>
      </c>
      <c r="B14" s="630">
        <v>2714.843</v>
      </c>
      <c r="C14" s="630">
        <v>3420.2</v>
      </c>
      <c r="D14" s="630">
        <v>3495.035</v>
      </c>
      <c r="E14" s="630">
        <v>3427.2</v>
      </c>
      <c r="F14" s="630">
        <v>3263.921</v>
      </c>
      <c r="G14" s="630">
        <v>5139.568</v>
      </c>
      <c r="H14" s="630">
        <v>3358.239235000001</v>
      </c>
      <c r="I14" s="633">
        <v>5302.327289999998</v>
      </c>
      <c r="J14" s="633">
        <v>4403.9783418</v>
      </c>
      <c r="K14" s="634"/>
    </row>
    <row r="15" spans="1:11" ht="21" customHeight="1">
      <c r="A15" s="629" t="s">
        <v>216</v>
      </c>
      <c r="B15" s="630">
        <v>1711.2</v>
      </c>
      <c r="C15" s="630">
        <v>2205.73</v>
      </c>
      <c r="D15" s="630">
        <v>3452.1</v>
      </c>
      <c r="E15" s="630">
        <v>3016.2</v>
      </c>
      <c r="F15" s="630">
        <v>4066.715</v>
      </c>
      <c r="G15" s="630">
        <v>5497.373</v>
      </c>
      <c r="H15" s="630">
        <v>3799.3208210000007</v>
      </c>
      <c r="I15" s="633">
        <v>5892.200164999999</v>
      </c>
      <c r="J15" s="633">
        <v>7150.519439000001</v>
      </c>
      <c r="K15" s="634"/>
    </row>
    <row r="16" spans="1:11" ht="21" customHeight="1">
      <c r="A16" s="629" t="s">
        <v>217</v>
      </c>
      <c r="B16" s="630">
        <v>1571.796</v>
      </c>
      <c r="C16" s="630">
        <v>3091.435</v>
      </c>
      <c r="D16" s="630">
        <v>4253.095</v>
      </c>
      <c r="E16" s="630">
        <v>2113.92</v>
      </c>
      <c r="F16" s="635">
        <v>3970.419</v>
      </c>
      <c r="G16" s="635">
        <v>7717.93</v>
      </c>
      <c r="H16" s="630">
        <v>4485.520859</v>
      </c>
      <c r="I16" s="633">
        <v>6628.0436819999995</v>
      </c>
      <c r="J16" s="633">
        <v>10623.366396</v>
      </c>
      <c r="K16" s="634"/>
    </row>
    <row r="17" spans="1:11" ht="21" customHeight="1" thickBot="1">
      <c r="A17" s="636" t="s">
        <v>604</v>
      </c>
      <c r="B17" s="637">
        <v>17720.93</v>
      </c>
      <c r="C17" s="637">
        <v>32016.374</v>
      </c>
      <c r="D17" s="637">
        <v>33126.803</v>
      </c>
      <c r="E17" s="637">
        <v>47702.92</v>
      </c>
      <c r="F17" s="637">
        <v>47768.05300000001</v>
      </c>
      <c r="G17" s="637">
        <v>60678.955</v>
      </c>
      <c r="H17" s="637">
        <v>41759.371573</v>
      </c>
      <c r="I17" s="638">
        <v>75029.92783100001</v>
      </c>
      <c r="J17" s="638">
        <f>SUM(J5:J16)</f>
        <v>78469.0276728</v>
      </c>
      <c r="K17" s="639">
        <f>SUM(K5:K16)</f>
        <v>15568.420965</v>
      </c>
    </row>
    <row r="18" spans="1:9" ht="21" customHeight="1" thickTop="1">
      <c r="A18" s="640" t="s">
        <v>605</v>
      </c>
      <c r="B18" s="640"/>
      <c r="C18" s="640"/>
      <c r="D18" s="641"/>
      <c r="E18" s="640"/>
      <c r="F18" s="640"/>
      <c r="G18" s="641"/>
      <c r="H18" s="642"/>
      <c r="I18" s="642"/>
    </row>
    <row r="19" spans="1:9" ht="21" customHeight="1">
      <c r="A19" s="640" t="s">
        <v>384</v>
      </c>
      <c r="B19" s="640"/>
      <c r="C19" s="640"/>
      <c r="D19" s="641"/>
      <c r="E19" s="640"/>
      <c r="F19" s="640"/>
      <c r="G19" s="643"/>
      <c r="H19" s="642"/>
      <c r="I19" s="644"/>
    </row>
  </sheetData>
  <sheetProtection/>
  <mergeCells count="3">
    <mergeCell ref="A1:K1"/>
    <mergeCell ref="A2:K2"/>
    <mergeCell ref="A3:K3"/>
  </mergeCells>
  <printOptions/>
  <pageMargins left="0.7" right="0.7" top="0.75" bottom="0.75" header="0.3" footer="0.3"/>
  <pageSetup fitToHeight="1" fitToWidth="1" horizontalDpi="600" verticalDpi="600" orientation="portrait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H43" sqref="H43"/>
    </sheetView>
  </sheetViews>
  <sheetFormatPr defaultColWidth="9.140625" defaultRowHeight="15"/>
  <cols>
    <col min="1" max="1" width="9.57421875" style="170" bestFit="1" customWidth="1"/>
    <col min="2" max="2" width="10.28125" style="170" customWidth="1"/>
    <col min="3" max="3" width="10.8515625" style="170" customWidth="1"/>
    <col min="4" max="4" width="11.00390625" style="170" customWidth="1"/>
    <col min="5" max="5" width="9.7109375" style="170" customWidth="1"/>
    <col min="6" max="6" width="12.7109375" style="170" customWidth="1"/>
    <col min="7" max="7" width="10.140625" style="170" customWidth="1"/>
    <col min="8" max="8" width="12.7109375" style="170" customWidth="1"/>
    <col min="9" max="16384" width="9.140625" style="170" customWidth="1"/>
  </cols>
  <sheetData>
    <row r="1" spans="1:8" ht="12.75">
      <c r="A1" s="1698" t="s">
        <v>606</v>
      </c>
      <c r="B1" s="1698"/>
      <c r="C1" s="1698"/>
      <c r="D1" s="1698"/>
      <c r="E1" s="1698"/>
      <c r="F1" s="1698"/>
      <c r="G1" s="1698"/>
      <c r="H1" s="1698"/>
    </row>
    <row r="2" spans="1:8" ht="15.75">
      <c r="A2" s="1741" t="s">
        <v>20</v>
      </c>
      <c r="B2" s="1741"/>
      <c r="C2" s="1741"/>
      <c r="D2" s="1741"/>
      <c r="E2" s="1741"/>
      <c r="F2" s="1741"/>
      <c r="G2" s="1741"/>
      <c r="H2" s="1741"/>
    </row>
    <row r="3" spans="1:8" ht="12.75">
      <c r="A3" s="1698" t="s">
        <v>607</v>
      </c>
      <c r="B3" s="1698"/>
      <c r="C3" s="1698"/>
      <c r="D3" s="1698"/>
      <c r="E3" s="1698"/>
      <c r="F3" s="1698"/>
      <c r="G3" s="1698"/>
      <c r="H3" s="1698"/>
    </row>
    <row r="4" ht="13.5" thickBot="1">
      <c r="A4" s="645"/>
    </row>
    <row r="5" spans="1:8" ht="13.5" thickTop="1">
      <c r="A5" s="1742" t="s">
        <v>608</v>
      </c>
      <c r="B5" s="646" t="s">
        <v>603</v>
      </c>
      <c r="C5" s="1744" t="s">
        <v>64</v>
      </c>
      <c r="D5" s="1744"/>
      <c r="E5" s="1744" t="s">
        <v>65</v>
      </c>
      <c r="F5" s="1744"/>
      <c r="G5" s="1745" t="s">
        <v>68</v>
      </c>
      <c r="H5" s="1746"/>
    </row>
    <row r="6" spans="1:8" ht="25.5">
      <c r="A6" s="1743"/>
      <c r="B6" s="647" t="s">
        <v>204</v>
      </c>
      <c r="C6" s="647" t="s">
        <v>204</v>
      </c>
      <c r="D6" s="647" t="s">
        <v>161</v>
      </c>
      <c r="E6" s="647" t="s">
        <v>204</v>
      </c>
      <c r="F6" s="647" t="s">
        <v>161</v>
      </c>
      <c r="G6" s="648" t="s">
        <v>204</v>
      </c>
      <c r="H6" s="649" t="s">
        <v>609</v>
      </c>
    </row>
    <row r="7" spans="1:8" ht="18" customHeight="1">
      <c r="A7" s="1501" t="s">
        <v>610</v>
      </c>
      <c r="B7" s="1368">
        <v>95.89015008218848</v>
      </c>
      <c r="C7" s="1368">
        <v>112.68935709970962</v>
      </c>
      <c r="D7" s="1368">
        <v>17.519220694849636</v>
      </c>
      <c r="E7" s="1368">
        <v>120.00897205061004</v>
      </c>
      <c r="F7" s="1368">
        <v>6.495391525238617</v>
      </c>
      <c r="G7" s="1502">
        <v>133.69</v>
      </c>
      <c r="H7" s="1503">
        <v>11.4</v>
      </c>
    </row>
    <row r="8" spans="1:8" ht="18" customHeight="1">
      <c r="A8" s="1501" t="s">
        <v>611</v>
      </c>
      <c r="B8" s="1368">
        <v>97.76822821801284</v>
      </c>
      <c r="C8" s="1368">
        <v>114.00424675175967</v>
      </c>
      <c r="D8" s="1368">
        <v>16.606640858359654</v>
      </c>
      <c r="E8" s="1368">
        <v>123.76951213976085</v>
      </c>
      <c r="F8" s="1368">
        <v>8.56570317881642</v>
      </c>
      <c r="G8" s="1502">
        <v>132.8</v>
      </c>
      <c r="H8" s="1503">
        <v>7.3</v>
      </c>
    </row>
    <row r="9" spans="1:8" ht="18" customHeight="1">
      <c r="A9" s="1501" t="s">
        <v>612</v>
      </c>
      <c r="B9" s="1368">
        <v>97.92759911754173</v>
      </c>
      <c r="C9" s="1368">
        <v>113.62847620478178</v>
      </c>
      <c r="D9" s="1368">
        <v>16.03314819185387</v>
      </c>
      <c r="E9" s="1368">
        <v>127.20757236063568</v>
      </c>
      <c r="F9" s="1368">
        <v>11.950434089586466</v>
      </c>
      <c r="G9" s="1502">
        <v>138.1</v>
      </c>
      <c r="H9" s="1503">
        <v>8.6</v>
      </c>
    </row>
    <row r="10" spans="1:8" ht="18" customHeight="1">
      <c r="A10" s="1501" t="s">
        <v>613</v>
      </c>
      <c r="B10" s="1368">
        <v>97.77832091552528</v>
      </c>
      <c r="C10" s="1368">
        <v>106.22663500669962</v>
      </c>
      <c r="D10" s="1368">
        <v>8.640273234465951</v>
      </c>
      <c r="E10" s="1368">
        <v>127.56560210157848</v>
      </c>
      <c r="F10" s="1368">
        <v>20.08815123771268</v>
      </c>
      <c r="G10" s="1502">
        <v>138.6</v>
      </c>
      <c r="H10" s="1503">
        <v>8.7</v>
      </c>
    </row>
    <row r="11" spans="1:8" ht="18" customHeight="1">
      <c r="A11" s="1501" t="s">
        <v>614</v>
      </c>
      <c r="B11" s="1368">
        <v>99.39144687183534</v>
      </c>
      <c r="C11" s="1368">
        <v>111.03290658759045</v>
      </c>
      <c r="D11" s="1368">
        <v>11.712737948937075</v>
      </c>
      <c r="E11" s="1368">
        <v>126.22402759654616</v>
      </c>
      <c r="F11" s="1368">
        <v>13.681638602311025</v>
      </c>
      <c r="G11" s="1502"/>
      <c r="H11" s="1503"/>
    </row>
    <row r="12" spans="1:8" ht="18" customHeight="1">
      <c r="A12" s="1501" t="s">
        <v>615</v>
      </c>
      <c r="B12" s="1368">
        <v>99.55267795748958</v>
      </c>
      <c r="C12" s="1368">
        <v>109.67740254546072</v>
      </c>
      <c r="D12" s="1368">
        <v>10.170218215821933</v>
      </c>
      <c r="E12" s="1368">
        <v>123.76239118394099</v>
      </c>
      <c r="F12" s="1368">
        <v>12.842197491540801</v>
      </c>
      <c r="G12" s="1502"/>
      <c r="H12" s="1503"/>
    </row>
    <row r="13" spans="1:8" ht="18" customHeight="1">
      <c r="A13" s="1501" t="s">
        <v>616</v>
      </c>
      <c r="B13" s="1368">
        <v>98.31640502411686</v>
      </c>
      <c r="C13" s="1368">
        <v>112.45944271084433</v>
      </c>
      <c r="D13" s="1368">
        <v>14.385226639702921</v>
      </c>
      <c r="E13" s="1368">
        <v>125.54712052321088</v>
      </c>
      <c r="F13" s="1368">
        <v>11.637686882387982</v>
      </c>
      <c r="G13" s="1502"/>
      <c r="H13" s="1503"/>
    </row>
    <row r="14" spans="1:8" ht="18" customHeight="1">
      <c r="A14" s="1501" t="s">
        <v>617</v>
      </c>
      <c r="B14" s="1368">
        <v>99.71511891048164</v>
      </c>
      <c r="C14" s="1368">
        <v>112.27075204399073</v>
      </c>
      <c r="D14" s="1368">
        <v>12.591503947140453</v>
      </c>
      <c r="E14" s="1368">
        <v>124.2700520648766</v>
      </c>
      <c r="F14" s="1368">
        <v>10.68782367840933</v>
      </c>
      <c r="G14" s="1502"/>
      <c r="H14" s="1503"/>
    </row>
    <row r="15" spans="1:8" ht="18" customHeight="1">
      <c r="A15" s="1501" t="s">
        <v>618</v>
      </c>
      <c r="B15" s="1368">
        <v>99.94206996980736</v>
      </c>
      <c r="C15" s="1368">
        <v>111.60232184290282</v>
      </c>
      <c r="D15" s="1368">
        <v>11.667010575844628</v>
      </c>
      <c r="E15" s="1368">
        <v>123.28091277401391</v>
      </c>
      <c r="F15" s="1368">
        <v>10.464469500509566</v>
      </c>
      <c r="G15" s="1502"/>
      <c r="H15" s="1503"/>
    </row>
    <row r="16" spans="1:8" ht="18" customHeight="1">
      <c r="A16" s="1501" t="s">
        <v>619</v>
      </c>
      <c r="B16" s="1368">
        <v>102.98385261181733</v>
      </c>
      <c r="C16" s="1368">
        <v>112.06722997872829</v>
      </c>
      <c r="D16" s="1368">
        <v>8.820195726362499</v>
      </c>
      <c r="E16" s="1368">
        <v>124.21153671280301</v>
      </c>
      <c r="F16" s="1368">
        <v>10.836626136275385</v>
      </c>
      <c r="G16" s="1502"/>
      <c r="H16" s="1503"/>
    </row>
    <row r="17" spans="1:8" ht="18" customHeight="1">
      <c r="A17" s="1501" t="s">
        <v>620</v>
      </c>
      <c r="B17" s="1368">
        <v>106.39581040724244</v>
      </c>
      <c r="C17" s="1368">
        <v>113.22717848462969</v>
      </c>
      <c r="D17" s="1368">
        <v>6.420711540463287</v>
      </c>
      <c r="E17" s="1368">
        <v>126.24976047545293</v>
      </c>
      <c r="F17" s="1368">
        <v>11.501286321102697</v>
      </c>
      <c r="G17" s="1502"/>
      <c r="H17" s="1503"/>
    </row>
    <row r="18" spans="1:8" ht="18" customHeight="1">
      <c r="A18" s="1501" t="s">
        <v>621</v>
      </c>
      <c r="B18" s="1368">
        <v>104.33831991394102</v>
      </c>
      <c r="C18" s="1368">
        <v>119.53589074776228</v>
      </c>
      <c r="D18" s="1368">
        <v>14.565665659899764</v>
      </c>
      <c r="E18" s="1368">
        <v>131.59262703397923</v>
      </c>
      <c r="F18" s="1368">
        <v>10.08628974176331</v>
      </c>
      <c r="G18" s="1502"/>
      <c r="H18" s="1503"/>
    </row>
    <row r="19" spans="1:8" ht="18" customHeight="1" thickBot="1">
      <c r="A19" s="1504" t="s">
        <v>218</v>
      </c>
      <c r="B19" s="1505">
        <v>99.99999999999999</v>
      </c>
      <c r="C19" s="1506">
        <v>112.36848666707168</v>
      </c>
      <c r="D19" s="1506">
        <v>12.368486667071693</v>
      </c>
      <c r="E19" s="1506">
        <v>125.30750725145072</v>
      </c>
      <c r="F19" s="1506">
        <v>11.514812531662116</v>
      </c>
      <c r="G19" s="1505"/>
      <c r="H19" s="1507"/>
    </row>
    <row r="20" ht="9" customHeight="1" thickTop="1">
      <c r="A20" s="650"/>
    </row>
    <row r="21" ht="9" customHeight="1">
      <c r="A21" s="650"/>
    </row>
    <row r="22" spans="1:8" ht="12.75">
      <c r="A22" s="1698" t="s">
        <v>622</v>
      </c>
      <c r="B22" s="1698"/>
      <c r="C22" s="1698"/>
      <c r="D22" s="1698"/>
      <c r="E22" s="1698"/>
      <c r="F22" s="1698"/>
      <c r="G22" s="1698"/>
      <c r="H22" s="1698"/>
    </row>
    <row r="23" spans="1:8" ht="16.5" customHeight="1">
      <c r="A23" s="1741" t="s">
        <v>623</v>
      </c>
      <c r="B23" s="1741"/>
      <c r="C23" s="1741"/>
      <c r="D23" s="1741"/>
      <c r="E23" s="1741"/>
      <c r="F23" s="1741"/>
      <c r="G23" s="1741"/>
      <c r="H23" s="1741"/>
    </row>
    <row r="24" spans="1:8" ht="12.75">
      <c r="A24" s="1698" t="s">
        <v>607</v>
      </c>
      <c r="B24" s="1698"/>
      <c r="C24" s="1698"/>
      <c r="D24" s="1698"/>
      <c r="E24" s="1698"/>
      <c r="F24" s="1698"/>
      <c r="G24" s="1698"/>
      <c r="H24" s="1698"/>
    </row>
    <row r="25" ht="13.5" thickBot="1">
      <c r="A25" s="645"/>
    </row>
    <row r="26" spans="1:8" ht="12.75" customHeight="1" thickTop="1">
      <c r="A26" s="1742" t="s">
        <v>608</v>
      </c>
      <c r="B26" s="646" t="s">
        <v>603</v>
      </c>
      <c r="C26" s="1744" t="s">
        <v>64</v>
      </c>
      <c r="D26" s="1744"/>
      <c r="E26" s="1744" t="s">
        <v>65</v>
      </c>
      <c r="F26" s="1744"/>
      <c r="G26" s="1745" t="s">
        <v>68</v>
      </c>
      <c r="H26" s="1746"/>
    </row>
    <row r="27" spans="1:8" ht="25.5">
      <c r="A27" s="1743"/>
      <c r="B27" s="647" t="s">
        <v>204</v>
      </c>
      <c r="C27" s="647" t="s">
        <v>204</v>
      </c>
      <c r="D27" s="647" t="s">
        <v>161</v>
      </c>
      <c r="E27" s="647" t="s">
        <v>204</v>
      </c>
      <c r="F27" s="647" t="s">
        <v>161</v>
      </c>
      <c r="G27" s="648" t="s">
        <v>204</v>
      </c>
      <c r="H27" s="649" t="s">
        <v>624</v>
      </c>
    </row>
    <row r="28" spans="1:8" ht="18" customHeight="1">
      <c r="A28" s="1501" t="s">
        <v>610</v>
      </c>
      <c r="B28" s="1368">
        <v>98.80316026219549</v>
      </c>
      <c r="C28" s="1368">
        <v>102.86640075318743</v>
      </c>
      <c r="D28" s="1368">
        <v>4.112460047036208</v>
      </c>
      <c r="E28" s="1368">
        <v>112.18683074574837</v>
      </c>
      <c r="F28" s="1368">
        <v>9.060713628859162</v>
      </c>
      <c r="G28" s="1502">
        <v>102.6</v>
      </c>
      <c r="H28" s="1503">
        <v>-8.5</v>
      </c>
    </row>
    <row r="29" spans="1:8" ht="18" customHeight="1">
      <c r="A29" s="1501" t="s">
        <v>611</v>
      </c>
      <c r="B29" s="1368">
        <v>100.86868553366786</v>
      </c>
      <c r="C29" s="1368">
        <v>104.4636963719881</v>
      </c>
      <c r="D29" s="1368">
        <v>3.56405044766872</v>
      </c>
      <c r="E29" s="1368">
        <v>110.9195363735987</v>
      </c>
      <c r="F29" s="1368">
        <v>6.179984268048287</v>
      </c>
      <c r="G29" s="1502">
        <v>106.1</v>
      </c>
      <c r="H29" s="1503">
        <v>-7.2</v>
      </c>
    </row>
    <row r="30" spans="1:8" ht="18" customHeight="1">
      <c r="A30" s="1501" t="s">
        <v>612</v>
      </c>
      <c r="B30" s="1368">
        <v>101.16020557889989</v>
      </c>
      <c r="C30" s="1368">
        <v>107.15943410332939</v>
      </c>
      <c r="D30" s="1368">
        <v>5.930423421046129</v>
      </c>
      <c r="E30" s="1368">
        <v>111.49470151978906</v>
      </c>
      <c r="F30" s="1368">
        <v>4.045623656690239</v>
      </c>
      <c r="G30" s="1502">
        <v>103.6</v>
      </c>
      <c r="H30" s="1503">
        <v>-7.1</v>
      </c>
    </row>
    <row r="31" spans="1:8" ht="18" customHeight="1">
      <c r="A31" s="1501" t="s">
        <v>613</v>
      </c>
      <c r="B31" s="1368">
        <v>100.22216477566462</v>
      </c>
      <c r="C31" s="1368">
        <v>107.1476900720676</v>
      </c>
      <c r="D31" s="1368">
        <v>6.9101733253367</v>
      </c>
      <c r="E31" s="1368">
        <v>109.78352242116462</v>
      </c>
      <c r="F31" s="1368">
        <v>2.4599992284706644</v>
      </c>
      <c r="G31" s="1502">
        <v>101</v>
      </c>
      <c r="H31" s="1503">
        <v>-8</v>
      </c>
    </row>
    <row r="32" spans="1:8" ht="18" customHeight="1">
      <c r="A32" s="1501" t="s">
        <v>614</v>
      </c>
      <c r="B32" s="1368">
        <v>99.60247267562818</v>
      </c>
      <c r="C32" s="1368">
        <v>107.67627899454415</v>
      </c>
      <c r="D32" s="1368">
        <v>8.10603000310006</v>
      </c>
      <c r="E32" s="1368">
        <v>109.46035821527954</v>
      </c>
      <c r="F32" s="1368">
        <v>1.65689159896192</v>
      </c>
      <c r="G32" s="1502"/>
      <c r="H32" s="1503"/>
    </row>
    <row r="33" spans="1:8" ht="18" customHeight="1">
      <c r="A33" s="1501" t="s">
        <v>615</v>
      </c>
      <c r="B33" s="1368">
        <v>99.03383042193983</v>
      </c>
      <c r="C33" s="1368">
        <v>110.03982842329214</v>
      </c>
      <c r="D33" s="1368">
        <v>11.113372020915051</v>
      </c>
      <c r="E33" s="1368">
        <v>107.51457989716832</v>
      </c>
      <c r="F33" s="1368">
        <v>-2.2948495670221263</v>
      </c>
      <c r="G33" s="1502"/>
      <c r="H33" s="1503"/>
    </row>
    <row r="34" spans="1:8" ht="18" customHeight="1">
      <c r="A34" s="1501" t="s">
        <v>616</v>
      </c>
      <c r="B34" s="1368">
        <v>98.7143056477293</v>
      </c>
      <c r="C34" s="1368">
        <v>112.78410133672875</v>
      </c>
      <c r="D34" s="1368">
        <v>14.253046300309052</v>
      </c>
      <c r="E34" s="1368">
        <v>106.24675220840489</v>
      </c>
      <c r="F34" s="1368">
        <v>-5.796339245374611</v>
      </c>
      <c r="G34" s="1502"/>
      <c r="H34" s="1503"/>
    </row>
    <row r="35" spans="1:8" ht="18" customHeight="1">
      <c r="A35" s="1501" t="s">
        <v>617</v>
      </c>
      <c r="B35" s="1368">
        <v>99.90916301590127</v>
      </c>
      <c r="C35" s="1368">
        <v>112.06370773024058</v>
      </c>
      <c r="D35" s="1368">
        <v>12.165595574456802</v>
      </c>
      <c r="E35" s="1368">
        <v>104.02237886174382</v>
      </c>
      <c r="F35" s="1368">
        <v>-7.175676257164213</v>
      </c>
      <c r="G35" s="1502"/>
      <c r="H35" s="1503"/>
    </row>
    <row r="36" spans="1:8" ht="18" customHeight="1">
      <c r="A36" s="1501" t="s">
        <v>618</v>
      </c>
      <c r="B36" s="1368">
        <v>99.95650022174974</v>
      </c>
      <c r="C36" s="1368">
        <v>110.48672511906376</v>
      </c>
      <c r="D36" s="1368">
        <v>10.53480751522224</v>
      </c>
      <c r="E36" s="1368">
        <v>103.29179547125935</v>
      </c>
      <c r="F36" s="1368">
        <v>-6.512030870723109</v>
      </c>
      <c r="G36" s="1502"/>
      <c r="H36" s="1503"/>
    </row>
    <row r="37" spans="1:8" ht="18" customHeight="1">
      <c r="A37" s="1501" t="s">
        <v>619</v>
      </c>
      <c r="B37" s="1368">
        <v>99.10487221419845</v>
      </c>
      <c r="C37" s="1368">
        <v>109.15708229953579</v>
      </c>
      <c r="D37" s="1368">
        <v>10.14300292281412</v>
      </c>
      <c r="E37" s="1368">
        <v>104.32305416239645</v>
      </c>
      <c r="F37" s="1368">
        <v>-4.428506181462765</v>
      </c>
      <c r="G37" s="1502"/>
      <c r="H37" s="1503"/>
    </row>
    <row r="38" spans="1:8" ht="18" customHeight="1">
      <c r="A38" s="1501" t="s">
        <v>620</v>
      </c>
      <c r="B38" s="1368">
        <v>100.43279739214724</v>
      </c>
      <c r="C38" s="1368">
        <v>109.72889947384357</v>
      </c>
      <c r="D38" s="1368">
        <v>9.256042172557471</v>
      </c>
      <c r="E38" s="1368">
        <v>105.67746698738517</v>
      </c>
      <c r="F38" s="1368">
        <v>-3.6922201041706018</v>
      </c>
      <c r="G38" s="1502"/>
      <c r="H38" s="1503"/>
    </row>
    <row r="39" spans="1:8" ht="18" customHeight="1">
      <c r="A39" s="1501" t="s">
        <v>621</v>
      </c>
      <c r="B39" s="1368">
        <v>102.19184226027814</v>
      </c>
      <c r="C39" s="1368">
        <v>110.13879962172938</v>
      </c>
      <c r="D39" s="1368">
        <v>7.776508560449159</v>
      </c>
      <c r="E39" s="1368">
        <v>106.15061622924758</v>
      </c>
      <c r="F39" s="1368">
        <v>-3.621052168880695</v>
      </c>
      <c r="G39" s="1502"/>
      <c r="H39" s="1503"/>
    </row>
    <row r="40" spans="1:8" ht="18" customHeight="1" thickBot="1">
      <c r="A40" s="1504" t="s">
        <v>218</v>
      </c>
      <c r="B40" s="1505">
        <v>100</v>
      </c>
      <c r="C40" s="1506">
        <v>108.64272035829589</v>
      </c>
      <c r="D40" s="1506">
        <v>8.64272035829589</v>
      </c>
      <c r="E40" s="1506">
        <v>107.58929942443217</v>
      </c>
      <c r="F40" s="1506">
        <v>-0.9696194373535576</v>
      </c>
      <c r="G40" s="1505"/>
      <c r="H40" s="1507"/>
    </row>
    <row r="41" ht="13.5" thickTop="1"/>
  </sheetData>
  <sheetProtection/>
  <mergeCells count="14">
    <mergeCell ref="A1:H1"/>
    <mergeCell ref="A2:H2"/>
    <mergeCell ref="A3:H3"/>
    <mergeCell ref="A5:A6"/>
    <mergeCell ref="C5:D5"/>
    <mergeCell ref="E5:F5"/>
    <mergeCell ref="G5:H5"/>
    <mergeCell ref="A22:H22"/>
    <mergeCell ref="A23:H23"/>
    <mergeCell ref="A24:H24"/>
    <mergeCell ref="A26:A27"/>
    <mergeCell ref="C26:D26"/>
    <mergeCell ref="E26:F26"/>
    <mergeCell ref="G26:H26"/>
  </mergeCells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K33" sqref="K33"/>
    </sheetView>
  </sheetViews>
  <sheetFormatPr defaultColWidth="9.140625" defaultRowHeight="15"/>
  <cols>
    <col min="1" max="1" width="11.28125" style="170" customWidth="1"/>
    <col min="2" max="2" width="0" style="170" hidden="1" customWidth="1"/>
    <col min="3" max="9" width="10.7109375" style="170" customWidth="1"/>
    <col min="10" max="16384" width="9.140625" style="170" customWidth="1"/>
  </cols>
  <sheetData>
    <row r="1" spans="1:9" ht="12.75">
      <c r="A1" s="1698" t="s">
        <v>625</v>
      </c>
      <c r="B1" s="1698"/>
      <c r="C1" s="1698"/>
      <c r="D1" s="1698"/>
      <c r="E1" s="1698"/>
      <c r="F1" s="1698"/>
      <c r="G1" s="1698"/>
      <c r="H1" s="1698"/>
      <c r="I1" s="1698"/>
    </row>
    <row r="2" spans="1:9" ht="15.75" customHeight="1">
      <c r="A2" s="1741" t="s">
        <v>626</v>
      </c>
      <c r="B2" s="1741"/>
      <c r="C2" s="1741"/>
      <c r="D2" s="1741"/>
      <c r="E2" s="1741"/>
      <c r="F2" s="1741"/>
      <c r="G2" s="1741"/>
      <c r="H2" s="1741"/>
      <c r="I2" s="1741"/>
    </row>
    <row r="3" spans="1:9" ht="12.75">
      <c r="A3" s="1698" t="s">
        <v>627</v>
      </c>
      <c r="B3" s="1698"/>
      <c r="C3" s="1698"/>
      <c r="D3" s="1698"/>
      <c r="E3" s="1698"/>
      <c r="F3" s="1698"/>
      <c r="G3" s="1698"/>
      <c r="H3" s="1698"/>
      <c r="I3" s="1698"/>
    </row>
    <row r="4" spans="1:7" ht="14.25" customHeight="1" thickBot="1">
      <c r="A4" s="651"/>
      <c r="B4" s="651"/>
      <c r="C4" s="120"/>
      <c r="D4" s="120"/>
      <c r="E4" s="120"/>
      <c r="F4" s="120"/>
      <c r="G4" s="120"/>
    </row>
    <row r="5" spans="1:9" ht="13.5" thickTop="1">
      <c r="A5" s="1747" t="s">
        <v>262</v>
      </c>
      <c r="B5" s="652" t="s">
        <v>628</v>
      </c>
      <c r="C5" s="646" t="s">
        <v>603</v>
      </c>
      <c r="D5" s="1744" t="s">
        <v>64</v>
      </c>
      <c r="E5" s="1744"/>
      <c r="F5" s="1744" t="s">
        <v>65</v>
      </c>
      <c r="G5" s="1744"/>
      <c r="H5" s="1745" t="s">
        <v>68</v>
      </c>
      <c r="I5" s="1746"/>
    </row>
    <row r="6" spans="1:9" ht="25.5">
      <c r="A6" s="1748"/>
      <c r="B6" s="653" t="s">
        <v>601</v>
      </c>
      <c r="C6" s="654" t="s">
        <v>204</v>
      </c>
      <c r="D6" s="654" t="s">
        <v>204</v>
      </c>
      <c r="E6" s="654" t="s">
        <v>161</v>
      </c>
      <c r="F6" s="654" t="s">
        <v>204</v>
      </c>
      <c r="G6" s="654" t="s">
        <v>161</v>
      </c>
      <c r="H6" s="655" t="s">
        <v>204</v>
      </c>
      <c r="I6" s="656" t="s">
        <v>205</v>
      </c>
    </row>
    <row r="7" spans="1:9" ht="18" customHeight="1">
      <c r="A7" s="1508" t="s">
        <v>610</v>
      </c>
      <c r="B7" s="1509" t="e">
        <f>#REF!/#REF!*100</f>
        <v>#REF!</v>
      </c>
      <c r="C7" s="1368">
        <v>97.05170343511614</v>
      </c>
      <c r="D7" s="1368">
        <v>109.54923694675671</v>
      </c>
      <c r="E7" s="1368">
        <v>12.877191300403894</v>
      </c>
      <c r="F7" s="1368">
        <v>106.97242381558061</v>
      </c>
      <c r="G7" s="1368">
        <v>-2.3521963301565307</v>
      </c>
      <c r="H7" s="1502">
        <v>130.32</v>
      </c>
      <c r="I7" s="1503">
        <v>21.8</v>
      </c>
    </row>
    <row r="8" spans="1:9" ht="18" customHeight="1">
      <c r="A8" s="1508" t="s">
        <v>611</v>
      </c>
      <c r="B8" s="1509">
        <v>119.26005299026343</v>
      </c>
      <c r="C8" s="1368">
        <v>96.92624395841844</v>
      </c>
      <c r="D8" s="1368">
        <v>109.13288607536758</v>
      </c>
      <c r="E8" s="1368">
        <v>12.593743054962303</v>
      </c>
      <c r="F8" s="1368">
        <v>111.58495264790949</v>
      </c>
      <c r="G8" s="1368">
        <v>2.2468631232280387</v>
      </c>
      <c r="H8" s="1502">
        <v>129.1</v>
      </c>
      <c r="I8" s="1503">
        <v>15.7</v>
      </c>
    </row>
    <row r="9" spans="1:9" ht="18" customHeight="1">
      <c r="A9" s="1508" t="s">
        <v>612</v>
      </c>
      <c r="B9" s="1509">
        <v>114.67234438917441</v>
      </c>
      <c r="C9" s="1368">
        <v>96.80446827597945</v>
      </c>
      <c r="D9" s="1368">
        <v>106.03683861862743</v>
      </c>
      <c r="E9" s="1368">
        <v>9.537132435175891</v>
      </c>
      <c r="F9" s="1368">
        <v>114.09293053989455</v>
      </c>
      <c r="G9" s="1368">
        <v>7.597446346209651</v>
      </c>
      <c r="H9" s="1502">
        <v>133.3</v>
      </c>
      <c r="I9" s="1503">
        <v>16.8</v>
      </c>
    </row>
    <row r="10" spans="1:9" ht="18" customHeight="1">
      <c r="A10" s="1508" t="s">
        <v>613</v>
      </c>
      <c r="B10" s="1509">
        <v>114.79947437475082</v>
      </c>
      <c r="C10" s="1368">
        <v>97.56157346470256</v>
      </c>
      <c r="D10" s="1368">
        <v>99.14038738049464</v>
      </c>
      <c r="E10" s="1368">
        <v>1.6182743468803267</v>
      </c>
      <c r="F10" s="1368">
        <v>116.19740311501039</v>
      </c>
      <c r="G10" s="1368">
        <v>17.20491132342663</v>
      </c>
      <c r="H10" s="1502">
        <v>137.2</v>
      </c>
      <c r="I10" s="1503">
        <v>18.1</v>
      </c>
    </row>
    <row r="11" spans="1:9" ht="18" customHeight="1">
      <c r="A11" s="1508" t="s">
        <v>614</v>
      </c>
      <c r="B11" s="1509">
        <v>114.04653450932751</v>
      </c>
      <c r="C11" s="1368">
        <v>99.78813196286795</v>
      </c>
      <c r="D11" s="1368">
        <v>103.11733245649803</v>
      </c>
      <c r="E11" s="1368">
        <v>3.3362689812340705</v>
      </c>
      <c r="F11" s="1368">
        <v>115.31483146464487</v>
      </c>
      <c r="G11" s="1368">
        <v>11.828757317100468</v>
      </c>
      <c r="H11" s="1502"/>
      <c r="I11" s="1503"/>
    </row>
    <row r="12" spans="1:9" ht="18" customHeight="1">
      <c r="A12" s="1508" t="s">
        <v>615</v>
      </c>
      <c r="B12" s="1509">
        <v>110.64310744940586</v>
      </c>
      <c r="C12" s="1368">
        <v>100.52390938867978</v>
      </c>
      <c r="D12" s="1368">
        <v>99.67064118235693</v>
      </c>
      <c r="E12" s="1368">
        <v>-0.8488211526112224</v>
      </c>
      <c r="F12" s="1368">
        <v>115.11219343675323</v>
      </c>
      <c r="G12" s="1368">
        <v>15.492578427527633</v>
      </c>
      <c r="H12" s="1502"/>
      <c r="I12" s="1503"/>
    </row>
    <row r="13" spans="1:9" ht="18" customHeight="1">
      <c r="A13" s="1508" t="s">
        <v>616</v>
      </c>
      <c r="B13" s="1509">
        <v>108.23736158781901</v>
      </c>
      <c r="C13" s="1368">
        <v>99.59691696051392</v>
      </c>
      <c r="D13" s="1368">
        <v>99.71214149686301</v>
      </c>
      <c r="E13" s="1368">
        <v>0.11569086661063466</v>
      </c>
      <c r="F13" s="1368">
        <v>118.16560780789607</v>
      </c>
      <c r="G13" s="1368">
        <v>18.506739534436335</v>
      </c>
      <c r="H13" s="1502"/>
      <c r="I13" s="1503"/>
    </row>
    <row r="14" spans="1:9" ht="18" customHeight="1">
      <c r="A14" s="1508" t="s">
        <v>617</v>
      </c>
      <c r="B14" s="1509">
        <v>107.33775077517294</v>
      </c>
      <c r="C14" s="1368">
        <v>99.80577947050887</v>
      </c>
      <c r="D14" s="1368">
        <v>100.1847559017488</v>
      </c>
      <c r="E14" s="1368">
        <v>0.37971391361351436</v>
      </c>
      <c r="F14" s="1368">
        <v>119.4647280947535</v>
      </c>
      <c r="G14" s="1368">
        <v>19.24441699684587</v>
      </c>
      <c r="H14" s="1502"/>
      <c r="I14" s="1503"/>
    </row>
    <row r="15" spans="1:9" ht="18" customHeight="1">
      <c r="A15" s="1508" t="s">
        <v>618</v>
      </c>
      <c r="B15" s="1509">
        <v>107.36413717226232</v>
      </c>
      <c r="C15" s="1368">
        <v>99.98556346819831</v>
      </c>
      <c r="D15" s="1368">
        <v>101.00971109663794</v>
      </c>
      <c r="E15" s="1368">
        <v>1.0242955011854065</v>
      </c>
      <c r="F15" s="1368">
        <v>119.35208620544937</v>
      </c>
      <c r="G15" s="1368">
        <v>18.159021454148032</v>
      </c>
      <c r="H15" s="1502"/>
      <c r="I15" s="1503"/>
    </row>
    <row r="16" spans="1:9" ht="18" customHeight="1">
      <c r="A16" s="1508" t="s">
        <v>619</v>
      </c>
      <c r="B16" s="1509">
        <v>104.19551313105273</v>
      </c>
      <c r="C16" s="1368">
        <v>103.9140158409519</v>
      </c>
      <c r="D16" s="1368">
        <v>102.6660181986239</v>
      </c>
      <c r="E16" s="1368">
        <v>-1.2009906769825562</v>
      </c>
      <c r="F16" s="1368">
        <v>119.0643216018645</v>
      </c>
      <c r="G16" s="1368">
        <v>15.972474330810655</v>
      </c>
      <c r="H16" s="1502"/>
      <c r="I16" s="1503"/>
    </row>
    <row r="17" spans="1:9" ht="18" customHeight="1">
      <c r="A17" s="1508" t="s">
        <v>620</v>
      </c>
      <c r="B17" s="1509">
        <v>102.83721998627165</v>
      </c>
      <c r="C17" s="1368">
        <v>105.93731646427429</v>
      </c>
      <c r="D17" s="1368">
        <v>103.18811090565983</v>
      </c>
      <c r="E17" s="1368">
        <v>-2.5951247873468617</v>
      </c>
      <c r="F17" s="1368">
        <v>119.46705771299713</v>
      </c>
      <c r="G17" s="1368">
        <v>15.775990726509576</v>
      </c>
      <c r="H17" s="1502"/>
      <c r="I17" s="1503"/>
    </row>
    <row r="18" spans="1:9" ht="18" customHeight="1">
      <c r="A18" s="1508" t="s">
        <v>621</v>
      </c>
      <c r="B18" s="1509">
        <v>105.06694292248395</v>
      </c>
      <c r="C18" s="1368">
        <v>102.10043933663108</v>
      </c>
      <c r="D18" s="1368">
        <v>108.53204425534608</v>
      </c>
      <c r="E18" s="1368">
        <v>6.299292109321513</v>
      </c>
      <c r="F18" s="1368">
        <v>123.96784089296848</v>
      </c>
      <c r="G18" s="1368">
        <v>14.222340271511172</v>
      </c>
      <c r="H18" s="1502"/>
      <c r="I18" s="1503"/>
    </row>
    <row r="19" spans="1:9" ht="18" customHeight="1" thickBot="1">
      <c r="A19" s="1510" t="s">
        <v>218</v>
      </c>
      <c r="B19" s="1511" t="e">
        <f>AVERAGE(B7:B18)</f>
        <v>#REF!</v>
      </c>
      <c r="C19" s="1506">
        <v>99.99999999999999</v>
      </c>
      <c r="D19" s="1506">
        <v>103.42937501609724</v>
      </c>
      <c r="E19" s="1506">
        <v>3.4293750160972536</v>
      </c>
      <c r="F19" s="1506">
        <v>116.46837364106395</v>
      </c>
      <c r="G19" s="1506">
        <v>12.606668678929339</v>
      </c>
      <c r="H19" s="1505"/>
      <c r="I19" s="1507"/>
    </row>
    <row r="20" spans="1:2" ht="13.5" thickTop="1">
      <c r="A20" s="657"/>
      <c r="B20" s="657"/>
    </row>
    <row r="22" ht="12.75">
      <c r="H22" s="658"/>
    </row>
  </sheetData>
  <sheetProtection/>
  <mergeCells count="7">
    <mergeCell ref="A1:I1"/>
    <mergeCell ref="A2:I2"/>
    <mergeCell ref="A3:I3"/>
    <mergeCell ref="A5:A6"/>
    <mergeCell ref="D5:E5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zoomScalePageLayoutView="0" workbookViewId="0" topLeftCell="A1">
      <selection activeCell="G35" sqref="G35"/>
    </sheetView>
  </sheetViews>
  <sheetFormatPr defaultColWidth="9.140625" defaultRowHeight="15"/>
  <cols>
    <col min="1" max="2" width="11.7109375" style="124" customWidth="1"/>
    <col min="3" max="3" width="23.140625" style="124" bestFit="1" customWidth="1"/>
    <col min="4" max="9" width="11.7109375" style="124" customWidth="1"/>
    <col min="10" max="11" width="9.140625" style="124" customWidth="1"/>
    <col min="12" max="12" width="15.00390625" style="124" customWidth="1"/>
    <col min="13" max="16384" width="9.140625" style="124" customWidth="1"/>
  </cols>
  <sheetData>
    <row r="1" spans="2:9" ht="15" customHeight="1">
      <c r="B1" s="1698" t="s">
        <v>629</v>
      </c>
      <c r="C1" s="1698"/>
      <c r="D1" s="1698"/>
      <c r="E1" s="1698"/>
      <c r="F1" s="1698"/>
      <c r="G1" s="1698"/>
      <c r="H1" s="1698"/>
      <c r="I1" s="1698"/>
    </row>
    <row r="2" spans="2:9" ht="15" customHeight="1">
      <c r="B2" s="659" t="s">
        <v>23</v>
      </c>
      <c r="C2" s="660"/>
      <c r="D2" s="660"/>
      <c r="E2" s="660"/>
      <c r="F2" s="660"/>
      <c r="G2" s="660"/>
      <c r="H2" s="660"/>
      <c r="I2" s="661"/>
    </row>
    <row r="3" spans="2:9" ht="15" customHeight="1" thickBot="1">
      <c r="B3" s="1749" t="s">
        <v>133</v>
      </c>
      <c r="C3" s="1749"/>
      <c r="D3" s="1749"/>
      <c r="E3" s="1749"/>
      <c r="F3" s="1749"/>
      <c r="G3" s="1749"/>
      <c r="H3" s="1749"/>
      <c r="I3" s="1749"/>
    </row>
    <row r="4" spans="2:9" ht="15" customHeight="1" thickTop="1">
      <c r="B4" s="662"/>
      <c r="C4" s="663"/>
      <c r="D4" s="664"/>
      <c r="E4" s="664"/>
      <c r="F4" s="664"/>
      <c r="G4" s="664"/>
      <c r="H4" s="665" t="s">
        <v>205</v>
      </c>
      <c r="I4" s="666"/>
    </row>
    <row r="5" spans="2:9" ht="15" customHeight="1">
      <c r="B5" s="667"/>
      <c r="C5" s="668"/>
      <c r="D5" s="669" t="s">
        <v>137</v>
      </c>
      <c r="E5" s="669" t="s">
        <v>138</v>
      </c>
      <c r="F5" s="669" t="s">
        <v>137</v>
      </c>
      <c r="G5" s="669" t="str">
        <f>E5</f>
        <v>Mid-Nov</v>
      </c>
      <c r="H5" s="670" t="s">
        <v>653</v>
      </c>
      <c r="I5" s="671"/>
    </row>
    <row r="6" spans="2:9" ht="15" customHeight="1">
      <c r="B6" s="672"/>
      <c r="C6" s="673"/>
      <c r="D6" s="674">
        <v>2014</v>
      </c>
      <c r="E6" s="674">
        <v>2014</v>
      </c>
      <c r="F6" s="674">
        <v>2015</v>
      </c>
      <c r="G6" s="674">
        <v>2015</v>
      </c>
      <c r="H6" s="675" t="s">
        <v>65</v>
      </c>
      <c r="I6" s="676" t="s">
        <v>68</v>
      </c>
    </row>
    <row r="7" spans="2:9" ht="15" customHeight="1">
      <c r="B7" s="677"/>
      <c r="C7" s="678"/>
      <c r="D7" s="679"/>
      <c r="E7" s="679"/>
      <c r="F7" s="678"/>
      <c r="G7" s="679"/>
      <c r="H7" s="680"/>
      <c r="I7" s="681"/>
    </row>
    <row r="8" spans="2:11" ht="15" customHeight="1">
      <c r="B8" s="682" t="s">
        <v>580</v>
      </c>
      <c r="C8" s="683"/>
      <c r="D8" s="684">
        <v>572400.9</v>
      </c>
      <c r="E8" s="684">
        <v>578579</v>
      </c>
      <c r="F8" s="684">
        <v>702876.6</v>
      </c>
      <c r="G8" s="685">
        <v>801116.3</v>
      </c>
      <c r="H8" s="686">
        <v>1.0793309374600852</v>
      </c>
      <c r="I8" s="687">
        <v>13.976806170528391</v>
      </c>
      <c r="J8" s="585"/>
      <c r="K8" s="133"/>
    </row>
    <row r="9" spans="2:10" ht="15" customHeight="1">
      <c r="B9" s="688"/>
      <c r="C9" s="689" t="s">
        <v>630</v>
      </c>
      <c r="D9" s="690">
        <v>426132.87371916004</v>
      </c>
      <c r="E9" s="691">
        <v>421751.92298028</v>
      </c>
      <c r="F9" s="692">
        <v>517456.66892682</v>
      </c>
      <c r="G9" s="691">
        <v>610655.5368720001</v>
      </c>
      <c r="H9" s="693">
        <v>-1.0280715262928197</v>
      </c>
      <c r="I9" s="694">
        <v>18.010951165915017</v>
      </c>
      <c r="J9" s="585"/>
    </row>
    <row r="10" spans="2:10" ht="15" customHeight="1">
      <c r="B10" s="688"/>
      <c r="C10" s="695" t="s">
        <v>631</v>
      </c>
      <c r="D10" s="690">
        <v>146268.02628084</v>
      </c>
      <c r="E10" s="691">
        <v>156827.07701972002</v>
      </c>
      <c r="F10" s="692">
        <v>185419.93107318</v>
      </c>
      <c r="G10" s="691">
        <v>190460.763128</v>
      </c>
      <c r="H10" s="693">
        <v>7.218973966741203</v>
      </c>
      <c r="I10" s="694">
        <v>2.7186031327077274</v>
      </c>
      <c r="J10" s="585"/>
    </row>
    <row r="11" spans="2:10" ht="15" customHeight="1">
      <c r="B11" s="696"/>
      <c r="C11" s="697"/>
      <c r="D11" s="698"/>
      <c r="E11" s="699"/>
      <c r="F11" s="700"/>
      <c r="G11" s="699"/>
      <c r="H11" s="701"/>
      <c r="I11" s="702"/>
      <c r="J11" s="585"/>
    </row>
    <row r="12" spans="2:10" ht="15" customHeight="1">
      <c r="B12" s="677"/>
      <c r="C12" s="678"/>
      <c r="D12" s="690"/>
      <c r="E12" s="703"/>
      <c r="F12" s="704"/>
      <c r="G12" s="692"/>
      <c r="H12" s="705"/>
      <c r="I12" s="706"/>
      <c r="J12" s="585"/>
    </row>
    <row r="13" spans="2:10" ht="15" customHeight="1">
      <c r="B13" s="682" t="s">
        <v>632</v>
      </c>
      <c r="C13" s="689"/>
      <c r="D13" s="684">
        <v>93006.1</v>
      </c>
      <c r="E13" s="684">
        <v>102735.40000000002</v>
      </c>
      <c r="F13" s="684">
        <v>120995.09999999999</v>
      </c>
      <c r="G13" s="684">
        <v>125671.2</v>
      </c>
      <c r="H13" s="707">
        <v>10.46092675641708</v>
      </c>
      <c r="I13" s="708">
        <v>3.8647019590049467</v>
      </c>
      <c r="J13" s="585"/>
    </row>
    <row r="14" spans="2:10" ht="15" customHeight="1">
      <c r="B14" s="688"/>
      <c r="C14" s="689" t="s">
        <v>630</v>
      </c>
      <c r="D14" s="690">
        <v>87372.34000000001</v>
      </c>
      <c r="E14" s="691">
        <v>97447.08000000002</v>
      </c>
      <c r="F14" s="692">
        <v>114843.4</v>
      </c>
      <c r="G14" s="691">
        <v>119612.31999999999</v>
      </c>
      <c r="H14" s="709">
        <v>11.530811696241642</v>
      </c>
      <c r="I14" s="710">
        <v>4.152541634956819</v>
      </c>
      <c r="J14" s="585"/>
    </row>
    <row r="15" spans="2:10" ht="15" customHeight="1">
      <c r="B15" s="688"/>
      <c r="C15" s="695" t="s">
        <v>631</v>
      </c>
      <c r="D15" s="690">
        <v>5633.76</v>
      </c>
      <c r="E15" s="691">
        <v>5288.32</v>
      </c>
      <c r="F15" s="692">
        <v>6151.7</v>
      </c>
      <c r="G15" s="691">
        <v>6058.88</v>
      </c>
      <c r="H15" s="709">
        <v>-6.131606600210176</v>
      </c>
      <c r="I15" s="710">
        <v>-1.508851211860133</v>
      </c>
      <c r="J15" s="585"/>
    </row>
    <row r="16" spans="2:10" ht="15" customHeight="1">
      <c r="B16" s="696"/>
      <c r="C16" s="697"/>
      <c r="D16" s="698"/>
      <c r="E16" s="711"/>
      <c r="F16" s="712"/>
      <c r="G16" s="699"/>
      <c r="H16" s="713"/>
      <c r="I16" s="714"/>
      <c r="J16" s="585"/>
    </row>
    <row r="17" spans="2:10" ht="15" customHeight="1">
      <c r="B17" s="688"/>
      <c r="C17" s="689"/>
      <c r="D17" s="690"/>
      <c r="E17" s="691"/>
      <c r="F17" s="692"/>
      <c r="G17" s="692"/>
      <c r="H17" s="709"/>
      <c r="I17" s="694"/>
      <c r="J17" s="585"/>
    </row>
    <row r="18" spans="2:10" ht="15" customHeight="1">
      <c r="B18" s="682" t="s">
        <v>633</v>
      </c>
      <c r="C18" s="683"/>
      <c r="D18" s="684">
        <v>665407</v>
      </c>
      <c r="E18" s="684">
        <v>681314.4</v>
      </c>
      <c r="F18" s="684">
        <v>823871.7</v>
      </c>
      <c r="G18" s="684">
        <v>926787.5</v>
      </c>
      <c r="H18" s="707">
        <v>2.390627089886351</v>
      </c>
      <c r="I18" s="708">
        <v>12.491726563735611</v>
      </c>
      <c r="J18" s="585"/>
    </row>
    <row r="19" spans="2:10" ht="15" customHeight="1">
      <c r="B19" s="688"/>
      <c r="C19" s="689"/>
      <c r="D19" s="690"/>
      <c r="E19" s="715"/>
      <c r="F19" s="716"/>
      <c r="G19" s="691"/>
      <c r="H19" s="717"/>
      <c r="I19" s="718"/>
      <c r="J19" s="585"/>
    </row>
    <row r="20" spans="2:12" ht="15" customHeight="1">
      <c r="B20" s="688"/>
      <c r="C20" s="689" t="s">
        <v>630</v>
      </c>
      <c r="D20" s="690">
        <v>513505.21371916006</v>
      </c>
      <c r="E20" s="691">
        <v>519199.00298028</v>
      </c>
      <c r="F20" s="692">
        <v>632300.06892682</v>
      </c>
      <c r="G20" s="691">
        <v>730267.856872</v>
      </c>
      <c r="H20" s="709">
        <v>1.108808461725559</v>
      </c>
      <c r="I20" s="710">
        <v>15.49387589209934</v>
      </c>
      <c r="J20" s="585"/>
      <c r="L20" s="719"/>
    </row>
    <row r="21" spans="2:10" ht="15" customHeight="1">
      <c r="B21" s="688"/>
      <c r="C21" s="720" t="s">
        <v>634</v>
      </c>
      <c r="D21" s="690">
        <v>77.1715977919018</v>
      </c>
      <c r="E21" s="691">
        <v>76.20549381904742</v>
      </c>
      <c r="F21" s="692">
        <v>76.74739512557841</v>
      </c>
      <c r="G21" s="691">
        <v>78.79560922778954</v>
      </c>
      <c r="H21" s="709" t="s">
        <v>76</v>
      </c>
      <c r="I21" s="710" t="s">
        <v>76</v>
      </c>
      <c r="J21" s="585"/>
    </row>
    <row r="22" spans="2:12" ht="15" customHeight="1">
      <c r="B22" s="688"/>
      <c r="C22" s="695" t="s">
        <v>631</v>
      </c>
      <c r="D22" s="690">
        <v>151901.78628084</v>
      </c>
      <c r="E22" s="691">
        <v>162115.39701972003</v>
      </c>
      <c r="F22" s="692">
        <v>191571.63107318</v>
      </c>
      <c r="G22" s="691">
        <v>196519.643128</v>
      </c>
      <c r="H22" s="709">
        <v>6.723825301169811</v>
      </c>
      <c r="I22" s="710">
        <v>2.5828521828108535</v>
      </c>
      <c r="J22" s="585"/>
      <c r="L22" s="133"/>
    </row>
    <row r="23" spans="2:10" ht="15" customHeight="1">
      <c r="B23" s="696"/>
      <c r="C23" s="721" t="s">
        <v>634</v>
      </c>
      <c r="D23" s="698">
        <v>22.8284022080982</v>
      </c>
      <c r="E23" s="691">
        <v>23.794506180952585</v>
      </c>
      <c r="F23" s="692">
        <v>23.25260487442159</v>
      </c>
      <c r="G23" s="699">
        <v>21.20439077221046</v>
      </c>
      <c r="H23" s="709" t="s">
        <v>76</v>
      </c>
      <c r="I23" s="710" t="s">
        <v>76</v>
      </c>
      <c r="J23" s="585"/>
    </row>
    <row r="24" spans="2:10" ht="15" customHeight="1">
      <c r="B24" s="722" t="s">
        <v>635</v>
      </c>
      <c r="C24" s="723"/>
      <c r="D24" s="724"/>
      <c r="E24" s="725"/>
      <c r="F24" s="725"/>
      <c r="G24" s="692"/>
      <c r="H24" s="726"/>
      <c r="I24" s="727"/>
      <c r="J24" s="585"/>
    </row>
    <row r="25" spans="2:10" ht="15" customHeight="1">
      <c r="B25" s="728"/>
      <c r="C25" s="720" t="s">
        <v>636</v>
      </c>
      <c r="D25" s="690">
        <v>11.466384480852438</v>
      </c>
      <c r="E25" s="691">
        <v>10.838138847893443</v>
      </c>
      <c r="F25" s="691">
        <v>12.978223696560523</v>
      </c>
      <c r="G25" s="691">
        <v>23.4</v>
      </c>
      <c r="H25" s="709" t="s">
        <v>76</v>
      </c>
      <c r="I25" s="710" t="s">
        <v>76</v>
      </c>
      <c r="J25" s="585"/>
    </row>
    <row r="26" spans="2:10" ht="15" customHeight="1">
      <c r="B26" s="729"/>
      <c r="C26" s="730" t="s">
        <v>637</v>
      </c>
      <c r="D26" s="698">
        <v>9.974219048524375</v>
      </c>
      <c r="E26" s="691">
        <v>9.301061756625314</v>
      </c>
      <c r="F26" s="699">
        <v>11.190818568106023</v>
      </c>
      <c r="G26" s="699">
        <v>18.4</v>
      </c>
      <c r="H26" s="731" t="s">
        <v>76</v>
      </c>
      <c r="I26" s="714" t="s">
        <v>76</v>
      </c>
      <c r="J26" s="585"/>
    </row>
    <row r="27" spans="2:10" ht="15" customHeight="1">
      <c r="B27" s="732" t="s">
        <v>638</v>
      </c>
      <c r="C27" s="678"/>
      <c r="D27" s="690">
        <v>665407</v>
      </c>
      <c r="E27" s="703">
        <v>681314.4</v>
      </c>
      <c r="F27" s="691">
        <v>823871.7</v>
      </c>
      <c r="G27" s="703">
        <v>926787.5</v>
      </c>
      <c r="H27" s="709">
        <v>2.390627089886351</v>
      </c>
      <c r="I27" s="710">
        <v>12.491726563735611</v>
      </c>
      <c r="J27" s="585"/>
    </row>
    <row r="28" spans="2:10" ht="15" customHeight="1">
      <c r="B28" s="733" t="s">
        <v>639</v>
      </c>
      <c r="C28" s="689"/>
      <c r="D28" s="690">
        <v>21352</v>
      </c>
      <c r="E28" s="691">
        <v>23253.800000000003</v>
      </c>
      <c r="F28" s="691">
        <v>23623</v>
      </c>
      <c r="G28" s="691">
        <v>25544.84</v>
      </c>
      <c r="H28" s="709">
        <v>8.906893967778217</v>
      </c>
      <c r="I28" s="710">
        <v>8.135461203064807</v>
      </c>
      <c r="J28" s="585"/>
    </row>
    <row r="29" spans="2:10" ht="15" customHeight="1">
      <c r="B29" s="733" t="s">
        <v>640</v>
      </c>
      <c r="C29" s="689"/>
      <c r="D29" s="690">
        <v>686758.9</v>
      </c>
      <c r="E29" s="691">
        <v>704568.3</v>
      </c>
      <c r="F29" s="691">
        <v>847494.7</v>
      </c>
      <c r="G29" s="691">
        <v>952332.44</v>
      </c>
      <c r="H29" s="709">
        <v>2.5932536149149428</v>
      </c>
      <c r="I29" s="710">
        <v>12.370312168323892</v>
      </c>
      <c r="J29" s="585"/>
    </row>
    <row r="30" spans="2:10" ht="15" customHeight="1">
      <c r="B30" s="733" t="s">
        <v>641</v>
      </c>
      <c r="C30" s="689"/>
      <c r="D30" s="690">
        <v>87539.30000000002</v>
      </c>
      <c r="E30" s="691">
        <v>95883.90000000001</v>
      </c>
      <c r="F30" s="691">
        <v>100391.6</v>
      </c>
      <c r="G30" s="691">
        <v>105599.8</v>
      </c>
      <c r="H30" s="709">
        <v>9.532404302981618</v>
      </c>
      <c r="I30" s="710">
        <v>5.187884245295422</v>
      </c>
      <c r="J30" s="585"/>
    </row>
    <row r="31" spans="2:10" ht="15" customHeight="1">
      <c r="B31" s="733" t="s">
        <v>642</v>
      </c>
      <c r="C31" s="689"/>
      <c r="D31" s="690">
        <v>599219.7</v>
      </c>
      <c r="E31" s="691">
        <v>608684.4</v>
      </c>
      <c r="F31" s="691">
        <v>747103.1</v>
      </c>
      <c r="G31" s="691">
        <v>846732.6399999999</v>
      </c>
      <c r="H31" s="709">
        <v>1.5795041451407599</v>
      </c>
      <c r="I31" s="710">
        <v>13.335447276286217</v>
      </c>
      <c r="J31" s="585"/>
    </row>
    <row r="32" spans="2:10" ht="15" customHeight="1">
      <c r="B32" s="733" t="s">
        <v>643</v>
      </c>
      <c r="C32" s="689"/>
      <c r="D32" s="690">
        <v>-130981.5</v>
      </c>
      <c r="E32" s="691">
        <v>-9464.70000000007</v>
      </c>
      <c r="F32" s="691">
        <v>-147883.40000000002</v>
      </c>
      <c r="G32" s="691">
        <v>-99629.53999999992</v>
      </c>
      <c r="H32" s="709" t="s">
        <v>76</v>
      </c>
      <c r="I32" s="694" t="s">
        <v>76</v>
      </c>
      <c r="J32" s="585"/>
    </row>
    <row r="33" spans="2:10" ht="15" customHeight="1">
      <c r="B33" s="733" t="s">
        <v>644</v>
      </c>
      <c r="C33" s="689"/>
      <c r="D33" s="690">
        <v>3854.6</v>
      </c>
      <c r="E33" s="691">
        <v>3284.7</v>
      </c>
      <c r="F33" s="691">
        <v>3031.7</v>
      </c>
      <c r="G33" s="691">
        <v>15748.5</v>
      </c>
      <c r="H33" s="709" t="s">
        <v>76</v>
      </c>
      <c r="I33" s="694" t="s">
        <v>76</v>
      </c>
      <c r="J33" s="585"/>
    </row>
    <row r="34" spans="2:10" ht="15" customHeight="1" thickBot="1">
      <c r="B34" s="734" t="s">
        <v>645</v>
      </c>
      <c r="C34" s="735"/>
      <c r="D34" s="736">
        <v>-127127.09999999999</v>
      </c>
      <c r="E34" s="736">
        <v>-6179.90000000007</v>
      </c>
      <c r="F34" s="737">
        <v>-144851.7</v>
      </c>
      <c r="G34" s="737">
        <v>-83881.13999999993</v>
      </c>
      <c r="H34" s="738" t="s">
        <v>76</v>
      </c>
      <c r="I34" s="739" t="s">
        <v>76</v>
      </c>
      <c r="J34" s="585"/>
    </row>
    <row r="35" spans="2:9" ht="15" customHeight="1" thickTop="1">
      <c r="B35" s="740" t="s">
        <v>646</v>
      </c>
      <c r="C35" s="120"/>
      <c r="D35" s="120"/>
      <c r="E35" s="120"/>
      <c r="F35" s="120"/>
      <c r="G35" s="120"/>
      <c r="H35" s="120"/>
      <c r="I35" s="120"/>
    </row>
    <row r="36" spans="2:9" ht="15" customHeight="1">
      <c r="B36" s="741" t="s">
        <v>647</v>
      </c>
      <c r="C36" s="120"/>
      <c r="D36" s="120"/>
      <c r="E36" s="120"/>
      <c r="F36" s="120"/>
      <c r="G36" s="120"/>
      <c r="H36" s="120"/>
      <c r="I36" s="120"/>
    </row>
    <row r="37" spans="2:9" ht="15" customHeight="1">
      <c r="B37" s="742" t="s">
        <v>648</v>
      </c>
      <c r="C37" s="741"/>
      <c r="D37" s="120"/>
      <c r="E37" s="120"/>
      <c r="F37" s="120"/>
      <c r="G37" s="120"/>
      <c r="H37" s="120"/>
      <c r="I37" s="120"/>
    </row>
    <row r="38" spans="2:9" ht="15" customHeight="1">
      <c r="B38" s="743" t="s">
        <v>649</v>
      </c>
      <c r="C38" s="741"/>
      <c r="D38" s="120"/>
      <c r="E38" s="120"/>
      <c r="F38" s="120"/>
      <c r="G38" s="120"/>
      <c r="H38" s="120"/>
      <c r="I38" s="120"/>
    </row>
    <row r="39" spans="2:9" ht="15" customHeight="1">
      <c r="B39" s="741" t="s">
        <v>650</v>
      </c>
      <c r="C39" s="120"/>
      <c r="D39" s="744">
        <v>95.9</v>
      </c>
      <c r="E39" s="745">
        <v>98.46</v>
      </c>
      <c r="F39" s="745">
        <v>101.14</v>
      </c>
      <c r="G39" s="745">
        <v>105.46</v>
      </c>
      <c r="H39" s="120"/>
      <c r="I39" s="120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25.7109375" style="196" bestFit="1" customWidth="1"/>
    <col min="2" max="2" width="6.421875" style="176" customWidth="1"/>
    <col min="3" max="3" width="6.8515625" style="176" bestFit="1" customWidth="1"/>
    <col min="4" max="4" width="7.140625" style="176" bestFit="1" customWidth="1"/>
    <col min="5" max="6" width="6.8515625" style="176" bestFit="1" customWidth="1"/>
    <col min="7" max="8" width="7.140625" style="176" bestFit="1" customWidth="1"/>
    <col min="9" max="11" width="8.421875" style="176" bestFit="1" customWidth="1"/>
    <col min="12" max="12" width="8.57421875" style="176" bestFit="1" customWidth="1"/>
    <col min="13" max="16384" width="9.140625" style="176" customWidth="1"/>
  </cols>
  <sheetData>
    <row r="1" spans="1:12" ht="14.25">
      <c r="A1" s="1606" t="s">
        <v>155</v>
      </c>
      <c r="B1" s="1606"/>
      <c r="C1" s="1606"/>
      <c r="D1" s="1606"/>
      <c r="E1" s="1606"/>
      <c r="F1" s="1606"/>
      <c r="G1" s="1606"/>
      <c r="H1" s="1606"/>
      <c r="I1" s="1606"/>
      <c r="J1" s="1606"/>
      <c r="K1" s="1606"/>
      <c r="L1" s="1606"/>
    </row>
    <row r="2" spans="1:12" ht="15.75">
      <c r="A2" s="1607" t="s">
        <v>4</v>
      </c>
      <c r="B2" s="1607"/>
      <c r="C2" s="1607"/>
      <c r="D2" s="1607"/>
      <c r="E2" s="1607"/>
      <c r="F2" s="1607"/>
      <c r="G2" s="1607"/>
      <c r="H2" s="1607"/>
      <c r="I2" s="1607"/>
      <c r="J2" s="1607"/>
      <c r="K2" s="1607"/>
      <c r="L2" s="1607"/>
    </row>
    <row r="3" spans="1:12" ht="14.25">
      <c r="A3" s="1608" t="s">
        <v>156</v>
      </c>
      <c r="B3" s="1608"/>
      <c r="C3" s="1608"/>
      <c r="D3" s="1608"/>
      <c r="E3" s="1608"/>
      <c r="F3" s="1608"/>
      <c r="G3" s="1608"/>
      <c r="H3" s="1608"/>
      <c r="I3" s="1608"/>
      <c r="J3" s="1608"/>
      <c r="K3" s="1608"/>
      <c r="L3" s="1608"/>
    </row>
    <row r="4" spans="1:12" ht="14.25">
      <c r="A4" s="1609" t="s">
        <v>157</v>
      </c>
      <c r="B4" s="1609"/>
      <c r="C4" s="1609"/>
      <c r="D4" s="1609"/>
      <c r="E4" s="1609"/>
      <c r="F4" s="1609"/>
      <c r="G4" s="1609"/>
      <c r="H4" s="1609"/>
      <c r="I4" s="1609"/>
      <c r="J4" s="1609"/>
      <c r="K4" s="1609"/>
      <c r="L4" s="1609"/>
    </row>
    <row r="5" spans="1:12" ht="14.25">
      <c r="A5" s="1610" t="s">
        <v>158</v>
      </c>
      <c r="B5" s="1610" t="s">
        <v>159</v>
      </c>
      <c r="C5" s="177" t="s">
        <v>64</v>
      </c>
      <c r="D5" s="1612" t="s">
        <v>65</v>
      </c>
      <c r="E5" s="1613"/>
      <c r="F5" s="1612" t="s">
        <v>160</v>
      </c>
      <c r="G5" s="1614"/>
      <c r="H5" s="1613"/>
      <c r="I5" s="1615" t="s">
        <v>161</v>
      </c>
      <c r="J5" s="1616"/>
      <c r="K5" s="1616"/>
      <c r="L5" s="1617"/>
    </row>
    <row r="6" spans="1:12" ht="14.25">
      <c r="A6" s="1611"/>
      <c r="B6" s="1611"/>
      <c r="C6" s="178" t="s">
        <v>162</v>
      </c>
      <c r="D6" s="178" t="s">
        <v>163</v>
      </c>
      <c r="E6" s="178" t="s">
        <v>162</v>
      </c>
      <c r="F6" s="178" t="s">
        <v>164</v>
      </c>
      <c r="G6" s="178" t="s">
        <v>163</v>
      </c>
      <c r="H6" s="178" t="s">
        <v>162</v>
      </c>
      <c r="I6" s="179" t="s">
        <v>165</v>
      </c>
      <c r="J6" s="179" t="s">
        <v>165</v>
      </c>
      <c r="K6" s="179" t="s">
        <v>166</v>
      </c>
      <c r="L6" s="179" t="s">
        <v>166</v>
      </c>
    </row>
    <row r="7" spans="1:12" ht="14.25">
      <c r="A7" s="179">
        <v>1</v>
      </c>
      <c r="B7" s="179">
        <v>2</v>
      </c>
      <c r="C7" s="179">
        <v>3</v>
      </c>
      <c r="D7" s="179">
        <v>4</v>
      </c>
      <c r="E7" s="179">
        <v>5</v>
      </c>
      <c r="F7" s="179">
        <v>6</v>
      </c>
      <c r="G7" s="179">
        <v>7</v>
      </c>
      <c r="H7" s="179">
        <v>8</v>
      </c>
      <c r="I7" s="178" t="s">
        <v>167</v>
      </c>
      <c r="J7" s="178" t="s">
        <v>168</v>
      </c>
      <c r="K7" s="178" t="s">
        <v>169</v>
      </c>
      <c r="L7" s="178" t="s">
        <v>170</v>
      </c>
    </row>
    <row r="8" spans="1:13" s="184" customFormat="1" ht="14.25">
      <c r="A8" s="180" t="s">
        <v>171</v>
      </c>
      <c r="B8" s="181">
        <v>100</v>
      </c>
      <c r="C8" s="182">
        <v>93.62873134328358</v>
      </c>
      <c r="D8" s="182">
        <v>100.16</v>
      </c>
      <c r="E8" s="182">
        <v>100.37</v>
      </c>
      <c r="F8" s="182">
        <v>107.05</v>
      </c>
      <c r="G8" s="182">
        <v>108.37</v>
      </c>
      <c r="H8" s="182">
        <v>110.85</v>
      </c>
      <c r="I8" s="182">
        <v>7.2</v>
      </c>
      <c r="J8" s="182">
        <v>0.21</v>
      </c>
      <c r="K8" s="182">
        <v>10.44</v>
      </c>
      <c r="L8" s="182">
        <v>2.3</v>
      </c>
      <c r="M8" s="183"/>
    </row>
    <row r="9" spans="1:13" ht="14.25">
      <c r="A9" s="185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3"/>
    </row>
    <row r="10" spans="1:13" ht="14.25">
      <c r="A10" s="187" t="s">
        <v>172</v>
      </c>
      <c r="B10" s="181">
        <v>43.91</v>
      </c>
      <c r="C10" s="188">
        <v>92.1565059144677</v>
      </c>
      <c r="D10" s="188">
        <v>101.02</v>
      </c>
      <c r="E10" s="188">
        <v>101.28</v>
      </c>
      <c r="F10" s="188">
        <v>108.32</v>
      </c>
      <c r="G10" s="188">
        <v>110.78</v>
      </c>
      <c r="H10" s="188">
        <v>113.54</v>
      </c>
      <c r="I10" s="188">
        <v>9.9</v>
      </c>
      <c r="J10" s="188">
        <v>0.26</v>
      </c>
      <c r="K10" s="188">
        <v>12.11</v>
      </c>
      <c r="L10" s="188">
        <v>2.49</v>
      </c>
      <c r="M10" s="183"/>
    </row>
    <row r="11" spans="1:13" ht="14.25">
      <c r="A11" s="189" t="s">
        <v>173</v>
      </c>
      <c r="B11" s="190">
        <v>11.33</v>
      </c>
      <c r="C11" s="191">
        <v>89.15705412599823</v>
      </c>
      <c r="D11" s="191">
        <v>97.28</v>
      </c>
      <c r="E11" s="191">
        <v>100.48</v>
      </c>
      <c r="F11" s="191">
        <v>103.66</v>
      </c>
      <c r="G11" s="191">
        <v>106.07</v>
      </c>
      <c r="H11" s="191">
        <v>109.95</v>
      </c>
      <c r="I11" s="191">
        <v>12.7</v>
      </c>
      <c r="J11" s="191">
        <v>3.29</v>
      </c>
      <c r="K11" s="191">
        <v>9.43</v>
      </c>
      <c r="L11" s="191">
        <v>3.66</v>
      </c>
      <c r="M11" s="183"/>
    </row>
    <row r="12" spans="1:13" ht="14.25">
      <c r="A12" s="189" t="s">
        <v>174</v>
      </c>
      <c r="B12" s="190">
        <v>1.84</v>
      </c>
      <c r="C12" s="191">
        <v>84.70017636684304</v>
      </c>
      <c r="D12" s="191">
        <v>94.59</v>
      </c>
      <c r="E12" s="191">
        <v>96.05</v>
      </c>
      <c r="F12" s="191">
        <v>121.12</v>
      </c>
      <c r="G12" s="191">
        <v>127.44</v>
      </c>
      <c r="H12" s="191">
        <v>138.45</v>
      </c>
      <c r="I12" s="191">
        <v>13.4</v>
      </c>
      <c r="J12" s="191">
        <v>1.55</v>
      </c>
      <c r="K12" s="191">
        <v>44.14</v>
      </c>
      <c r="L12" s="191">
        <v>8.64</v>
      </c>
      <c r="M12" s="183"/>
    </row>
    <row r="13" spans="1:13" ht="14.25">
      <c r="A13" s="189" t="s">
        <v>175</v>
      </c>
      <c r="B13" s="190">
        <v>5.52</v>
      </c>
      <c r="C13" s="191">
        <v>119.84984984984986</v>
      </c>
      <c r="D13" s="191">
        <v>125.01</v>
      </c>
      <c r="E13" s="191">
        <v>119.73</v>
      </c>
      <c r="F13" s="191">
        <v>123.15</v>
      </c>
      <c r="G13" s="191">
        <v>129.98</v>
      </c>
      <c r="H13" s="191">
        <v>124.57</v>
      </c>
      <c r="I13" s="191">
        <v>-0.1</v>
      </c>
      <c r="J13" s="191">
        <v>-4.22</v>
      </c>
      <c r="K13" s="191">
        <v>4.04</v>
      </c>
      <c r="L13" s="191">
        <v>-4.16</v>
      </c>
      <c r="M13" s="183"/>
    </row>
    <row r="14" spans="1:13" ht="14.25">
      <c r="A14" s="189" t="s">
        <v>176</v>
      </c>
      <c r="B14" s="190">
        <v>6.75</v>
      </c>
      <c r="C14" s="191">
        <v>86.16830796777082</v>
      </c>
      <c r="D14" s="191">
        <v>97.15</v>
      </c>
      <c r="E14" s="191">
        <v>96.25</v>
      </c>
      <c r="F14" s="191">
        <v>108.72</v>
      </c>
      <c r="G14" s="191">
        <v>106.92</v>
      </c>
      <c r="H14" s="191">
        <v>105.52</v>
      </c>
      <c r="I14" s="191">
        <v>11.7</v>
      </c>
      <c r="J14" s="191">
        <v>-0.93</v>
      </c>
      <c r="K14" s="191">
        <v>9.63</v>
      </c>
      <c r="L14" s="191">
        <v>-1.31</v>
      </c>
      <c r="M14" s="183"/>
    </row>
    <row r="15" spans="1:13" ht="14.25">
      <c r="A15" s="189" t="s">
        <v>177</v>
      </c>
      <c r="B15" s="190">
        <v>5.24</v>
      </c>
      <c r="C15" s="191">
        <v>88.75113122171945</v>
      </c>
      <c r="D15" s="191">
        <v>98.04</v>
      </c>
      <c r="E15" s="191">
        <v>98.07</v>
      </c>
      <c r="F15" s="191">
        <v>108.54</v>
      </c>
      <c r="G15" s="191">
        <v>108.83</v>
      </c>
      <c r="H15" s="191">
        <v>109.72</v>
      </c>
      <c r="I15" s="191">
        <v>10.5</v>
      </c>
      <c r="J15" s="191">
        <v>0.04</v>
      </c>
      <c r="K15" s="191">
        <v>11.87</v>
      </c>
      <c r="L15" s="191">
        <v>0.82</v>
      </c>
      <c r="M15" s="183"/>
    </row>
    <row r="16" spans="1:13" ht="14.25">
      <c r="A16" s="189" t="s">
        <v>178</v>
      </c>
      <c r="B16" s="190">
        <v>2.95</v>
      </c>
      <c r="C16" s="191">
        <v>96.08486017357764</v>
      </c>
      <c r="D16" s="191">
        <v>99.64</v>
      </c>
      <c r="E16" s="191">
        <v>99.64</v>
      </c>
      <c r="F16" s="191">
        <v>106.64</v>
      </c>
      <c r="G16" s="191">
        <v>116.99</v>
      </c>
      <c r="H16" s="191">
        <v>140.6</v>
      </c>
      <c r="I16" s="191">
        <v>3.7</v>
      </c>
      <c r="J16" s="191">
        <v>0</v>
      </c>
      <c r="K16" s="191">
        <v>41.1</v>
      </c>
      <c r="L16" s="191">
        <v>20.18</v>
      </c>
      <c r="M16" s="183"/>
    </row>
    <row r="17" spans="1:13" ht="14.25">
      <c r="A17" s="189" t="s">
        <v>179</v>
      </c>
      <c r="B17" s="190">
        <v>2.08</v>
      </c>
      <c r="C17" s="191">
        <v>88.31074977416442</v>
      </c>
      <c r="D17" s="191">
        <v>97.9</v>
      </c>
      <c r="E17" s="191">
        <v>97.76</v>
      </c>
      <c r="F17" s="191">
        <v>104.62</v>
      </c>
      <c r="G17" s="191">
        <v>107.12</v>
      </c>
      <c r="H17" s="191">
        <v>107.77</v>
      </c>
      <c r="I17" s="191">
        <v>10.7</v>
      </c>
      <c r="J17" s="191">
        <v>-0.15</v>
      </c>
      <c r="K17" s="191">
        <v>10.24</v>
      </c>
      <c r="L17" s="191">
        <v>0.61</v>
      </c>
      <c r="M17" s="183"/>
    </row>
    <row r="18" spans="1:13" ht="14.25">
      <c r="A18" s="189" t="s">
        <v>180</v>
      </c>
      <c r="B18" s="190">
        <v>1.74</v>
      </c>
      <c r="C18" s="191">
        <v>99.77182539682539</v>
      </c>
      <c r="D18" s="191">
        <v>100.46</v>
      </c>
      <c r="E18" s="191">
        <v>100.57</v>
      </c>
      <c r="F18" s="191">
        <v>99.53</v>
      </c>
      <c r="G18" s="191">
        <v>102.32</v>
      </c>
      <c r="H18" s="191">
        <v>107.79</v>
      </c>
      <c r="I18" s="191">
        <v>0.8</v>
      </c>
      <c r="J18" s="191">
        <v>0.1</v>
      </c>
      <c r="K18" s="191">
        <v>7.18</v>
      </c>
      <c r="L18" s="191">
        <v>5.35</v>
      </c>
      <c r="M18" s="183"/>
    </row>
    <row r="19" spans="1:13" ht="14.25">
      <c r="A19" s="189" t="s">
        <v>181</v>
      </c>
      <c r="B19" s="190">
        <v>1.21</v>
      </c>
      <c r="C19" s="191">
        <v>93.89405204460967</v>
      </c>
      <c r="D19" s="191">
        <v>102.14</v>
      </c>
      <c r="E19" s="191">
        <v>101.03</v>
      </c>
      <c r="F19" s="191">
        <v>107.6</v>
      </c>
      <c r="G19" s="191">
        <v>110.72</v>
      </c>
      <c r="H19" s="191">
        <v>112.9</v>
      </c>
      <c r="I19" s="191">
        <v>7.6</v>
      </c>
      <c r="J19" s="191">
        <v>-1.09</v>
      </c>
      <c r="K19" s="191">
        <v>11.75</v>
      </c>
      <c r="L19" s="191">
        <v>1.96</v>
      </c>
      <c r="M19" s="183"/>
    </row>
    <row r="20" spans="1:13" ht="14.25">
      <c r="A20" s="189" t="s">
        <v>182</v>
      </c>
      <c r="B20" s="190">
        <v>1.24</v>
      </c>
      <c r="C20" s="191">
        <v>98.29724409448819</v>
      </c>
      <c r="D20" s="191">
        <v>99.38</v>
      </c>
      <c r="E20" s="191">
        <v>99.87</v>
      </c>
      <c r="F20" s="191">
        <v>102.55</v>
      </c>
      <c r="G20" s="191">
        <v>103.13</v>
      </c>
      <c r="H20" s="191">
        <v>104.57</v>
      </c>
      <c r="I20" s="191">
        <v>1.6</v>
      </c>
      <c r="J20" s="191">
        <v>0.5</v>
      </c>
      <c r="K20" s="191">
        <v>4.7</v>
      </c>
      <c r="L20" s="191">
        <v>1.39</v>
      </c>
      <c r="M20" s="183"/>
    </row>
    <row r="21" spans="1:13" ht="14.25">
      <c r="A21" s="189" t="s">
        <v>183</v>
      </c>
      <c r="B21" s="190">
        <v>0.68</v>
      </c>
      <c r="C21" s="191">
        <v>83.65996649916248</v>
      </c>
      <c r="D21" s="191">
        <v>99.88</v>
      </c>
      <c r="E21" s="191">
        <v>99.89</v>
      </c>
      <c r="F21" s="191">
        <v>107.84</v>
      </c>
      <c r="G21" s="191">
        <v>107.84</v>
      </c>
      <c r="H21" s="191">
        <v>112.72</v>
      </c>
      <c r="I21" s="191">
        <v>19.4</v>
      </c>
      <c r="J21" s="191">
        <v>0.01</v>
      </c>
      <c r="K21" s="191">
        <v>12.84</v>
      </c>
      <c r="L21" s="191">
        <v>4.52</v>
      </c>
      <c r="M21" s="183"/>
    </row>
    <row r="22" spans="1:13" ht="14.25">
      <c r="A22" s="189" t="s">
        <v>184</v>
      </c>
      <c r="B22" s="190">
        <v>0.41</v>
      </c>
      <c r="C22" s="191">
        <v>80.89068825910933</v>
      </c>
      <c r="D22" s="191">
        <v>99.75</v>
      </c>
      <c r="E22" s="191">
        <v>99.9</v>
      </c>
      <c r="F22" s="191">
        <v>106.15</v>
      </c>
      <c r="G22" s="191">
        <v>106.15</v>
      </c>
      <c r="H22" s="191">
        <v>107.79</v>
      </c>
      <c r="I22" s="191">
        <v>23.5</v>
      </c>
      <c r="J22" s="191">
        <v>0.15</v>
      </c>
      <c r="K22" s="191">
        <v>7.9</v>
      </c>
      <c r="L22" s="191">
        <v>1.54</v>
      </c>
      <c r="M22" s="183"/>
    </row>
    <row r="23" spans="1:13" ht="14.25">
      <c r="A23" s="189" t="s">
        <v>185</v>
      </c>
      <c r="B23" s="190">
        <v>2.92</v>
      </c>
      <c r="C23" s="191">
        <v>90.27272727272727</v>
      </c>
      <c r="D23" s="191">
        <v>98.45</v>
      </c>
      <c r="E23" s="191">
        <v>99.3</v>
      </c>
      <c r="F23" s="191">
        <v>104.69</v>
      </c>
      <c r="G23" s="191">
        <v>105.49</v>
      </c>
      <c r="H23" s="191">
        <v>108.34</v>
      </c>
      <c r="I23" s="191">
        <v>10</v>
      </c>
      <c r="J23" s="191">
        <v>0.87</v>
      </c>
      <c r="K23" s="191">
        <v>9.1</v>
      </c>
      <c r="L23" s="191">
        <v>2.71</v>
      </c>
      <c r="M23" s="183"/>
    </row>
    <row r="24" spans="1:13" ht="14.25">
      <c r="A24" s="189"/>
      <c r="B24" s="191"/>
      <c r="M24" s="183"/>
    </row>
    <row r="25" spans="1:13" ht="14.25">
      <c r="A25" s="192" t="s">
        <v>186</v>
      </c>
      <c r="B25" s="193">
        <v>56.09</v>
      </c>
      <c r="C25" s="188">
        <v>95.10496183206106</v>
      </c>
      <c r="D25" s="188">
        <v>99.5</v>
      </c>
      <c r="E25" s="188">
        <v>99.67</v>
      </c>
      <c r="F25" s="188">
        <v>106.07</v>
      </c>
      <c r="G25" s="188">
        <v>106.51</v>
      </c>
      <c r="H25" s="188">
        <v>108.8</v>
      </c>
      <c r="I25" s="188">
        <v>4.8</v>
      </c>
      <c r="J25" s="188">
        <v>0.17</v>
      </c>
      <c r="K25" s="188">
        <v>9.16</v>
      </c>
      <c r="L25" s="188">
        <v>2.15</v>
      </c>
      <c r="M25" s="183"/>
    </row>
    <row r="26" spans="1:13" ht="14.25">
      <c r="A26" s="189" t="s">
        <v>187</v>
      </c>
      <c r="B26" s="190">
        <v>7.19</v>
      </c>
      <c r="C26" s="191">
        <v>92.56505576208177</v>
      </c>
      <c r="D26" s="191">
        <v>99.03</v>
      </c>
      <c r="E26" s="191">
        <v>99.6</v>
      </c>
      <c r="F26" s="191">
        <v>109.31</v>
      </c>
      <c r="G26" s="191">
        <v>109.31</v>
      </c>
      <c r="H26" s="191">
        <v>114.12</v>
      </c>
      <c r="I26" s="191">
        <v>7.6</v>
      </c>
      <c r="J26" s="191">
        <v>0.58</v>
      </c>
      <c r="K26" s="191">
        <v>14.57</v>
      </c>
      <c r="L26" s="191">
        <v>4.4</v>
      </c>
      <c r="M26" s="183"/>
    </row>
    <row r="27" spans="1:13" ht="14.25">
      <c r="A27" s="189" t="s">
        <v>188</v>
      </c>
      <c r="B27" s="190">
        <v>20.3</v>
      </c>
      <c r="C27" s="191">
        <v>97.98237022526936</v>
      </c>
      <c r="D27" s="191">
        <v>99.67</v>
      </c>
      <c r="E27" s="191">
        <v>100.04</v>
      </c>
      <c r="F27" s="191">
        <v>109.16</v>
      </c>
      <c r="G27" s="191">
        <v>109.23</v>
      </c>
      <c r="H27" s="191">
        <v>111.43</v>
      </c>
      <c r="I27" s="191">
        <v>2.1</v>
      </c>
      <c r="J27" s="191">
        <v>0.37</v>
      </c>
      <c r="K27" s="191">
        <v>11.39</v>
      </c>
      <c r="L27" s="191">
        <v>2.01</v>
      </c>
      <c r="M27" s="183"/>
    </row>
    <row r="28" spans="1:13" ht="14.25">
      <c r="A28" s="189" t="s">
        <v>189</v>
      </c>
      <c r="B28" s="190">
        <v>4.3</v>
      </c>
      <c r="C28" s="191">
        <v>93.62781954887218</v>
      </c>
      <c r="D28" s="191">
        <v>99.03</v>
      </c>
      <c r="E28" s="191">
        <v>99.62</v>
      </c>
      <c r="F28" s="191">
        <v>102.94</v>
      </c>
      <c r="G28" s="191">
        <v>103.11</v>
      </c>
      <c r="H28" s="191">
        <v>105.57</v>
      </c>
      <c r="I28" s="191">
        <v>6.4</v>
      </c>
      <c r="J28" s="191">
        <v>0.6</v>
      </c>
      <c r="K28" s="191">
        <v>5.97</v>
      </c>
      <c r="L28" s="191">
        <v>2.39</v>
      </c>
      <c r="M28" s="183"/>
    </row>
    <row r="29" spans="1:13" ht="14.25">
      <c r="A29" s="189" t="s">
        <v>190</v>
      </c>
      <c r="B29" s="190">
        <v>3.47</v>
      </c>
      <c r="C29" s="191">
        <v>93.36763330215155</v>
      </c>
      <c r="D29" s="191">
        <v>99.78</v>
      </c>
      <c r="E29" s="191">
        <v>99.81</v>
      </c>
      <c r="F29" s="191">
        <v>101.2</v>
      </c>
      <c r="G29" s="191">
        <v>101.2</v>
      </c>
      <c r="H29" s="191">
        <v>101.64</v>
      </c>
      <c r="I29" s="191">
        <v>6.9</v>
      </c>
      <c r="J29" s="191">
        <v>0.02</v>
      </c>
      <c r="K29" s="191">
        <v>1.83</v>
      </c>
      <c r="L29" s="191">
        <v>0.44</v>
      </c>
      <c r="M29" s="183"/>
    </row>
    <row r="30" spans="1:13" ht="14.25">
      <c r="A30" s="189" t="s">
        <v>191</v>
      </c>
      <c r="B30" s="190">
        <v>5.34</v>
      </c>
      <c r="C30" s="191">
        <v>100.01958863858962</v>
      </c>
      <c r="D30" s="191">
        <v>102.51</v>
      </c>
      <c r="E30" s="191">
        <v>102.12</v>
      </c>
      <c r="F30" s="191">
        <v>97.86</v>
      </c>
      <c r="G30" s="191">
        <v>101.48</v>
      </c>
      <c r="H30" s="191">
        <v>107.07</v>
      </c>
      <c r="I30" s="191">
        <v>2.1</v>
      </c>
      <c r="J30" s="191">
        <v>-0.38</v>
      </c>
      <c r="K30" s="191">
        <v>4.84</v>
      </c>
      <c r="L30" s="191">
        <v>5.5</v>
      </c>
      <c r="M30" s="183"/>
    </row>
    <row r="31" spans="1:13" ht="14.25">
      <c r="A31" s="189" t="s">
        <v>192</v>
      </c>
      <c r="B31" s="190">
        <v>2.82</v>
      </c>
      <c r="C31" s="191">
        <v>100.06012024048096</v>
      </c>
      <c r="D31" s="191">
        <v>99.82</v>
      </c>
      <c r="E31" s="191">
        <v>99.86</v>
      </c>
      <c r="F31" s="191">
        <v>103.58</v>
      </c>
      <c r="G31" s="191">
        <v>103.58</v>
      </c>
      <c r="H31" s="191">
        <v>105.61</v>
      </c>
      <c r="I31" s="191">
        <v>-0.2</v>
      </c>
      <c r="J31" s="191">
        <v>0.04</v>
      </c>
      <c r="K31" s="191">
        <v>5.76</v>
      </c>
      <c r="L31" s="191">
        <v>1.97</v>
      </c>
      <c r="M31" s="183"/>
    </row>
    <row r="32" spans="1:13" ht="14.25">
      <c r="A32" s="189" t="s">
        <v>193</v>
      </c>
      <c r="B32" s="190">
        <v>2.46</v>
      </c>
      <c r="C32" s="191">
        <v>95.08087535680306</v>
      </c>
      <c r="D32" s="191">
        <v>99.81</v>
      </c>
      <c r="E32" s="191">
        <v>99.93</v>
      </c>
      <c r="F32" s="191">
        <v>102.74</v>
      </c>
      <c r="G32" s="191">
        <v>102.74</v>
      </c>
      <c r="H32" s="191">
        <v>103.65</v>
      </c>
      <c r="I32" s="191">
        <v>5.1</v>
      </c>
      <c r="J32" s="191">
        <v>0.12</v>
      </c>
      <c r="K32" s="191">
        <v>3.72</v>
      </c>
      <c r="L32" s="191">
        <v>0.88</v>
      </c>
      <c r="M32" s="183"/>
    </row>
    <row r="33" spans="1:13" ht="14.25">
      <c r="A33" s="189" t="s">
        <v>194</v>
      </c>
      <c r="B33" s="190">
        <v>7.41</v>
      </c>
      <c r="C33" s="191">
        <v>92.00947867298578</v>
      </c>
      <c r="D33" s="191">
        <v>97.25</v>
      </c>
      <c r="E33" s="191">
        <v>97.07</v>
      </c>
      <c r="F33" s="191">
        <v>109.14</v>
      </c>
      <c r="G33" s="191">
        <v>109.14</v>
      </c>
      <c r="H33" s="191">
        <v>109.16</v>
      </c>
      <c r="I33" s="191">
        <v>5.5</v>
      </c>
      <c r="J33" s="191">
        <v>-0.18</v>
      </c>
      <c r="K33" s="191">
        <v>12.45</v>
      </c>
      <c r="L33" s="191">
        <v>0.02</v>
      </c>
      <c r="M33" s="183"/>
    </row>
    <row r="34" spans="1:13" ht="14.25">
      <c r="A34" s="189" t="s">
        <v>195</v>
      </c>
      <c r="B34" s="190">
        <v>2.81</v>
      </c>
      <c r="C34" s="191">
        <v>93.59168241965973</v>
      </c>
      <c r="D34" s="191">
        <v>99.65</v>
      </c>
      <c r="E34" s="191">
        <v>99.02</v>
      </c>
      <c r="F34" s="191">
        <v>100.84</v>
      </c>
      <c r="G34" s="191">
        <v>101.48</v>
      </c>
      <c r="H34" s="191">
        <v>101.41</v>
      </c>
      <c r="I34" s="191">
        <v>5.8</v>
      </c>
      <c r="J34" s="191">
        <v>-0.64</v>
      </c>
      <c r="K34" s="191">
        <v>2.41</v>
      </c>
      <c r="L34" s="191">
        <v>-0.07</v>
      </c>
      <c r="M34" s="183"/>
    </row>
    <row r="35" spans="1:13" ht="14.25">
      <c r="A35" s="1603" t="s">
        <v>196</v>
      </c>
      <c r="B35" s="1604"/>
      <c r="C35" s="1604"/>
      <c r="D35" s="1604"/>
      <c r="E35" s="1604"/>
      <c r="F35" s="1604"/>
      <c r="G35" s="1604"/>
      <c r="H35" s="1604"/>
      <c r="I35" s="1604"/>
      <c r="J35" s="1604"/>
      <c r="K35" s="1604"/>
      <c r="L35" s="1605"/>
      <c r="M35" s="183"/>
    </row>
    <row r="36" spans="1:13" ht="14.25">
      <c r="A36" s="192" t="s">
        <v>171</v>
      </c>
      <c r="B36" s="193">
        <v>100</v>
      </c>
      <c r="C36" s="188">
        <v>93.874883286648</v>
      </c>
      <c r="D36" s="188">
        <v>100.25</v>
      </c>
      <c r="E36" s="188">
        <v>100.54</v>
      </c>
      <c r="F36" s="188">
        <v>108.24</v>
      </c>
      <c r="G36" s="188">
        <v>109.41</v>
      </c>
      <c r="H36" s="188">
        <v>112.41</v>
      </c>
      <c r="I36" s="188">
        <v>7.1</v>
      </c>
      <c r="J36" s="188">
        <v>0.29</v>
      </c>
      <c r="K36" s="188">
        <v>11.8</v>
      </c>
      <c r="L36" s="188">
        <v>2.74</v>
      </c>
      <c r="M36" s="183"/>
    </row>
    <row r="37" spans="1:13" ht="14.25">
      <c r="A37" s="189" t="s">
        <v>172</v>
      </c>
      <c r="B37" s="190">
        <v>39.77</v>
      </c>
      <c r="C37" s="191">
        <v>92.43194192377494</v>
      </c>
      <c r="D37" s="191">
        <v>101.53</v>
      </c>
      <c r="E37" s="191">
        <v>101.86</v>
      </c>
      <c r="F37" s="191">
        <v>109.19</v>
      </c>
      <c r="G37" s="191">
        <v>111.82</v>
      </c>
      <c r="H37" s="191">
        <v>115.94</v>
      </c>
      <c r="I37" s="191">
        <v>10.2</v>
      </c>
      <c r="J37" s="191">
        <v>0.32</v>
      </c>
      <c r="K37" s="191">
        <v>13.83</v>
      </c>
      <c r="L37" s="191">
        <v>3.68</v>
      </c>
      <c r="M37" s="183"/>
    </row>
    <row r="38" spans="1:13" ht="14.25">
      <c r="A38" s="189" t="s">
        <v>186</v>
      </c>
      <c r="B38" s="190">
        <v>60.23</v>
      </c>
      <c r="C38" s="191">
        <v>95.76368876080691</v>
      </c>
      <c r="D38" s="191">
        <v>99.42</v>
      </c>
      <c r="E38" s="191">
        <v>99.69</v>
      </c>
      <c r="F38" s="191">
        <v>107.62</v>
      </c>
      <c r="G38" s="191">
        <v>107.85</v>
      </c>
      <c r="H38" s="191">
        <v>110.14</v>
      </c>
      <c r="I38" s="191">
        <v>4.1</v>
      </c>
      <c r="J38" s="191">
        <v>0.27</v>
      </c>
      <c r="K38" s="191">
        <v>10.48</v>
      </c>
      <c r="L38" s="191">
        <v>2.12</v>
      </c>
      <c r="M38" s="183"/>
    </row>
    <row r="39" spans="1:13" ht="14.25">
      <c r="A39" s="1603" t="s">
        <v>197</v>
      </c>
      <c r="B39" s="1604"/>
      <c r="C39" s="1604"/>
      <c r="D39" s="1604"/>
      <c r="E39" s="1604"/>
      <c r="F39" s="1604"/>
      <c r="G39" s="1604"/>
      <c r="H39" s="1604"/>
      <c r="I39" s="1604"/>
      <c r="J39" s="1604"/>
      <c r="K39" s="1604"/>
      <c r="L39" s="1605"/>
      <c r="M39" s="183"/>
    </row>
    <row r="40" spans="1:13" ht="14.25">
      <c r="A40" s="192" t="s">
        <v>171</v>
      </c>
      <c r="B40" s="193">
        <v>100</v>
      </c>
      <c r="C40" s="188">
        <v>93.80597014925372</v>
      </c>
      <c r="D40" s="188">
        <v>100.47</v>
      </c>
      <c r="E40" s="188">
        <v>100.56</v>
      </c>
      <c r="F40" s="188">
        <v>106.62</v>
      </c>
      <c r="G40" s="188">
        <v>107.97</v>
      </c>
      <c r="H40" s="188">
        <v>109.7</v>
      </c>
      <c r="I40" s="188">
        <v>7.2</v>
      </c>
      <c r="J40" s="188">
        <v>0.09</v>
      </c>
      <c r="K40" s="188">
        <v>9.09</v>
      </c>
      <c r="L40" s="188">
        <v>1.6</v>
      </c>
      <c r="M40" s="183"/>
    </row>
    <row r="41" spans="1:13" ht="14.25">
      <c r="A41" s="189" t="s">
        <v>172</v>
      </c>
      <c r="B41" s="190">
        <v>44.14</v>
      </c>
      <c r="C41" s="191">
        <v>91.61261261261261</v>
      </c>
      <c r="D41" s="191">
        <v>101.58</v>
      </c>
      <c r="E41" s="191">
        <v>101.69</v>
      </c>
      <c r="F41" s="191">
        <v>108.84</v>
      </c>
      <c r="G41" s="191">
        <v>111.23</v>
      </c>
      <c r="H41" s="191">
        <v>112.69</v>
      </c>
      <c r="I41" s="191">
        <v>11</v>
      </c>
      <c r="J41" s="191">
        <v>0.11</v>
      </c>
      <c r="K41" s="191">
        <v>10.82</v>
      </c>
      <c r="L41" s="191">
        <v>1.32</v>
      </c>
      <c r="M41" s="183"/>
    </row>
    <row r="42" spans="1:13" ht="14.25">
      <c r="A42" s="189" t="s">
        <v>186</v>
      </c>
      <c r="B42" s="190">
        <v>55.86</v>
      </c>
      <c r="C42" s="191">
        <v>95.57046979865773</v>
      </c>
      <c r="D42" s="191">
        <v>99.61</v>
      </c>
      <c r="E42" s="191">
        <v>99.68</v>
      </c>
      <c r="F42" s="191">
        <v>104.91</v>
      </c>
      <c r="G42" s="191">
        <v>105.47</v>
      </c>
      <c r="H42" s="191">
        <v>107.39</v>
      </c>
      <c r="I42" s="191">
        <v>4.3</v>
      </c>
      <c r="J42" s="191">
        <v>0.07</v>
      </c>
      <c r="K42" s="191">
        <v>7.74</v>
      </c>
      <c r="L42" s="191">
        <v>1.82</v>
      </c>
      <c r="M42" s="183"/>
    </row>
    <row r="43" spans="1:13" ht="14.25">
      <c r="A43" s="1603" t="s">
        <v>198</v>
      </c>
      <c r="B43" s="1604"/>
      <c r="C43" s="1604"/>
      <c r="D43" s="1604"/>
      <c r="E43" s="1604"/>
      <c r="F43" s="1604"/>
      <c r="G43" s="1604"/>
      <c r="H43" s="1604"/>
      <c r="I43" s="1604"/>
      <c r="J43" s="1604"/>
      <c r="K43" s="1604"/>
      <c r="L43" s="1605"/>
      <c r="M43" s="183"/>
    </row>
    <row r="44" spans="1:13" ht="14.25">
      <c r="A44" s="192" t="s">
        <v>171</v>
      </c>
      <c r="B44" s="193">
        <v>100</v>
      </c>
      <c r="C44" s="188">
        <v>93.1436567164179</v>
      </c>
      <c r="D44" s="188">
        <v>99.56</v>
      </c>
      <c r="E44" s="188">
        <v>99.85</v>
      </c>
      <c r="F44" s="188">
        <v>106.61</v>
      </c>
      <c r="G44" s="188">
        <v>108.02</v>
      </c>
      <c r="H44" s="188">
        <v>111.21</v>
      </c>
      <c r="I44" s="188">
        <v>7.2</v>
      </c>
      <c r="J44" s="188">
        <v>0.29</v>
      </c>
      <c r="K44" s="188">
        <v>11.38</v>
      </c>
      <c r="L44" s="188">
        <v>2.96</v>
      </c>
      <c r="M44" s="183"/>
    </row>
    <row r="45" spans="1:13" ht="14.25">
      <c r="A45" s="189" t="s">
        <v>172</v>
      </c>
      <c r="B45" s="190">
        <v>46.88</v>
      </c>
      <c r="C45" s="191">
        <v>92.85714285714285</v>
      </c>
      <c r="D45" s="191">
        <v>99.72</v>
      </c>
      <c r="E45" s="191">
        <v>100.1</v>
      </c>
      <c r="F45" s="191">
        <v>107.06</v>
      </c>
      <c r="G45" s="191">
        <v>109.52</v>
      </c>
      <c r="H45" s="191">
        <v>112.9</v>
      </c>
      <c r="I45" s="191">
        <v>7.8</v>
      </c>
      <c r="J45" s="191">
        <v>0.39</v>
      </c>
      <c r="K45" s="191">
        <v>12.78</v>
      </c>
      <c r="L45" s="191">
        <v>3.08</v>
      </c>
      <c r="M45" s="183"/>
    </row>
    <row r="46" spans="1:13" ht="14.25">
      <c r="A46" s="189" t="s">
        <v>186</v>
      </c>
      <c r="B46" s="190">
        <v>53.12</v>
      </c>
      <c r="C46" s="191">
        <v>93.5399061032864</v>
      </c>
      <c r="D46" s="191">
        <v>99.42</v>
      </c>
      <c r="E46" s="191">
        <v>99.62</v>
      </c>
      <c r="F46" s="191">
        <v>106.22</v>
      </c>
      <c r="G46" s="191">
        <v>106.71</v>
      </c>
      <c r="H46" s="191">
        <v>109.75</v>
      </c>
      <c r="I46" s="191">
        <v>6.5</v>
      </c>
      <c r="J46" s="191">
        <v>0.21</v>
      </c>
      <c r="K46" s="191">
        <v>10.16</v>
      </c>
      <c r="L46" s="191">
        <v>2.85</v>
      </c>
      <c r="M46" s="183"/>
    </row>
    <row r="47" spans="1:13" ht="14.25">
      <c r="A47" s="1603" t="s">
        <v>199</v>
      </c>
      <c r="B47" s="1604"/>
      <c r="C47" s="1604"/>
      <c r="D47" s="1604"/>
      <c r="E47" s="1604"/>
      <c r="F47" s="1604"/>
      <c r="G47" s="1604"/>
      <c r="H47" s="1604"/>
      <c r="I47" s="1604"/>
      <c r="J47" s="1604"/>
      <c r="K47" s="1604"/>
      <c r="L47" s="1605"/>
      <c r="M47" s="183"/>
    </row>
    <row r="48" spans="1:13" ht="14.25">
      <c r="A48" s="192" t="s">
        <v>171</v>
      </c>
      <c r="B48" s="193">
        <v>100</v>
      </c>
      <c r="C48" s="188"/>
      <c r="D48" s="188">
        <v>99.68</v>
      </c>
      <c r="E48" s="188">
        <v>100.18</v>
      </c>
      <c r="F48" s="188">
        <v>105.19</v>
      </c>
      <c r="G48" s="188">
        <v>106.55</v>
      </c>
      <c r="H48" s="188">
        <v>109.77</v>
      </c>
      <c r="I48" s="188"/>
      <c r="J48" s="188">
        <v>0.5</v>
      </c>
      <c r="K48" s="188">
        <v>9.57</v>
      </c>
      <c r="L48" s="188">
        <v>3.02</v>
      </c>
      <c r="M48" s="183"/>
    </row>
    <row r="49" spans="1:13" ht="14.25">
      <c r="A49" s="189" t="s">
        <v>172</v>
      </c>
      <c r="B49" s="190">
        <v>59.53</v>
      </c>
      <c r="C49" s="191"/>
      <c r="D49" s="191">
        <v>99.83</v>
      </c>
      <c r="E49" s="191">
        <v>100.44</v>
      </c>
      <c r="F49" s="191">
        <v>104.54</v>
      </c>
      <c r="G49" s="191">
        <v>106.62</v>
      </c>
      <c r="H49" s="191">
        <v>111.02</v>
      </c>
      <c r="I49" s="191"/>
      <c r="J49" s="191">
        <v>0.61</v>
      </c>
      <c r="K49" s="191">
        <v>10.53</v>
      </c>
      <c r="L49" s="191">
        <v>4.12</v>
      </c>
      <c r="M49" s="183"/>
    </row>
    <row r="50" spans="1:13" ht="14.25">
      <c r="A50" s="189" t="s">
        <v>186</v>
      </c>
      <c r="B50" s="190">
        <v>40.47</v>
      </c>
      <c r="C50" s="191"/>
      <c r="D50" s="191">
        <v>99.45</v>
      </c>
      <c r="E50" s="191">
        <v>99.8</v>
      </c>
      <c r="F50" s="191">
        <v>106.14</v>
      </c>
      <c r="G50" s="191">
        <v>106.44</v>
      </c>
      <c r="H50" s="191">
        <v>107.96</v>
      </c>
      <c r="I50" s="191"/>
      <c r="J50" s="191">
        <v>0.35</v>
      </c>
      <c r="K50" s="191">
        <v>8.18</v>
      </c>
      <c r="L50" s="191">
        <v>1.43</v>
      </c>
      <c r="M50" s="183"/>
    </row>
    <row r="51" spans="1:12" ht="14.25">
      <c r="A51" s="194" t="s">
        <v>131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</row>
  </sheetData>
  <sheetProtection/>
  <mergeCells count="13">
    <mergeCell ref="D5:E5"/>
    <mergeCell ref="F5:H5"/>
    <mergeCell ref="I5:L5"/>
    <mergeCell ref="A35:L35"/>
    <mergeCell ref="A39:L39"/>
    <mergeCell ref="A43:L43"/>
    <mergeCell ref="A47:L47"/>
    <mergeCell ref="A1:L1"/>
    <mergeCell ref="A2:L2"/>
    <mergeCell ref="A3:L3"/>
    <mergeCell ref="A4:L4"/>
    <mergeCell ref="A5:A6"/>
    <mergeCell ref="B5:B6"/>
  </mergeCells>
  <printOptions horizontalCentered="1"/>
  <pageMargins left="0.75" right="0.7" top="0.75" bottom="0.75" header="0.3" footer="0.3"/>
  <pageSetup fitToHeight="1" fitToWidth="1" horizontalDpi="600" verticalDpi="600" orientation="portrait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zoomScalePageLayoutView="0" workbookViewId="0" topLeftCell="A1">
      <selection activeCell="H6" sqref="H6:I6"/>
    </sheetView>
  </sheetViews>
  <sheetFormatPr defaultColWidth="9.140625" defaultRowHeight="15"/>
  <cols>
    <col min="1" max="1" width="9.140625" style="124" customWidth="1"/>
    <col min="2" max="2" width="11.7109375" style="124" customWidth="1"/>
    <col min="3" max="3" width="23.140625" style="124" bestFit="1" customWidth="1"/>
    <col min="4" max="9" width="11.7109375" style="124" customWidth="1"/>
    <col min="10" max="16384" width="9.140625" style="124" customWidth="1"/>
  </cols>
  <sheetData>
    <row r="1" spans="2:9" ht="12.75">
      <c r="B1" s="1698" t="s">
        <v>651</v>
      </c>
      <c r="C1" s="1698"/>
      <c r="D1" s="1698"/>
      <c r="E1" s="1698"/>
      <c r="F1" s="1698"/>
      <c r="G1" s="1698"/>
      <c r="H1" s="1698"/>
      <c r="I1" s="1698"/>
    </row>
    <row r="2" spans="2:9" ht="15.75">
      <c r="B2" s="659" t="s">
        <v>23</v>
      </c>
      <c r="C2" s="660"/>
      <c r="D2" s="660"/>
      <c r="E2" s="660"/>
      <c r="F2" s="660"/>
      <c r="G2" s="660"/>
      <c r="H2" s="660"/>
      <c r="I2" s="660"/>
    </row>
    <row r="3" spans="2:9" ht="13.5" customHeight="1" thickBot="1">
      <c r="B3" s="1750" t="s">
        <v>652</v>
      </c>
      <c r="C3" s="1750"/>
      <c r="D3" s="1750"/>
      <c r="E3" s="1750"/>
      <c r="F3" s="1750"/>
      <c r="G3" s="1750"/>
      <c r="H3" s="1750"/>
      <c r="I3" s="1750"/>
    </row>
    <row r="4" spans="2:9" ht="15" customHeight="1" thickTop="1">
      <c r="B4" s="662"/>
      <c r="C4" s="746"/>
      <c r="D4" s="747"/>
      <c r="E4" s="748"/>
      <c r="F4" s="748"/>
      <c r="G4" s="748"/>
      <c r="H4" s="749" t="s">
        <v>205</v>
      </c>
      <c r="I4" s="666"/>
    </row>
    <row r="5" spans="2:9" ht="15" customHeight="1">
      <c r="B5" s="750"/>
      <c r="C5" s="751"/>
      <c r="D5" s="669" t="s">
        <v>137</v>
      </c>
      <c r="E5" s="669" t="s">
        <v>138</v>
      </c>
      <c r="F5" s="669" t="s">
        <v>137</v>
      </c>
      <c r="G5" s="669" t="str">
        <f>E5</f>
        <v>Mid-Nov</v>
      </c>
      <c r="H5" s="670" t="s">
        <v>653</v>
      </c>
      <c r="I5" s="671"/>
    </row>
    <row r="6" spans="2:9" ht="15" customHeight="1">
      <c r="B6" s="752"/>
      <c r="C6" s="753"/>
      <c r="D6" s="674">
        <v>2014</v>
      </c>
      <c r="E6" s="674">
        <v>2014</v>
      </c>
      <c r="F6" s="674">
        <v>2015</v>
      </c>
      <c r="G6" s="674">
        <v>2015</v>
      </c>
      <c r="H6" s="675" t="s">
        <v>65</v>
      </c>
      <c r="I6" s="676" t="s">
        <v>68</v>
      </c>
    </row>
    <row r="7" spans="2:9" ht="15" customHeight="1">
      <c r="B7" s="754"/>
      <c r="C7" s="755"/>
      <c r="D7" s="756"/>
      <c r="E7" s="757"/>
      <c r="F7" s="757"/>
      <c r="G7" s="757"/>
      <c r="H7" s="756"/>
      <c r="I7" s="758"/>
    </row>
    <row r="8" spans="2:9" ht="15" customHeight="1">
      <c r="B8" s="682" t="s">
        <v>580</v>
      </c>
      <c r="C8" s="759"/>
      <c r="D8" s="760">
        <v>5968.726798748697</v>
      </c>
      <c r="E8" s="760">
        <v>5876.284785699777</v>
      </c>
      <c r="F8" s="760">
        <v>6949.541229978247</v>
      </c>
      <c r="G8" s="761">
        <v>7596.399582780202</v>
      </c>
      <c r="H8" s="761">
        <v>-1.5487727310336936</v>
      </c>
      <c r="I8" s="762">
        <v>9.307928845886977</v>
      </c>
    </row>
    <row r="9" spans="2:9" ht="15" customHeight="1">
      <c r="B9" s="754"/>
      <c r="C9" s="755" t="s">
        <v>630</v>
      </c>
      <c r="D9" s="763">
        <v>4443.512760366632</v>
      </c>
      <c r="E9" s="763">
        <v>4283.484897219988</v>
      </c>
      <c r="F9" s="763">
        <v>5116.24153576053</v>
      </c>
      <c r="G9" s="764">
        <v>5790.399553119667</v>
      </c>
      <c r="H9" s="764">
        <v>-3.601381874583396</v>
      </c>
      <c r="I9" s="765">
        <v>13.176821552443059</v>
      </c>
    </row>
    <row r="10" spans="2:9" ht="15" customHeight="1">
      <c r="B10" s="754"/>
      <c r="C10" s="766" t="s">
        <v>631</v>
      </c>
      <c r="D10" s="763">
        <v>1525.2140383820645</v>
      </c>
      <c r="E10" s="763">
        <v>1592.799888479789</v>
      </c>
      <c r="F10" s="763">
        <v>1833.2996942177178</v>
      </c>
      <c r="G10" s="764">
        <v>1806.000029660535</v>
      </c>
      <c r="H10" s="764">
        <v>4.431237085217177</v>
      </c>
      <c r="I10" s="765">
        <v>-1.489099935121729</v>
      </c>
    </row>
    <row r="11" spans="2:9" ht="15" customHeight="1">
      <c r="B11" s="754"/>
      <c r="C11" s="755"/>
      <c r="D11" s="763"/>
      <c r="E11" s="763"/>
      <c r="F11" s="763"/>
      <c r="G11" s="764"/>
      <c r="H11" s="764"/>
      <c r="I11" s="765"/>
    </row>
    <row r="12" spans="2:9" ht="15" customHeight="1">
      <c r="B12" s="767"/>
      <c r="C12" s="768"/>
      <c r="D12" s="769"/>
      <c r="E12" s="769"/>
      <c r="F12" s="769"/>
      <c r="G12" s="770"/>
      <c r="H12" s="770"/>
      <c r="I12" s="771"/>
    </row>
    <row r="13" spans="2:9" ht="15" customHeight="1">
      <c r="B13" s="772" t="s">
        <v>632</v>
      </c>
      <c r="C13" s="773"/>
      <c r="D13" s="760">
        <v>969.8237747653806</v>
      </c>
      <c r="E13" s="760">
        <v>1043.4227097298399</v>
      </c>
      <c r="F13" s="760">
        <v>1196.313031441566</v>
      </c>
      <c r="G13" s="761">
        <v>1191.648018205955</v>
      </c>
      <c r="H13" s="761">
        <v>7.588897785297561</v>
      </c>
      <c r="I13" s="762">
        <v>-0.3899492117033674</v>
      </c>
    </row>
    <row r="14" spans="2:9" ht="15" customHeight="1">
      <c r="B14" s="754"/>
      <c r="C14" s="755" t="s">
        <v>630</v>
      </c>
      <c r="D14" s="763">
        <v>911.0775808133473</v>
      </c>
      <c r="E14" s="763">
        <v>989.7123705057894</v>
      </c>
      <c r="F14" s="763">
        <v>1135.4894206051017</v>
      </c>
      <c r="G14" s="764">
        <v>1134.1960933055186</v>
      </c>
      <c r="H14" s="764">
        <v>8.630965282039142</v>
      </c>
      <c r="I14" s="765">
        <v>-0.11390042708578108</v>
      </c>
    </row>
    <row r="15" spans="2:9" ht="15" customHeight="1">
      <c r="B15" s="754"/>
      <c r="C15" s="766" t="s">
        <v>631</v>
      </c>
      <c r="D15" s="763">
        <v>58.746193952033366</v>
      </c>
      <c r="E15" s="763">
        <v>53.71033922405038</v>
      </c>
      <c r="F15" s="763">
        <v>60.823610836464304</v>
      </c>
      <c r="G15" s="764">
        <v>57.45192490043619</v>
      </c>
      <c r="H15" s="764">
        <v>-8.572222963235362</v>
      </c>
      <c r="I15" s="765">
        <v>-5.543383382965416</v>
      </c>
    </row>
    <row r="16" spans="2:9" ht="15" customHeight="1">
      <c r="B16" s="754"/>
      <c r="C16" s="755"/>
      <c r="D16" s="774"/>
      <c r="E16" s="774"/>
      <c r="F16" s="774"/>
      <c r="G16" s="775"/>
      <c r="H16" s="775"/>
      <c r="I16" s="776"/>
    </row>
    <row r="17" spans="2:9" ht="15" customHeight="1">
      <c r="B17" s="767"/>
      <c r="C17" s="768"/>
      <c r="D17" s="769"/>
      <c r="E17" s="769"/>
      <c r="F17" s="769"/>
      <c r="G17" s="770"/>
      <c r="H17" s="770"/>
      <c r="I17" s="771"/>
    </row>
    <row r="18" spans="2:9" ht="15" customHeight="1">
      <c r="B18" s="772" t="s">
        <v>633</v>
      </c>
      <c r="C18" s="777"/>
      <c r="D18" s="760">
        <v>6938.550573514077</v>
      </c>
      <c r="E18" s="760">
        <v>6919.707495429617</v>
      </c>
      <c r="F18" s="760">
        <v>8145.854261419814</v>
      </c>
      <c r="G18" s="761">
        <v>8788.047600986156</v>
      </c>
      <c r="H18" s="761">
        <v>-0.2715708112929036</v>
      </c>
      <c r="I18" s="762">
        <v>7.883683146749661</v>
      </c>
    </row>
    <row r="19" spans="2:9" ht="15" customHeight="1">
      <c r="B19" s="754"/>
      <c r="C19" s="755"/>
      <c r="D19" s="778"/>
      <c r="E19" s="778"/>
      <c r="F19" s="778"/>
      <c r="G19" s="779"/>
      <c r="H19" s="779"/>
      <c r="I19" s="780"/>
    </row>
    <row r="20" spans="2:9" ht="15" customHeight="1">
      <c r="B20" s="754"/>
      <c r="C20" s="755" t="s">
        <v>630</v>
      </c>
      <c r="D20" s="763">
        <v>5354.590341179979</v>
      </c>
      <c r="E20" s="763">
        <v>5273.197267725777</v>
      </c>
      <c r="F20" s="763">
        <v>6251.730956365631</v>
      </c>
      <c r="G20" s="764">
        <v>6924.595646425186</v>
      </c>
      <c r="H20" s="764">
        <v>-1.5200616343745423</v>
      </c>
      <c r="I20" s="765">
        <v>10.762854235984534</v>
      </c>
    </row>
    <row r="21" spans="2:9" ht="15" customHeight="1">
      <c r="B21" s="754"/>
      <c r="C21" s="781" t="s">
        <v>634</v>
      </c>
      <c r="D21" s="763">
        <v>77.1715977919018</v>
      </c>
      <c r="E21" s="763">
        <v>76.20549381904742</v>
      </c>
      <c r="F21" s="763">
        <v>76.74739512557841</v>
      </c>
      <c r="G21" s="764">
        <v>78.79560922778954</v>
      </c>
      <c r="H21" s="764" t="s">
        <v>76</v>
      </c>
      <c r="I21" s="765" t="s">
        <v>76</v>
      </c>
    </row>
    <row r="22" spans="2:9" ht="15" customHeight="1">
      <c r="B22" s="754"/>
      <c r="C22" s="766" t="s">
        <v>631</v>
      </c>
      <c r="D22" s="763">
        <v>1583.9602323340978</v>
      </c>
      <c r="E22" s="763">
        <v>1646.5102277038395</v>
      </c>
      <c r="F22" s="763">
        <v>1894.1233050541823</v>
      </c>
      <c r="G22" s="764">
        <v>1863.451954560971</v>
      </c>
      <c r="H22" s="764">
        <v>3.948962486107945</v>
      </c>
      <c r="I22" s="765">
        <v>-1.6192900647687196</v>
      </c>
    </row>
    <row r="23" spans="2:9" ht="15" customHeight="1">
      <c r="B23" s="696"/>
      <c r="C23" s="782" t="s">
        <v>634</v>
      </c>
      <c r="D23" s="769">
        <v>22.8284022080982</v>
      </c>
      <c r="E23" s="769">
        <v>23.794506180952585</v>
      </c>
      <c r="F23" s="769">
        <v>23.25260487442159</v>
      </c>
      <c r="G23" s="770">
        <v>21.20439077221046</v>
      </c>
      <c r="H23" s="770" t="s">
        <v>76</v>
      </c>
      <c r="I23" s="771" t="s">
        <v>76</v>
      </c>
    </row>
    <row r="24" spans="2:9" ht="15" customHeight="1">
      <c r="B24" s="722" t="s">
        <v>635</v>
      </c>
      <c r="C24" s="783"/>
      <c r="D24" s="774"/>
      <c r="E24" s="774"/>
      <c r="F24" s="774"/>
      <c r="G24" s="775"/>
      <c r="H24" s="775"/>
      <c r="I24" s="776"/>
    </row>
    <row r="25" spans="2:9" ht="15" customHeight="1">
      <c r="B25" s="784"/>
      <c r="C25" s="781" t="s">
        <v>636</v>
      </c>
      <c r="D25" s="763">
        <v>11.466384480852438</v>
      </c>
      <c r="E25" s="763">
        <v>10.838138847893443</v>
      </c>
      <c r="F25" s="763">
        <v>12.978223696560523</v>
      </c>
      <c r="G25" s="691">
        <v>23.4</v>
      </c>
      <c r="H25" s="764" t="s">
        <v>76</v>
      </c>
      <c r="I25" s="765" t="s">
        <v>76</v>
      </c>
    </row>
    <row r="26" spans="2:9" ht="15" customHeight="1">
      <c r="B26" s="785"/>
      <c r="C26" s="782" t="s">
        <v>637</v>
      </c>
      <c r="D26" s="769">
        <v>9.974219048524375</v>
      </c>
      <c r="E26" s="769">
        <v>9.301061756625314</v>
      </c>
      <c r="F26" s="769">
        <v>11.190818568106023</v>
      </c>
      <c r="G26" s="699">
        <v>18.4</v>
      </c>
      <c r="H26" s="770" t="s">
        <v>76</v>
      </c>
      <c r="I26" s="771" t="s">
        <v>76</v>
      </c>
    </row>
    <row r="27" spans="2:9" ht="15" customHeight="1">
      <c r="B27" s="732" t="s">
        <v>638</v>
      </c>
      <c r="C27" s="773"/>
      <c r="D27" s="786">
        <v>6938.550573514077</v>
      </c>
      <c r="E27" s="787">
        <v>6919.707495429617</v>
      </c>
      <c r="F27" s="787">
        <v>8145.854261419814</v>
      </c>
      <c r="G27" s="788">
        <v>8788.047600986156</v>
      </c>
      <c r="H27" s="789">
        <v>-0.2715708112929036</v>
      </c>
      <c r="I27" s="790">
        <v>7.883683146749661</v>
      </c>
    </row>
    <row r="28" spans="2:9" ht="15" customHeight="1">
      <c r="B28" s="733" t="s">
        <v>639</v>
      </c>
      <c r="C28" s="755"/>
      <c r="D28" s="763">
        <v>222.64859228362877</v>
      </c>
      <c r="E28" s="791">
        <v>236.17509648588265</v>
      </c>
      <c r="F28" s="791">
        <v>233.56733241052007</v>
      </c>
      <c r="G28" s="792">
        <v>242.22302294708896</v>
      </c>
      <c r="H28" s="764">
        <v>6.075270480499</v>
      </c>
      <c r="I28" s="793">
        <v>3.7058652197797812</v>
      </c>
    </row>
    <row r="29" spans="2:9" ht="15" customHeight="1">
      <c r="B29" s="733" t="s">
        <v>654</v>
      </c>
      <c r="C29" s="794"/>
      <c r="D29" s="763">
        <v>7161.198123044838</v>
      </c>
      <c r="E29" s="791">
        <v>7155.883607556369</v>
      </c>
      <c r="F29" s="791">
        <v>8379.421593830333</v>
      </c>
      <c r="G29" s="792">
        <v>9030.27157216006</v>
      </c>
      <c r="H29" s="764">
        <v>-0.07421265823336398</v>
      </c>
      <c r="I29" s="793">
        <v>7.767242297594137</v>
      </c>
    </row>
    <row r="30" spans="2:9" ht="15" customHeight="1">
      <c r="B30" s="733" t="s">
        <v>641</v>
      </c>
      <c r="C30" s="794"/>
      <c r="D30" s="763">
        <v>912.8185610010429</v>
      </c>
      <c r="E30" s="791">
        <v>973.8360755636809</v>
      </c>
      <c r="F30" s="791">
        <v>992.6003559422583</v>
      </c>
      <c r="G30" s="792">
        <v>1001.3256210885645</v>
      </c>
      <c r="H30" s="764">
        <v>6.684517292869586</v>
      </c>
      <c r="I30" s="765">
        <v>0.8790310313785454</v>
      </c>
    </row>
    <row r="31" spans="2:9" ht="15" customHeight="1">
      <c r="B31" s="733" t="s">
        <v>655</v>
      </c>
      <c r="C31" s="794"/>
      <c r="D31" s="763">
        <v>6248.380604796663</v>
      </c>
      <c r="E31" s="791">
        <v>6182.047531992688</v>
      </c>
      <c r="F31" s="791">
        <v>7386.821237888075</v>
      </c>
      <c r="G31" s="792">
        <v>8028.945951071496</v>
      </c>
      <c r="H31" s="764">
        <v>-1.061604229951243</v>
      </c>
      <c r="I31" s="793">
        <v>8.692842191575863</v>
      </c>
    </row>
    <row r="32" spans="2:9" ht="15" customHeight="1">
      <c r="B32" s="733" t="s">
        <v>643</v>
      </c>
      <c r="C32" s="794"/>
      <c r="D32" s="763">
        <v>-1365.8133472367049</v>
      </c>
      <c r="E32" s="791">
        <v>-96.12736136502204</v>
      </c>
      <c r="F32" s="791">
        <v>-1462.1653154043902</v>
      </c>
      <c r="G32" s="764">
        <v>-944.7140147923376</v>
      </c>
      <c r="H32" s="795" t="s">
        <v>76</v>
      </c>
      <c r="I32" s="765" t="s">
        <v>76</v>
      </c>
    </row>
    <row r="33" spans="2:9" ht="15" customHeight="1">
      <c r="B33" s="733" t="s">
        <v>644</v>
      </c>
      <c r="C33" s="794"/>
      <c r="D33" s="763">
        <v>40.19395203336809</v>
      </c>
      <c r="E33" s="791">
        <v>33.36075563680683</v>
      </c>
      <c r="F33" s="791">
        <v>29.975281787621118</v>
      </c>
      <c r="G33" s="764">
        <v>149.3315000948227</v>
      </c>
      <c r="H33" s="795" t="s">
        <v>76</v>
      </c>
      <c r="I33" s="765" t="s">
        <v>76</v>
      </c>
    </row>
    <row r="34" spans="2:9" ht="15" customHeight="1" thickBot="1">
      <c r="B34" s="734" t="s">
        <v>645</v>
      </c>
      <c r="C34" s="796"/>
      <c r="D34" s="797">
        <v>-1325.6214807090719</v>
      </c>
      <c r="E34" s="798">
        <v>-62.76559008734583</v>
      </c>
      <c r="F34" s="798">
        <v>-1432.190033616769</v>
      </c>
      <c r="G34" s="799">
        <v>-795.3834629243308</v>
      </c>
      <c r="H34" s="800" t="s">
        <v>76</v>
      </c>
      <c r="I34" s="801" t="s">
        <v>76</v>
      </c>
    </row>
    <row r="35" spans="2:9" ht="16.5" thickTop="1">
      <c r="B35" s="120" t="s">
        <v>647</v>
      </c>
      <c r="C35" s="741"/>
      <c r="D35" s="120"/>
      <c r="E35" s="120"/>
      <c r="F35" s="120"/>
      <c r="G35" s="121"/>
      <c r="H35" s="121"/>
      <c r="I35" s="121"/>
    </row>
    <row r="36" spans="2:9" ht="15.75">
      <c r="B36" s="802" t="s">
        <v>648</v>
      </c>
      <c r="C36" s="803"/>
      <c r="D36" s="804"/>
      <c r="E36" s="804"/>
      <c r="F36" s="804"/>
      <c r="G36" s="805"/>
      <c r="H36" s="805"/>
      <c r="I36" s="806"/>
    </row>
    <row r="37" spans="2:9" ht="15.75">
      <c r="B37" s="807" t="s">
        <v>649</v>
      </c>
      <c r="C37" s="803"/>
      <c r="D37" s="808"/>
      <c r="E37" s="808"/>
      <c r="F37" s="808"/>
      <c r="G37" s="809"/>
      <c r="H37" s="805"/>
      <c r="I37" s="806"/>
    </row>
    <row r="38" spans="2:9" ht="15.75">
      <c r="B38" s="803" t="s">
        <v>650</v>
      </c>
      <c r="C38" s="809"/>
      <c r="D38" s="810">
        <v>95.9</v>
      </c>
      <c r="E38" s="810">
        <v>98.46</v>
      </c>
      <c r="F38" s="810">
        <v>101.14</v>
      </c>
      <c r="G38" s="810">
        <v>105.46</v>
      </c>
      <c r="H38" s="809"/>
      <c r="I38" s="811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78"/>
  <sheetViews>
    <sheetView tabSelected="1" zoomScalePageLayoutView="0" workbookViewId="0" topLeftCell="A25">
      <selection activeCell="N47" sqref="N47"/>
    </sheetView>
  </sheetViews>
  <sheetFormatPr defaultColWidth="9.140625" defaultRowHeight="15"/>
  <cols>
    <col min="1" max="1" width="9.140625" style="120" customWidth="1"/>
    <col min="2" max="2" width="14.57421875" style="120" customWidth="1"/>
    <col min="3" max="3" width="13.7109375" style="120" bestFit="1" customWidth="1"/>
    <col min="4" max="4" width="12.57421875" style="120" customWidth="1"/>
    <col min="5" max="5" width="10.8515625" style="120" customWidth="1"/>
    <col min="6" max="6" width="10.7109375" style="120" customWidth="1"/>
    <col min="7" max="7" width="10.8515625" style="120" customWidth="1"/>
    <col min="8" max="8" width="10.57421875" style="120" customWidth="1"/>
    <col min="9" max="9" width="10.140625" style="120" customWidth="1"/>
    <col min="10" max="16384" width="9.140625" style="120" customWidth="1"/>
  </cols>
  <sheetData>
    <row r="1" spans="2:9" ht="12.75">
      <c r="B1" s="1698" t="s">
        <v>656</v>
      </c>
      <c r="C1" s="1698"/>
      <c r="D1" s="1698"/>
      <c r="E1" s="1698"/>
      <c r="F1" s="1698"/>
      <c r="G1" s="1698"/>
      <c r="H1" s="1698"/>
      <c r="I1" s="1698"/>
    </row>
    <row r="2" spans="2:9" ht="16.5" thickBot="1">
      <c r="B2" s="1765" t="s">
        <v>657</v>
      </c>
      <c r="C2" s="1766"/>
      <c r="D2" s="1766"/>
      <c r="E2" s="1766"/>
      <c r="F2" s="1766"/>
      <c r="G2" s="1766"/>
      <c r="H2" s="1766"/>
      <c r="I2" s="1766"/>
    </row>
    <row r="3" spans="2:9" ht="13.5" thickTop="1">
      <c r="B3" s="1767" t="s">
        <v>658</v>
      </c>
      <c r="C3" s="1769" t="s">
        <v>608</v>
      </c>
      <c r="D3" s="1771" t="s">
        <v>659</v>
      </c>
      <c r="E3" s="1771"/>
      <c r="F3" s="1771"/>
      <c r="G3" s="1772" t="s">
        <v>660</v>
      </c>
      <c r="H3" s="1771"/>
      <c r="I3" s="1773"/>
    </row>
    <row r="4" spans="2:9" ht="13.5" thickBot="1">
      <c r="B4" s="1768"/>
      <c r="C4" s="1770"/>
      <c r="D4" s="812" t="s">
        <v>661</v>
      </c>
      <c r="E4" s="812" t="s">
        <v>662</v>
      </c>
      <c r="F4" s="812" t="s">
        <v>663</v>
      </c>
      <c r="G4" s="813" t="s">
        <v>661</v>
      </c>
      <c r="H4" s="812" t="s">
        <v>662</v>
      </c>
      <c r="I4" s="814" t="s">
        <v>663</v>
      </c>
    </row>
    <row r="5" spans="2:9" ht="12.75">
      <c r="B5" s="688" t="s">
        <v>602</v>
      </c>
      <c r="C5" s="815" t="s">
        <v>610</v>
      </c>
      <c r="D5" s="816">
        <v>72.1</v>
      </c>
      <c r="E5" s="816">
        <v>72.7</v>
      </c>
      <c r="F5" s="816">
        <v>72.4</v>
      </c>
      <c r="G5" s="816">
        <v>71.1071875</v>
      </c>
      <c r="H5" s="816">
        <v>71.7071875</v>
      </c>
      <c r="I5" s="817">
        <v>71.4071875</v>
      </c>
    </row>
    <row r="6" spans="2:9" ht="12.75">
      <c r="B6" s="688"/>
      <c r="C6" s="815" t="s">
        <v>611</v>
      </c>
      <c r="D6" s="816">
        <v>75.6</v>
      </c>
      <c r="E6" s="816">
        <v>76.2</v>
      </c>
      <c r="F6" s="816">
        <v>75.9</v>
      </c>
      <c r="G6" s="816">
        <v>73.61709677419353</v>
      </c>
      <c r="H6" s="816">
        <v>74.21709677419355</v>
      </c>
      <c r="I6" s="817">
        <v>73.91709677419354</v>
      </c>
    </row>
    <row r="7" spans="2:9" ht="12.75">
      <c r="B7" s="688"/>
      <c r="C7" s="815" t="s">
        <v>612</v>
      </c>
      <c r="D7" s="816">
        <v>78.1</v>
      </c>
      <c r="E7" s="816">
        <v>78.7</v>
      </c>
      <c r="F7" s="816">
        <v>78.4</v>
      </c>
      <c r="G7" s="816">
        <v>77.85466666666666</v>
      </c>
      <c r="H7" s="816">
        <v>78.45466666666667</v>
      </c>
      <c r="I7" s="817">
        <v>78.15466666666666</v>
      </c>
    </row>
    <row r="8" spans="2:9" ht="12.75">
      <c r="B8" s="688"/>
      <c r="C8" s="815" t="s">
        <v>613</v>
      </c>
      <c r="D8" s="816">
        <v>80.74</v>
      </c>
      <c r="E8" s="816">
        <v>81.34</v>
      </c>
      <c r="F8" s="816">
        <v>81.04</v>
      </c>
      <c r="G8" s="816">
        <v>78.98333333333333</v>
      </c>
      <c r="H8" s="816">
        <v>79.58333333333333</v>
      </c>
      <c r="I8" s="817">
        <v>79.28333333333333</v>
      </c>
    </row>
    <row r="9" spans="2:9" ht="12.75">
      <c r="B9" s="688"/>
      <c r="C9" s="815" t="s">
        <v>614</v>
      </c>
      <c r="D9" s="816">
        <v>85.51</v>
      </c>
      <c r="E9" s="816">
        <v>86.11</v>
      </c>
      <c r="F9" s="816">
        <v>85.81</v>
      </c>
      <c r="G9" s="816">
        <v>82.69724137931034</v>
      </c>
      <c r="H9" s="816">
        <v>83.29724137931034</v>
      </c>
      <c r="I9" s="817">
        <v>82.99724137931034</v>
      </c>
    </row>
    <row r="10" spans="2:9" ht="12.75">
      <c r="B10" s="688"/>
      <c r="C10" s="815" t="s">
        <v>615</v>
      </c>
      <c r="D10" s="816">
        <v>81.9</v>
      </c>
      <c r="E10" s="816">
        <v>82.5</v>
      </c>
      <c r="F10" s="816">
        <v>82.2</v>
      </c>
      <c r="G10" s="816">
        <v>84.16366666666666</v>
      </c>
      <c r="H10" s="816">
        <v>84.76366666666667</v>
      </c>
      <c r="I10" s="817">
        <v>84.46366666666665</v>
      </c>
    </row>
    <row r="11" spans="2:9" ht="12.75">
      <c r="B11" s="688"/>
      <c r="C11" s="815" t="s">
        <v>616</v>
      </c>
      <c r="D11" s="816">
        <v>79.05</v>
      </c>
      <c r="E11" s="816">
        <v>79.65</v>
      </c>
      <c r="F11" s="816">
        <v>79.35</v>
      </c>
      <c r="G11" s="816">
        <v>79.45551724137931</v>
      </c>
      <c r="H11" s="816">
        <v>80.0555172413793</v>
      </c>
      <c r="I11" s="817">
        <v>79.75551724137931</v>
      </c>
    </row>
    <row r="12" spans="2:9" ht="12.75">
      <c r="B12" s="688"/>
      <c r="C12" s="815" t="s">
        <v>617</v>
      </c>
      <c r="D12" s="816">
        <v>79.55</v>
      </c>
      <c r="E12" s="816">
        <v>80.15</v>
      </c>
      <c r="F12" s="816">
        <v>79.85</v>
      </c>
      <c r="G12" s="816">
        <v>78.76</v>
      </c>
      <c r="H12" s="816">
        <v>79.36</v>
      </c>
      <c r="I12" s="817">
        <v>79.06</v>
      </c>
    </row>
    <row r="13" spans="2:9" ht="12.75">
      <c r="B13" s="688"/>
      <c r="C13" s="815" t="s">
        <v>618</v>
      </c>
      <c r="D13" s="816">
        <v>82.13</v>
      </c>
      <c r="E13" s="816">
        <v>82.73</v>
      </c>
      <c r="F13" s="816">
        <v>82.43</v>
      </c>
      <c r="G13" s="816">
        <v>80.99233333333332</v>
      </c>
      <c r="H13" s="816">
        <v>81.59233333333334</v>
      </c>
      <c r="I13" s="817">
        <v>81.29233333333333</v>
      </c>
    </row>
    <row r="14" spans="2:9" ht="12.75">
      <c r="B14" s="688"/>
      <c r="C14" s="815" t="s">
        <v>619</v>
      </c>
      <c r="D14" s="816">
        <v>85.32</v>
      </c>
      <c r="E14" s="816">
        <v>85.92</v>
      </c>
      <c r="F14" s="816">
        <v>85.62</v>
      </c>
      <c r="G14" s="816">
        <v>83.74677419354839</v>
      </c>
      <c r="H14" s="816">
        <v>84.34677419354838</v>
      </c>
      <c r="I14" s="817">
        <v>84.04677419354839</v>
      </c>
    </row>
    <row r="15" spans="2:9" ht="12.75">
      <c r="B15" s="688"/>
      <c r="C15" s="815" t="s">
        <v>620</v>
      </c>
      <c r="D15" s="818">
        <v>88.6</v>
      </c>
      <c r="E15" s="816">
        <v>89.2</v>
      </c>
      <c r="F15" s="818">
        <v>88.9</v>
      </c>
      <c r="G15" s="816">
        <v>88.0559375</v>
      </c>
      <c r="H15" s="818">
        <v>88.6559375</v>
      </c>
      <c r="I15" s="817">
        <v>88.3559375</v>
      </c>
    </row>
    <row r="16" spans="2:9" ht="12.75">
      <c r="B16" s="688"/>
      <c r="C16" s="819" t="s">
        <v>621</v>
      </c>
      <c r="D16" s="820">
        <v>88.6</v>
      </c>
      <c r="E16" s="820">
        <v>89.2</v>
      </c>
      <c r="F16" s="820">
        <v>88.9</v>
      </c>
      <c r="G16" s="820">
        <v>89.20290322580645</v>
      </c>
      <c r="H16" s="820">
        <v>89.80290322580646</v>
      </c>
      <c r="I16" s="821">
        <v>89.50290322580645</v>
      </c>
    </row>
    <row r="17" spans="2:9" ht="12.75">
      <c r="B17" s="822"/>
      <c r="C17" s="823" t="s">
        <v>664</v>
      </c>
      <c r="D17" s="824">
        <v>81.43333333333332</v>
      </c>
      <c r="E17" s="824">
        <v>82.03333333333335</v>
      </c>
      <c r="F17" s="824">
        <v>81.73333333333333</v>
      </c>
      <c r="G17" s="824">
        <v>80.71972148451984</v>
      </c>
      <c r="H17" s="824">
        <v>81.31972148451985</v>
      </c>
      <c r="I17" s="825">
        <v>81.0197214845198</v>
      </c>
    </row>
    <row r="18" spans="2:9" ht="12.75">
      <c r="B18" s="688" t="s">
        <v>603</v>
      </c>
      <c r="C18" s="815" t="s">
        <v>610</v>
      </c>
      <c r="D18" s="826">
        <v>88.75</v>
      </c>
      <c r="E18" s="826">
        <v>89.35</v>
      </c>
      <c r="F18" s="826">
        <v>89.05</v>
      </c>
      <c r="G18" s="827">
        <v>88.4484375</v>
      </c>
      <c r="H18" s="826">
        <v>89.0484375</v>
      </c>
      <c r="I18" s="828">
        <v>88.7484375</v>
      </c>
    </row>
    <row r="19" spans="2:9" ht="12.75">
      <c r="B19" s="688"/>
      <c r="C19" s="815" t="s">
        <v>611</v>
      </c>
      <c r="D19" s="826">
        <v>87.23</v>
      </c>
      <c r="E19" s="826">
        <v>87.83</v>
      </c>
      <c r="F19" s="826">
        <v>87.53</v>
      </c>
      <c r="G19" s="827">
        <v>88.50096774193551</v>
      </c>
      <c r="H19" s="826">
        <v>89.10096774193548</v>
      </c>
      <c r="I19" s="828">
        <v>88.8009677419355</v>
      </c>
    </row>
    <row r="20" spans="2:9" ht="12.75">
      <c r="B20" s="688"/>
      <c r="C20" s="815" t="s">
        <v>612</v>
      </c>
      <c r="D20" s="826">
        <v>84.6</v>
      </c>
      <c r="E20" s="826">
        <v>85.2</v>
      </c>
      <c r="F20" s="826">
        <v>84.9</v>
      </c>
      <c r="G20" s="827">
        <v>84.46933333333332</v>
      </c>
      <c r="H20" s="826">
        <v>85.06933333333333</v>
      </c>
      <c r="I20" s="828">
        <v>84.76933333333332</v>
      </c>
    </row>
    <row r="21" spans="2:9" ht="12.75">
      <c r="B21" s="688"/>
      <c r="C21" s="815" t="s">
        <v>613</v>
      </c>
      <c r="D21" s="826">
        <v>87.64</v>
      </c>
      <c r="E21" s="826">
        <v>88.24</v>
      </c>
      <c r="F21" s="826">
        <v>87.94</v>
      </c>
      <c r="G21" s="827">
        <v>85.92666666666668</v>
      </c>
      <c r="H21" s="826">
        <v>86.52666666666666</v>
      </c>
      <c r="I21" s="828">
        <v>86.22666666666666</v>
      </c>
    </row>
    <row r="22" spans="2:9" ht="12.75">
      <c r="B22" s="688"/>
      <c r="C22" s="815" t="s">
        <v>614</v>
      </c>
      <c r="D22" s="826">
        <v>86.61</v>
      </c>
      <c r="E22" s="826">
        <v>87.21</v>
      </c>
      <c r="F22" s="826">
        <v>86.91</v>
      </c>
      <c r="G22" s="827">
        <v>87.38366666666667</v>
      </c>
      <c r="H22" s="826">
        <v>87.98366666666668</v>
      </c>
      <c r="I22" s="828">
        <v>87.68366666666668</v>
      </c>
    </row>
    <row r="23" spans="2:9" ht="12.75">
      <c r="B23" s="688"/>
      <c r="C23" s="815" t="s">
        <v>615</v>
      </c>
      <c r="D23" s="826">
        <v>87.1</v>
      </c>
      <c r="E23" s="826">
        <v>87.7</v>
      </c>
      <c r="F23" s="826">
        <v>87.4</v>
      </c>
      <c r="G23" s="827">
        <v>87.40275862068967</v>
      </c>
      <c r="H23" s="826">
        <v>88.00275862068963</v>
      </c>
      <c r="I23" s="828">
        <v>87.70275862068965</v>
      </c>
    </row>
    <row r="24" spans="2:9" ht="12.75">
      <c r="B24" s="688"/>
      <c r="C24" s="815" t="s">
        <v>616</v>
      </c>
      <c r="D24" s="826">
        <v>85.3</v>
      </c>
      <c r="E24" s="826">
        <v>85.9</v>
      </c>
      <c r="F24" s="826">
        <v>85.6</v>
      </c>
      <c r="G24" s="827">
        <v>85.64689655172413</v>
      </c>
      <c r="H24" s="826">
        <v>86.24689655172415</v>
      </c>
      <c r="I24" s="828">
        <v>85.94689655172414</v>
      </c>
    </row>
    <row r="25" spans="2:9" ht="12.75">
      <c r="B25" s="688"/>
      <c r="C25" s="815" t="s">
        <v>617</v>
      </c>
      <c r="D25" s="826">
        <v>86.77</v>
      </c>
      <c r="E25" s="826">
        <v>87.37</v>
      </c>
      <c r="F25" s="826">
        <v>87.07</v>
      </c>
      <c r="G25" s="827">
        <v>86.57233333333333</v>
      </c>
      <c r="H25" s="826">
        <v>87.17233333333334</v>
      </c>
      <c r="I25" s="828">
        <v>86.87233333333333</v>
      </c>
    </row>
    <row r="26" spans="2:9" ht="12.75">
      <c r="B26" s="688"/>
      <c r="C26" s="815" t="s">
        <v>618</v>
      </c>
      <c r="D26" s="826">
        <v>86.86</v>
      </c>
      <c r="E26" s="826">
        <v>87.46</v>
      </c>
      <c r="F26" s="826">
        <v>87.16</v>
      </c>
      <c r="G26" s="827">
        <v>86.68645161290321</v>
      </c>
      <c r="H26" s="826">
        <v>87.29100000000001</v>
      </c>
      <c r="I26" s="828">
        <v>86.98872580645161</v>
      </c>
    </row>
    <row r="27" spans="2:9" ht="12.75">
      <c r="B27" s="688"/>
      <c r="C27" s="815" t="s">
        <v>619</v>
      </c>
      <c r="D27" s="826">
        <v>87.61</v>
      </c>
      <c r="E27" s="826">
        <v>88.21</v>
      </c>
      <c r="F27" s="826">
        <v>87.91</v>
      </c>
      <c r="G27" s="827">
        <v>86.4558064516129</v>
      </c>
      <c r="H27" s="826">
        <v>87.0558064516129</v>
      </c>
      <c r="I27" s="828">
        <v>86.7558064516129</v>
      </c>
    </row>
    <row r="28" spans="2:9" ht="12.75">
      <c r="B28" s="688"/>
      <c r="C28" s="815" t="s">
        <v>620</v>
      </c>
      <c r="D28" s="826">
        <v>92.72</v>
      </c>
      <c r="E28" s="826">
        <v>93.32</v>
      </c>
      <c r="F28" s="826">
        <v>93.02</v>
      </c>
      <c r="G28" s="827">
        <v>89.45870967741936</v>
      </c>
      <c r="H28" s="826">
        <v>90.05870967741934</v>
      </c>
      <c r="I28" s="828">
        <v>89.75870967741935</v>
      </c>
    </row>
    <row r="29" spans="2:9" ht="12.75">
      <c r="B29" s="688"/>
      <c r="C29" s="819" t="s">
        <v>621</v>
      </c>
      <c r="D29" s="826">
        <v>95</v>
      </c>
      <c r="E29" s="826">
        <v>95.6</v>
      </c>
      <c r="F29" s="826">
        <v>95.3</v>
      </c>
      <c r="G29" s="827">
        <v>94.91548387096775</v>
      </c>
      <c r="H29" s="826">
        <v>95.51548387096774</v>
      </c>
      <c r="I29" s="828">
        <v>95.21548387096774</v>
      </c>
    </row>
    <row r="30" spans="2:9" ht="12.75">
      <c r="B30" s="829"/>
      <c r="C30" s="830" t="s">
        <v>664</v>
      </c>
      <c r="D30" s="831">
        <v>88.01583333333333</v>
      </c>
      <c r="E30" s="831">
        <v>88.61583333333333</v>
      </c>
      <c r="F30" s="831">
        <v>88.31583333333333</v>
      </c>
      <c r="G30" s="832">
        <v>87.65562600227105</v>
      </c>
      <c r="H30" s="831">
        <v>88.2560050345291</v>
      </c>
      <c r="I30" s="833">
        <v>87.95581551840007</v>
      </c>
    </row>
    <row r="31" spans="2:11" ht="12.75">
      <c r="B31" s="834" t="s">
        <v>64</v>
      </c>
      <c r="C31" s="815" t="s">
        <v>610</v>
      </c>
      <c r="D31" s="835">
        <v>97.96</v>
      </c>
      <c r="E31" s="835">
        <v>98.56</v>
      </c>
      <c r="F31" s="835">
        <f aca="true" t="shared" si="0" ref="F31:F42">(D31+E31)/2</f>
        <v>98.25999999999999</v>
      </c>
      <c r="G31" s="835">
        <v>96.0121875</v>
      </c>
      <c r="H31" s="835">
        <v>96.6121875</v>
      </c>
      <c r="I31" s="836">
        <v>96.3121875</v>
      </c>
      <c r="K31" s="502"/>
    </row>
    <row r="32" spans="2:12" ht="12.75">
      <c r="B32" s="162"/>
      <c r="C32" s="815" t="s">
        <v>611</v>
      </c>
      <c r="D32" s="826">
        <v>101.29</v>
      </c>
      <c r="E32" s="826">
        <v>101.89</v>
      </c>
      <c r="F32" s="826">
        <f t="shared" si="0"/>
        <v>101.59</v>
      </c>
      <c r="G32" s="826">
        <v>103.24870967741936</v>
      </c>
      <c r="H32" s="826">
        <v>103.84870967741935</v>
      </c>
      <c r="I32" s="828">
        <v>103.54870967741935</v>
      </c>
      <c r="K32" s="502"/>
      <c r="L32" s="502"/>
    </row>
    <row r="33" spans="2:12" ht="12.75">
      <c r="B33" s="162"/>
      <c r="C33" s="815" t="s">
        <v>612</v>
      </c>
      <c r="D33" s="826">
        <v>98.64</v>
      </c>
      <c r="E33" s="826">
        <v>99.24</v>
      </c>
      <c r="F33" s="826">
        <f t="shared" si="0"/>
        <v>98.94</v>
      </c>
      <c r="G33" s="826">
        <v>98.93967741935484</v>
      </c>
      <c r="H33" s="826">
        <v>99.53967741935485</v>
      </c>
      <c r="I33" s="828">
        <v>98.74</v>
      </c>
      <c r="K33" s="502"/>
      <c r="L33" s="502"/>
    </row>
    <row r="34" spans="2:12" ht="12.75">
      <c r="B34" s="162"/>
      <c r="C34" s="815" t="s">
        <v>613</v>
      </c>
      <c r="D34" s="826">
        <v>100.73</v>
      </c>
      <c r="E34" s="826">
        <v>101.33</v>
      </c>
      <c r="F34" s="826">
        <f t="shared" si="0"/>
        <v>101.03</v>
      </c>
      <c r="G34" s="826">
        <v>98.80310344827586</v>
      </c>
      <c r="H34" s="826">
        <v>99.40310344827586</v>
      </c>
      <c r="I34" s="828">
        <v>99.10310344827586</v>
      </c>
      <c r="K34" s="502"/>
      <c r="L34" s="502"/>
    </row>
    <row r="35" spans="2:12" ht="12.75">
      <c r="B35" s="162"/>
      <c r="C35" s="815" t="s">
        <v>614</v>
      </c>
      <c r="D35" s="826">
        <v>99.11</v>
      </c>
      <c r="E35" s="826">
        <v>99.71</v>
      </c>
      <c r="F35" s="826">
        <f t="shared" si="0"/>
        <v>99.41</v>
      </c>
      <c r="G35" s="826">
        <v>99.2683333333333</v>
      </c>
      <c r="H35" s="826">
        <v>99.86833333333334</v>
      </c>
      <c r="I35" s="828">
        <v>99.56833333333333</v>
      </c>
      <c r="K35" s="502"/>
      <c r="L35" s="502"/>
    </row>
    <row r="36" spans="2:12" ht="12.75">
      <c r="B36" s="162"/>
      <c r="C36" s="815" t="s">
        <v>615</v>
      </c>
      <c r="D36" s="826">
        <v>98.14</v>
      </c>
      <c r="E36" s="826">
        <v>98.74</v>
      </c>
      <c r="F36" s="826">
        <f t="shared" si="0"/>
        <v>98.44</v>
      </c>
      <c r="G36" s="826">
        <v>98.89533333333334</v>
      </c>
      <c r="H36" s="826">
        <v>99.49533333333332</v>
      </c>
      <c r="I36" s="828">
        <v>99.19533333333334</v>
      </c>
      <c r="K36" s="502"/>
      <c r="L36" s="502"/>
    </row>
    <row r="37" spans="2:12" ht="12.75">
      <c r="B37" s="837"/>
      <c r="C37" s="838" t="s">
        <v>616</v>
      </c>
      <c r="D37" s="839">
        <v>99.26</v>
      </c>
      <c r="E37" s="839">
        <v>99.86</v>
      </c>
      <c r="F37" s="839">
        <f t="shared" si="0"/>
        <v>99.56</v>
      </c>
      <c r="G37" s="839">
        <v>99.27</v>
      </c>
      <c r="H37" s="839">
        <v>99.87</v>
      </c>
      <c r="I37" s="840">
        <v>99.57</v>
      </c>
      <c r="K37" s="502"/>
      <c r="L37" s="502"/>
    </row>
    <row r="38" spans="2:12" ht="12.75">
      <c r="B38" s="837"/>
      <c r="C38" s="838" t="s">
        <v>617</v>
      </c>
      <c r="D38" s="839">
        <v>97.58</v>
      </c>
      <c r="E38" s="839">
        <v>98.18</v>
      </c>
      <c r="F38" s="839">
        <f t="shared" si="0"/>
        <v>97.88</v>
      </c>
      <c r="G38" s="839">
        <v>98.50866666666667</v>
      </c>
      <c r="H38" s="839">
        <v>99.10866666666668</v>
      </c>
      <c r="I38" s="840">
        <v>98.80866666666668</v>
      </c>
      <c r="K38" s="502"/>
      <c r="L38" s="502"/>
    </row>
    <row r="39" spans="2:12" ht="12.75">
      <c r="B39" s="162"/>
      <c r="C39" s="815" t="s">
        <v>618</v>
      </c>
      <c r="D39" s="826">
        <v>95.99</v>
      </c>
      <c r="E39" s="826">
        <v>96.59</v>
      </c>
      <c r="F39" s="826">
        <f t="shared" si="0"/>
        <v>96.28999999999999</v>
      </c>
      <c r="G39" s="826">
        <v>96.41466666666666</v>
      </c>
      <c r="H39" s="826">
        <v>97.01466666666668</v>
      </c>
      <c r="I39" s="828">
        <v>96.71466666666667</v>
      </c>
      <c r="K39" s="502"/>
      <c r="L39" s="502"/>
    </row>
    <row r="40" spans="2:12" ht="12.75">
      <c r="B40" s="162"/>
      <c r="C40" s="815" t="s">
        <v>619</v>
      </c>
      <c r="D40" s="826">
        <v>95.2</v>
      </c>
      <c r="E40" s="826">
        <v>95.8</v>
      </c>
      <c r="F40" s="826">
        <f t="shared" si="0"/>
        <v>95.5</v>
      </c>
      <c r="G40" s="826">
        <v>96.2209677419355</v>
      </c>
      <c r="H40" s="826">
        <v>96.82096774193548</v>
      </c>
      <c r="I40" s="828">
        <v>96.5209677419355</v>
      </c>
      <c r="K40" s="502"/>
      <c r="L40" s="502"/>
    </row>
    <row r="41" spans="2:12" ht="12.75">
      <c r="B41" s="162"/>
      <c r="C41" s="815" t="s">
        <v>620</v>
      </c>
      <c r="D41" s="826">
        <v>95.32</v>
      </c>
      <c r="E41" s="826">
        <v>95.92</v>
      </c>
      <c r="F41" s="826">
        <f t="shared" si="0"/>
        <v>95.62</v>
      </c>
      <c r="G41" s="826">
        <v>94.15225806451613</v>
      </c>
      <c r="H41" s="826">
        <v>94.75225806451614</v>
      </c>
      <c r="I41" s="828">
        <v>94.45225806451614</v>
      </c>
      <c r="K41" s="502"/>
      <c r="L41" s="502"/>
    </row>
    <row r="42" spans="2:12" ht="12.75">
      <c r="B42" s="841"/>
      <c r="C42" s="819" t="s">
        <v>621</v>
      </c>
      <c r="D42" s="842">
        <v>95.9</v>
      </c>
      <c r="E42" s="842">
        <v>96.5</v>
      </c>
      <c r="F42" s="842">
        <f t="shared" si="0"/>
        <v>96.2</v>
      </c>
      <c r="G42" s="842">
        <v>95.7140625</v>
      </c>
      <c r="H42" s="842">
        <v>96.3140625</v>
      </c>
      <c r="I42" s="843">
        <v>96.0140625</v>
      </c>
      <c r="K42" s="502"/>
      <c r="L42" s="502"/>
    </row>
    <row r="43" spans="2:10" ht="12.75">
      <c r="B43" s="829"/>
      <c r="C43" s="844" t="s">
        <v>664</v>
      </c>
      <c r="D43" s="845">
        <v>97.92666666666668</v>
      </c>
      <c r="E43" s="845">
        <v>98.52666666666666</v>
      </c>
      <c r="F43" s="845">
        <v>98.25163978494624</v>
      </c>
      <c r="G43" s="845">
        <v>97.95399719595848</v>
      </c>
      <c r="H43" s="845">
        <v>98.55399719595847</v>
      </c>
      <c r="I43" s="846">
        <v>98.21235741101223</v>
      </c>
      <c r="J43" s="847"/>
    </row>
    <row r="44" spans="2:18" ht="12.75">
      <c r="B44" s="688" t="s">
        <v>65</v>
      </c>
      <c r="C44" s="815" t="s">
        <v>610</v>
      </c>
      <c r="D44" s="848">
        <v>96.92</v>
      </c>
      <c r="E44" s="848">
        <v>97.52</v>
      </c>
      <c r="F44" s="848">
        <v>97.22</v>
      </c>
      <c r="G44" s="848">
        <v>96.7141935483871</v>
      </c>
      <c r="H44" s="848">
        <v>97.3141935483871</v>
      </c>
      <c r="I44" s="849">
        <v>97.0141935483871</v>
      </c>
      <c r="K44" s="502"/>
      <c r="L44" s="502"/>
      <c r="M44" s="847"/>
      <c r="N44" s="847"/>
      <c r="O44" s="847"/>
      <c r="P44" s="847"/>
      <c r="Q44" s="847"/>
      <c r="R44" s="847"/>
    </row>
    <row r="45" spans="2:18" ht="12.75">
      <c r="B45" s="688"/>
      <c r="C45" s="815" t="s">
        <v>611</v>
      </c>
      <c r="D45" s="827">
        <v>97.52</v>
      </c>
      <c r="E45" s="827">
        <v>98.12</v>
      </c>
      <c r="F45" s="827">
        <v>97.82</v>
      </c>
      <c r="G45" s="827">
        <v>96.64225806451614</v>
      </c>
      <c r="H45" s="827">
        <v>97.24225806451611</v>
      </c>
      <c r="I45" s="850">
        <v>96.94225806451612</v>
      </c>
      <c r="K45" s="502"/>
      <c r="L45" s="502"/>
      <c r="M45" s="847"/>
      <c r="N45" s="847"/>
      <c r="O45" s="847"/>
      <c r="P45" s="847"/>
      <c r="Q45" s="847"/>
      <c r="R45" s="847"/>
    </row>
    <row r="46" spans="2:12" ht="12.75">
      <c r="B46" s="688"/>
      <c r="C46" s="815" t="s">
        <v>612</v>
      </c>
      <c r="D46" s="827">
        <v>98.64</v>
      </c>
      <c r="E46" s="827">
        <v>99.24</v>
      </c>
      <c r="F46" s="827">
        <v>98.94</v>
      </c>
      <c r="G46" s="827">
        <v>97.7341935483871</v>
      </c>
      <c r="H46" s="827">
        <v>98.3341935483871</v>
      </c>
      <c r="I46" s="850">
        <v>98.0341935483871</v>
      </c>
      <c r="K46" s="502"/>
      <c r="L46" s="502"/>
    </row>
    <row r="47" spans="2:12" ht="12.75">
      <c r="B47" s="688"/>
      <c r="C47" s="815" t="s">
        <v>613</v>
      </c>
      <c r="D47" s="827">
        <v>98.46</v>
      </c>
      <c r="E47" s="827">
        <v>99.06</v>
      </c>
      <c r="F47" s="827">
        <v>98.76</v>
      </c>
      <c r="G47" s="827">
        <v>97.99633333333331</v>
      </c>
      <c r="H47" s="827">
        <v>98.59633333333333</v>
      </c>
      <c r="I47" s="850">
        <v>98.29633333333332</v>
      </c>
      <c r="K47" s="502"/>
      <c r="L47" s="502"/>
    </row>
    <row r="48" spans="2:12" ht="12.75">
      <c r="B48" s="688"/>
      <c r="C48" s="815" t="s">
        <v>614</v>
      </c>
      <c r="D48" s="827">
        <v>99.37</v>
      </c>
      <c r="E48" s="827">
        <v>99.97</v>
      </c>
      <c r="F48" s="827">
        <v>99.67</v>
      </c>
      <c r="G48" s="827">
        <v>98.79517241379308</v>
      </c>
      <c r="H48" s="827">
        <v>99.3951724137931</v>
      </c>
      <c r="I48" s="850">
        <v>99.0951724137931</v>
      </c>
      <c r="K48" s="502"/>
      <c r="L48" s="502"/>
    </row>
    <row r="49" spans="2:18" ht="12.75">
      <c r="B49" s="688"/>
      <c r="C49" s="815" t="s">
        <v>615</v>
      </c>
      <c r="D49" s="827">
        <v>99.13</v>
      </c>
      <c r="E49" s="827">
        <v>99.73</v>
      </c>
      <c r="F49" s="827">
        <v>99.43</v>
      </c>
      <c r="G49" s="827">
        <v>100.75700000000002</v>
      </c>
      <c r="H49" s="827">
        <v>101.357</v>
      </c>
      <c r="I49" s="850">
        <v>101.05700000000002</v>
      </c>
      <c r="K49" s="502"/>
      <c r="L49" s="502"/>
      <c r="M49" s="847"/>
      <c r="N49" s="847"/>
      <c r="O49" s="847"/>
      <c r="P49" s="847"/>
      <c r="Q49" s="847"/>
      <c r="R49" s="847"/>
    </row>
    <row r="50" spans="2:12" ht="12.75">
      <c r="B50" s="688"/>
      <c r="C50" s="815" t="s">
        <v>665</v>
      </c>
      <c r="D50" s="827">
        <v>99.31</v>
      </c>
      <c r="E50" s="827">
        <v>99.91</v>
      </c>
      <c r="F50" s="827">
        <v>99.61</v>
      </c>
      <c r="G50" s="827">
        <v>98.53</v>
      </c>
      <c r="H50" s="827">
        <v>99.13</v>
      </c>
      <c r="I50" s="850">
        <v>98.83</v>
      </c>
      <c r="K50" s="502"/>
      <c r="L50" s="502"/>
    </row>
    <row r="51" spans="2:12" ht="12.75">
      <c r="B51" s="688"/>
      <c r="C51" s="815" t="s">
        <v>617</v>
      </c>
      <c r="D51" s="827">
        <v>100.45</v>
      </c>
      <c r="E51" s="827">
        <v>101.05</v>
      </c>
      <c r="F51" s="827">
        <v>100.75</v>
      </c>
      <c r="G51" s="827">
        <v>99.25366666666669</v>
      </c>
      <c r="H51" s="827">
        <v>99.85366666666665</v>
      </c>
      <c r="I51" s="850">
        <v>99.55366666666667</v>
      </c>
      <c r="K51" s="502"/>
      <c r="L51" s="502"/>
    </row>
    <row r="52" spans="2:12" ht="12.75">
      <c r="B52" s="688"/>
      <c r="C52" s="815" t="s">
        <v>618</v>
      </c>
      <c r="D52" s="827">
        <v>99.4</v>
      </c>
      <c r="E52" s="827">
        <v>100</v>
      </c>
      <c r="F52" s="827">
        <v>99.7</v>
      </c>
      <c r="G52" s="827">
        <v>99.667</v>
      </c>
      <c r="H52" s="827">
        <v>100.26700000000001</v>
      </c>
      <c r="I52" s="850">
        <v>99.96700000000001</v>
      </c>
      <c r="K52" s="502"/>
      <c r="L52" s="502"/>
    </row>
    <row r="53" spans="2:12" ht="12.75">
      <c r="B53" s="688"/>
      <c r="C53" s="815" t="s">
        <v>619</v>
      </c>
      <c r="D53" s="827">
        <v>102.16</v>
      </c>
      <c r="E53" s="827">
        <v>102.76</v>
      </c>
      <c r="F53" s="827">
        <v>102.46000000000001</v>
      </c>
      <c r="G53" s="827">
        <v>100.94516129032259</v>
      </c>
      <c r="H53" s="827">
        <v>101.54516129032258</v>
      </c>
      <c r="I53" s="850">
        <v>101.24516129032259</v>
      </c>
      <c r="K53" s="502"/>
      <c r="L53" s="502"/>
    </row>
    <row r="54" spans="2:12" ht="12.75">
      <c r="B54" s="162"/>
      <c r="C54" s="815" t="s">
        <v>666</v>
      </c>
      <c r="D54" s="827">
        <v>102.2</v>
      </c>
      <c r="E54" s="827">
        <v>102.8</v>
      </c>
      <c r="F54" s="827">
        <v>102.5</v>
      </c>
      <c r="G54" s="827">
        <v>101.78375</v>
      </c>
      <c r="H54" s="827">
        <v>102.38374999999999</v>
      </c>
      <c r="I54" s="850">
        <v>102.08375</v>
      </c>
      <c r="K54" s="502"/>
      <c r="L54" s="502"/>
    </row>
    <row r="55" spans="2:12" ht="12.75">
      <c r="B55" s="162"/>
      <c r="C55" s="815" t="s">
        <v>621</v>
      </c>
      <c r="D55" s="826">
        <v>101.14</v>
      </c>
      <c r="E55" s="826">
        <v>101.74</v>
      </c>
      <c r="F55" s="826">
        <v>101.44</v>
      </c>
      <c r="G55" s="826">
        <v>101.45258064516129</v>
      </c>
      <c r="H55" s="826">
        <v>102.0525806451613</v>
      </c>
      <c r="I55" s="828">
        <v>101.75258064516129</v>
      </c>
      <c r="K55" s="502"/>
      <c r="L55" s="502"/>
    </row>
    <row r="56" spans="2:12" ht="12.75">
      <c r="B56" s="829"/>
      <c r="C56" s="844" t="s">
        <v>664</v>
      </c>
      <c r="D56" s="831">
        <f aca="true" t="shared" si="1" ref="D56:I56">AVERAGE(D44:D55)</f>
        <v>99.55833333333334</v>
      </c>
      <c r="E56" s="831">
        <f t="shared" si="1"/>
        <v>100.15833333333332</v>
      </c>
      <c r="F56" s="831">
        <f t="shared" si="1"/>
        <v>99.85833333333335</v>
      </c>
      <c r="G56" s="831">
        <f t="shared" si="1"/>
        <v>99.18927579254729</v>
      </c>
      <c r="H56" s="831">
        <f t="shared" si="1"/>
        <v>99.78927579254726</v>
      </c>
      <c r="I56" s="833">
        <f t="shared" si="1"/>
        <v>99.48927579254728</v>
      </c>
      <c r="K56" s="502"/>
      <c r="L56" s="502"/>
    </row>
    <row r="57" spans="2:13" ht="12.75">
      <c r="B57" s="688" t="s">
        <v>68</v>
      </c>
      <c r="C57" s="815" t="s">
        <v>610</v>
      </c>
      <c r="D57" s="848">
        <v>103.71</v>
      </c>
      <c r="E57" s="848">
        <v>104.31</v>
      </c>
      <c r="F57" s="848">
        <v>104.00999999999999</v>
      </c>
      <c r="G57" s="848">
        <v>102.12375000000002</v>
      </c>
      <c r="H57" s="848">
        <v>102.72375</v>
      </c>
      <c r="I57" s="849">
        <v>102.42375000000001</v>
      </c>
      <c r="K57" s="502"/>
      <c r="L57" s="502"/>
      <c r="M57" s="502"/>
    </row>
    <row r="58" spans="2:13" ht="12.75">
      <c r="B58" s="688"/>
      <c r="C58" s="815" t="s">
        <v>611</v>
      </c>
      <c r="D58" s="827">
        <v>105.92</v>
      </c>
      <c r="E58" s="827">
        <v>106.52</v>
      </c>
      <c r="F58" s="827">
        <v>106.22</v>
      </c>
      <c r="G58" s="827">
        <v>105.59096774193547</v>
      </c>
      <c r="H58" s="827">
        <v>106.1909677419355</v>
      </c>
      <c r="I58" s="850">
        <v>105.89096774193548</v>
      </c>
      <c r="K58" s="502"/>
      <c r="L58" s="502"/>
      <c r="M58" s="502"/>
    </row>
    <row r="59" spans="2:13" ht="12.75">
      <c r="B59" s="688"/>
      <c r="C59" s="815" t="s">
        <v>612</v>
      </c>
      <c r="D59" s="827">
        <v>103.49</v>
      </c>
      <c r="E59" s="827">
        <v>104.09</v>
      </c>
      <c r="F59" s="827">
        <v>103.78999999999999</v>
      </c>
      <c r="G59" s="827">
        <v>104.52666666666666</v>
      </c>
      <c r="H59" s="827">
        <v>105.12666666666668</v>
      </c>
      <c r="I59" s="850">
        <v>104.82666666666667</v>
      </c>
      <c r="K59" s="502"/>
      <c r="L59" s="502"/>
      <c r="M59" s="502"/>
    </row>
    <row r="60" spans="2:12" ht="13.5" thickBot="1">
      <c r="B60" s="851"/>
      <c r="C60" s="852" t="s">
        <v>613</v>
      </c>
      <c r="D60" s="853">
        <v>105.46</v>
      </c>
      <c r="E60" s="853">
        <v>106.06</v>
      </c>
      <c r="F60" s="853">
        <v>105.75999999999999</v>
      </c>
      <c r="G60" s="853">
        <v>104.429</v>
      </c>
      <c r="H60" s="853">
        <v>105.02900000000001</v>
      </c>
      <c r="I60" s="854">
        <v>104.72900000000001</v>
      </c>
      <c r="K60" s="502"/>
      <c r="L60" s="502"/>
    </row>
    <row r="61" spans="2:12" ht="13.5" thickTop="1">
      <c r="B61" s="855" t="s">
        <v>667</v>
      </c>
      <c r="J61" s="856"/>
      <c r="K61" s="856"/>
      <c r="L61" s="856"/>
    </row>
    <row r="62" spans="2:12" ht="12.75">
      <c r="B62" s="1698" t="s">
        <v>668</v>
      </c>
      <c r="C62" s="1698"/>
      <c r="D62" s="1698"/>
      <c r="E62" s="1698"/>
      <c r="F62" s="1698"/>
      <c r="G62" s="1698"/>
      <c r="H62" s="1698"/>
      <c r="I62" s="1698"/>
      <c r="J62" s="1698"/>
      <c r="K62" s="1698"/>
      <c r="L62" s="1698"/>
    </row>
    <row r="63" spans="2:12" ht="13.5" customHeight="1">
      <c r="B63" s="1698" t="s">
        <v>26</v>
      </c>
      <c r="C63" s="1698"/>
      <c r="D63" s="1698"/>
      <c r="E63" s="1698"/>
      <c r="F63" s="1698"/>
      <c r="G63" s="1698"/>
      <c r="H63" s="1698"/>
      <c r="I63" s="1698"/>
      <c r="J63" s="1698"/>
      <c r="K63" s="1698"/>
      <c r="L63" s="1698"/>
    </row>
    <row r="64" spans="2:9" ht="16.5" thickBot="1">
      <c r="B64" s="175"/>
      <c r="C64" s="175"/>
      <c r="D64" s="175"/>
      <c r="E64" s="175"/>
      <c r="F64" s="175"/>
      <c r="G64" s="175"/>
      <c r="H64" s="175"/>
      <c r="I64" s="175"/>
    </row>
    <row r="65" spans="2:12" ht="13.5" thickTop="1">
      <c r="B65" s="1751"/>
      <c r="C65" s="1753" t="s">
        <v>669</v>
      </c>
      <c r="D65" s="1754"/>
      <c r="E65" s="1755"/>
      <c r="F65" s="1753" t="s">
        <v>138</v>
      </c>
      <c r="G65" s="1754"/>
      <c r="H65" s="1755"/>
      <c r="I65" s="1759" t="s">
        <v>205</v>
      </c>
      <c r="J65" s="1760"/>
      <c r="K65" s="1760"/>
      <c r="L65" s="1761"/>
    </row>
    <row r="66" spans="2:12" ht="12.75">
      <c r="B66" s="1752"/>
      <c r="C66" s="1756"/>
      <c r="D66" s="1757"/>
      <c r="E66" s="1758"/>
      <c r="F66" s="1756"/>
      <c r="G66" s="1757"/>
      <c r="H66" s="1758"/>
      <c r="I66" s="1762" t="s">
        <v>670</v>
      </c>
      <c r="J66" s="1763"/>
      <c r="K66" s="1762" t="s">
        <v>671</v>
      </c>
      <c r="L66" s="1764"/>
    </row>
    <row r="67" spans="2:12" ht="12.75">
      <c r="B67" s="858"/>
      <c r="C67" s="859" t="s">
        <v>672</v>
      </c>
      <c r="D67" s="860" t="s">
        <v>673</v>
      </c>
      <c r="E67" s="860" t="s">
        <v>674</v>
      </c>
      <c r="F67" s="860">
        <v>2013</v>
      </c>
      <c r="G67" s="860">
        <v>2014</v>
      </c>
      <c r="H67" s="860">
        <v>2015</v>
      </c>
      <c r="I67" s="861">
        <v>2014</v>
      </c>
      <c r="J67" s="861">
        <v>2015</v>
      </c>
      <c r="K67" s="861">
        <v>2014</v>
      </c>
      <c r="L67" s="862">
        <v>2015</v>
      </c>
    </row>
    <row r="68" spans="2:12" ht="12.75">
      <c r="B68" s="863" t="s">
        <v>675</v>
      </c>
      <c r="C68" s="864">
        <v>109.05</v>
      </c>
      <c r="D68" s="864">
        <v>104.73</v>
      </c>
      <c r="E68" s="864">
        <v>57.31</v>
      </c>
      <c r="F68" s="865">
        <v>108.25</v>
      </c>
      <c r="G68" s="865">
        <v>77.51</v>
      </c>
      <c r="H68" s="865">
        <v>40.28</v>
      </c>
      <c r="I68" s="866">
        <f>D68/C68*100-100</f>
        <v>-3.961485557083904</v>
      </c>
      <c r="J68" s="866">
        <f>E68/D68*100-100</f>
        <v>-45.2783347655877</v>
      </c>
      <c r="K68" s="866">
        <f>G68/F68*100-100</f>
        <v>-28.39722863741339</v>
      </c>
      <c r="L68" s="867">
        <f>H68/G68*100-100</f>
        <v>-48.03251193394401</v>
      </c>
    </row>
    <row r="69" spans="2:12" ht="13.5" thickBot="1">
      <c r="B69" s="868" t="s">
        <v>676</v>
      </c>
      <c r="C69" s="869">
        <v>1284.75</v>
      </c>
      <c r="D69" s="869">
        <v>1310</v>
      </c>
      <c r="E69" s="869">
        <v>1144.4</v>
      </c>
      <c r="F69" s="869">
        <v>1287.25</v>
      </c>
      <c r="G69" s="869">
        <v>1169</v>
      </c>
      <c r="H69" s="869">
        <v>1084.75</v>
      </c>
      <c r="I69" s="870">
        <f>D69/C69*100-100</f>
        <v>1.9653629110721909</v>
      </c>
      <c r="J69" s="870">
        <f>E69/D69*100-100</f>
        <v>-12.641221374045799</v>
      </c>
      <c r="K69" s="870">
        <f>G69/F69*100-100</f>
        <v>-9.186249757234407</v>
      </c>
      <c r="L69" s="871">
        <f>H69/G69*100-100</f>
        <v>-7.2070145423438845</v>
      </c>
    </row>
    <row r="70" ht="13.5" thickTop="1">
      <c r="B70" s="855" t="s">
        <v>677</v>
      </c>
    </row>
    <row r="71" ht="12.75">
      <c r="B71" s="855" t="s">
        <v>678</v>
      </c>
    </row>
    <row r="72" spans="2:8" ht="12.75">
      <c r="B72" s="855" t="s">
        <v>679</v>
      </c>
      <c r="C72" s="872"/>
      <c r="D72" s="872"/>
      <c r="E72" s="872"/>
      <c r="F72" s="872"/>
      <c r="G72" s="872"/>
      <c r="H72" s="872"/>
    </row>
    <row r="73" ht="12.75">
      <c r="B73" s="855" t="s">
        <v>680</v>
      </c>
    </row>
    <row r="75" spans="10:11" ht="12.75">
      <c r="J75" s="502"/>
      <c r="K75" s="502"/>
    </row>
    <row r="76" spans="10:11" ht="12.75">
      <c r="J76" s="502"/>
      <c r="K76" s="502"/>
    </row>
    <row r="77" spans="10:11" ht="12.75">
      <c r="J77" s="502"/>
      <c r="K77" s="502"/>
    </row>
    <row r="78" spans="10:11" ht="12.75">
      <c r="J78" s="502"/>
      <c r="K78" s="502"/>
    </row>
  </sheetData>
  <sheetProtection/>
  <mergeCells count="14">
    <mergeCell ref="B1:I1"/>
    <mergeCell ref="B2:I2"/>
    <mergeCell ref="B3:B4"/>
    <mergeCell ref="C3:C4"/>
    <mergeCell ref="D3:F3"/>
    <mergeCell ref="G3:I3"/>
    <mergeCell ref="B62:L62"/>
    <mergeCell ref="B63:L63"/>
    <mergeCell ref="B65:B66"/>
    <mergeCell ref="C65:E66"/>
    <mergeCell ref="F65:H66"/>
    <mergeCell ref="I65:L65"/>
    <mergeCell ref="I66:J66"/>
    <mergeCell ref="K66:L66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4:H26"/>
  <sheetViews>
    <sheetView zoomScalePageLayoutView="0" workbookViewId="0" topLeftCell="A1">
      <selection activeCell="E29" sqref="E29"/>
    </sheetView>
  </sheetViews>
  <sheetFormatPr defaultColWidth="9.140625" defaultRowHeight="15"/>
  <cols>
    <col min="2" max="2" width="27.28125" style="0" customWidth="1"/>
    <col min="5" max="5" width="10.8515625" style="0" customWidth="1"/>
    <col min="8" max="8" width="10.8515625" style="0" customWidth="1"/>
  </cols>
  <sheetData>
    <row r="4" spans="2:8" ht="15">
      <c r="B4" s="1698" t="s">
        <v>1266</v>
      </c>
      <c r="C4" s="1698"/>
      <c r="D4" s="1698"/>
      <c r="E4" s="1698"/>
      <c r="F4" s="1698"/>
      <c r="G4" s="1698"/>
      <c r="H4" s="1698"/>
    </row>
    <row r="5" spans="2:8" ht="15">
      <c r="B5" s="1774" t="s">
        <v>681</v>
      </c>
      <c r="C5" s="1774"/>
      <c r="D5" s="1774"/>
      <c r="E5" s="1774"/>
      <c r="F5" s="1774"/>
      <c r="G5" s="1774"/>
      <c r="H5" s="1774"/>
    </row>
    <row r="6" spans="2:8" ht="15">
      <c r="B6" s="1775" t="s">
        <v>59</v>
      </c>
      <c r="C6" s="1775"/>
      <c r="D6" s="1775"/>
      <c r="E6" s="1775"/>
      <c r="F6" s="1775"/>
      <c r="G6" s="1775"/>
      <c r="H6" s="1775"/>
    </row>
    <row r="7" spans="2:8" ht="15">
      <c r="B7" s="1776" t="s">
        <v>532</v>
      </c>
      <c r="C7" s="1776"/>
      <c r="D7" s="1776"/>
      <c r="E7" s="1776"/>
      <c r="F7" s="1776"/>
      <c r="G7" s="1776"/>
      <c r="H7" s="1776"/>
    </row>
    <row r="8" spans="2:8" ht="15.75" customHeight="1">
      <c r="B8" s="1777" t="s">
        <v>682</v>
      </c>
      <c r="C8" s="1779" t="s">
        <v>683</v>
      </c>
      <c r="D8" s="1780"/>
      <c r="E8" s="1781" t="s">
        <v>684</v>
      </c>
      <c r="F8" s="1779" t="s">
        <v>685</v>
      </c>
      <c r="G8" s="1780"/>
      <c r="H8" s="1781" t="s">
        <v>684</v>
      </c>
    </row>
    <row r="9" spans="2:8" ht="15" customHeight="1">
      <c r="B9" s="1778"/>
      <c r="C9" s="873" t="s">
        <v>65</v>
      </c>
      <c r="D9" s="874" t="s">
        <v>68</v>
      </c>
      <c r="E9" s="1782"/>
      <c r="F9" s="874" t="s">
        <v>65</v>
      </c>
      <c r="G9" s="873" t="s">
        <v>68</v>
      </c>
      <c r="H9" s="1782"/>
    </row>
    <row r="10" spans="2:8" ht="15">
      <c r="B10" s="875" t="s">
        <v>686</v>
      </c>
      <c r="C10" s="876">
        <v>5509.385336</v>
      </c>
      <c r="D10" s="876">
        <v>2525.2249719999995</v>
      </c>
      <c r="E10" s="876">
        <v>-54.16503261263264</v>
      </c>
      <c r="F10" s="876">
        <v>106046.41339400002</v>
      </c>
      <c r="G10" s="876">
        <v>43322.363827</v>
      </c>
      <c r="H10" s="876">
        <v>-59.147733109990185</v>
      </c>
    </row>
    <row r="11" spans="2:8" ht="15">
      <c r="B11" s="875" t="s">
        <v>687</v>
      </c>
      <c r="C11" s="876">
        <v>1009.282698</v>
      </c>
      <c r="D11" s="876">
        <v>503.703465</v>
      </c>
      <c r="E11" s="876">
        <v>-50.092925797881854</v>
      </c>
      <c r="F11" s="876">
        <v>28475.789892</v>
      </c>
      <c r="G11" s="876">
        <v>14291.775609</v>
      </c>
      <c r="H11" s="876">
        <v>-49.810784307636936</v>
      </c>
    </row>
    <row r="12" spans="2:8" ht="15">
      <c r="B12" s="875" t="s">
        <v>688</v>
      </c>
      <c r="C12" s="876">
        <v>2375.8957840000003</v>
      </c>
      <c r="D12" s="876">
        <v>917.8985210000001</v>
      </c>
      <c r="E12" s="876">
        <v>-61.366212811967344</v>
      </c>
      <c r="F12" s="876">
        <v>35393.999867</v>
      </c>
      <c r="G12" s="876">
        <v>32745.181285000002</v>
      </c>
      <c r="H12" s="876">
        <v>-7.483806837185568</v>
      </c>
    </row>
    <row r="13" spans="2:8" ht="15">
      <c r="B13" s="875" t="s">
        <v>689</v>
      </c>
      <c r="C13" s="876">
        <v>8315.67087</v>
      </c>
      <c r="D13" s="876">
        <v>6356.2336589999995</v>
      </c>
      <c r="E13" s="876">
        <v>-23.563188606573604</v>
      </c>
      <c r="F13" s="876">
        <v>31821.547165</v>
      </c>
      <c r="G13" s="876">
        <v>24704.461132</v>
      </c>
      <c r="H13" s="876">
        <v>-22.365619107382585</v>
      </c>
    </row>
    <row r="14" spans="2:8" ht="15">
      <c r="B14" s="875" t="s">
        <v>690</v>
      </c>
      <c r="C14" s="876">
        <v>7433.366110000001</v>
      </c>
      <c r="D14" s="876">
        <v>8277.252647000001</v>
      </c>
      <c r="E14" s="876">
        <v>11.352683622897743</v>
      </c>
      <c r="F14" s="876">
        <v>29818.206735</v>
      </c>
      <c r="G14" s="876">
        <v>29133.054995</v>
      </c>
      <c r="H14" s="876">
        <v>-2.29776306163906</v>
      </c>
    </row>
    <row r="15" spans="2:8" ht="15">
      <c r="B15" s="875" t="s">
        <v>691</v>
      </c>
      <c r="C15" s="876">
        <v>561.2964939999999</v>
      </c>
      <c r="D15" s="876">
        <v>414.239301</v>
      </c>
      <c r="E15" s="876">
        <v>-26.199556664253805</v>
      </c>
      <c r="F15" s="876">
        <v>8855.311299</v>
      </c>
      <c r="G15" s="876">
        <v>6039.223781</v>
      </c>
      <c r="H15" s="876">
        <v>-31.8011126081814</v>
      </c>
    </row>
    <row r="16" spans="2:8" ht="15">
      <c r="B16" s="875" t="s">
        <v>692</v>
      </c>
      <c r="C16" s="876">
        <v>3034.0672270000005</v>
      </c>
      <c r="D16" s="876">
        <v>1743.4600010000001</v>
      </c>
      <c r="E16" s="876">
        <v>-42.53719939080308</v>
      </c>
      <c r="F16" s="876">
        <v>6190.680013000001</v>
      </c>
      <c r="G16" s="876">
        <v>5174.448313999999</v>
      </c>
      <c r="H16" s="876">
        <v>-16.41551003873542</v>
      </c>
    </row>
    <row r="17" spans="2:8" ht="15">
      <c r="B17" s="875" t="s">
        <v>693</v>
      </c>
      <c r="C17" s="876">
        <v>129.071003</v>
      </c>
      <c r="D17" s="876">
        <v>67.148425</v>
      </c>
      <c r="E17" s="876">
        <v>-47.97559216302053</v>
      </c>
      <c r="F17" s="876">
        <v>1845.5614959999998</v>
      </c>
      <c r="G17" s="876">
        <v>1156.688053</v>
      </c>
      <c r="H17" s="876">
        <v>-37.325954431377006</v>
      </c>
    </row>
    <row r="18" spans="2:8" ht="15">
      <c r="B18" s="875" t="s">
        <v>694</v>
      </c>
      <c r="C18" s="876">
        <v>318.46042</v>
      </c>
      <c r="D18" s="876">
        <v>151.5215</v>
      </c>
      <c r="E18" s="876">
        <v>-52.420617921687096</v>
      </c>
      <c r="F18" s="876">
        <v>2592.2046680000003</v>
      </c>
      <c r="G18" s="876">
        <v>4083.593623</v>
      </c>
      <c r="H18" s="876">
        <v>57.53361119246313</v>
      </c>
    </row>
    <row r="19" spans="2:8" ht="15">
      <c r="B19" s="875" t="s">
        <v>695</v>
      </c>
      <c r="C19" s="876">
        <v>0</v>
      </c>
      <c r="D19" s="876">
        <v>0.45718</v>
      </c>
      <c r="E19" s="1512" t="s">
        <v>76</v>
      </c>
      <c r="F19" s="876">
        <v>0</v>
      </c>
      <c r="G19" s="876">
        <v>342.592024</v>
      </c>
      <c r="H19" s="1512" t="s">
        <v>76</v>
      </c>
    </row>
    <row r="20" spans="2:8" ht="15">
      <c r="B20" s="875" t="s">
        <v>696</v>
      </c>
      <c r="C20" s="876">
        <v>859.48713</v>
      </c>
      <c r="D20" s="876">
        <v>0</v>
      </c>
      <c r="E20" s="876">
        <v>-100</v>
      </c>
      <c r="F20" s="876">
        <v>3620.244302</v>
      </c>
      <c r="G20" s="876">
        <v>0</v>
      </c>
      <c r="H20" s="876">
        <v>-100</v>
      </c>
    </row>
    <row r="21" spans="2:8" ht="15">
      <c r="B21" s="1593" t="s">
        <v>604</v>
      </c>
      <c r="C21" s="1594">
        <v>29545.983071999995</v>
      </c>
      <c r="D21" s="1594">
        <v>20957.139671000004</v>
      </c>
      <c r="E21" s="1594">
        <v>-29.069411500270675</v>
      </c>
      <c r="F21" s="1594">
        <v>254659.95883100003</v>
      </c>
      <c r="G21" s="1594">
        <v>160993.382643</v>
      </c>
      <c r="H21" s="1594">
        <v>-36.78103798413004</v>
      </c>
    </row>
    <row r="22" spans="2:8" ht="15.75">
      <c r="B22" s="877"/>
      <c r="C22" s="878"/>
      <c r="D22" s="878"/>
      <c r="E22" s="878"/>
      <c r="F22" s="878"/>
      <c r="G22" s="878"/>
      <c r="H22" s="879"/>
    </row>
    <row r="25" spans="3:7" ht="15">
      <c r="C25" s="880"/>
      <c r="D25" s="880"/>
      <c r="F25" s="880"/>
      <c r="G25" s="880"/>
    </row>
    <row r="26" spans="3:7" ht="15">
      <c r="C26" s="881"/>
      <c r="D26" s="881"/>
      <c r="F26" s="881"/>
      <c r="G26" s="881"/>
    </row>
  </sheetData>
  <sheetProtection/>
  <mergeCells count="9">
    <mergeCell ref="B4:H4"/>
    <mergeCell ref="B5:H5"/>
    <mergeCell ref="B6:H6"/>
    <mergeCell ref="B7:H7"/>
    <mergeCell ref="B8:B9"/>
    <mergeCell ref="C8:D8"/>
    <mergeCell ref="E8:E9"/>
    <mergeCell ref="F8:G8"/>
    <mergeCell ref="H8:H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PageLayoutView="0" workbookViewId="0" topLeftCell="A7">
      <selection activeCell="F19" sqref="F19"/>
    </sheetView>
  </sheetViews>
  <sheetFormatPr defaultColWidth="9.140625" defaultRowHeight="17.25" customHeight="1"/>
  <cols>
    <col min="1" max="1" width="35.7109375" style="14" customWidth="1"/>
    <col min="2" max="2" width="12.00390625" style="14" bestFit="1" customWidth="1"/>
    <col min="3" max="3" width="10.7109375" style="14" customWidth="1"/>
    <col min="4" max="4" width="12.00390625" style="14" bestFit="1" customWidth="1"/>
    <col min="5" max="5" width="10.7109375" style="14" customWidth="1"/>
    <col min="6" max="6" width="11.140625" style="14" customWidth="1"/>
    <col min="7" max="8" width="10.7109375" style="14" customWidth="1"/>
    <col min="9" max="16384" width="9.140625" style="14" customWidth="1"/>
  </cols>
  <sheetData>
    <row r="1" spans="1:8" ht="17.25" customHeight="1">
      <c r="A1" s="1799" t="s">
        <v>698</v>
      </c>
      <c r="B1" s="1799"/>
      <c r="C1" s="1799"/>
      <c r="D1" s="1799"/>
      <c r="E1" s="1799"/>
      <c r="F1" s="1799"/>
      <c r="G1" s="1799"/>
      <c r="H1" s="1799"/>
    </row>
    <row r="2" spans="1:8" ht="17.25" customHeight="1">
      <c r="A2" s="1800" t="s">
        <v>57</v>
      </c>
      <c r="B2" s="1800"/>
      <c r="C2" s="1800"/>
      <c r="D2" s="1800"/>
      <c r="E2" s="1800"/>
      <c r="F2" s="1800"/>
      <c r="G2" s="1800"/>
      <c r="H2" s="1800"/>
    </row>
    <row r="3" spans="1:8" ht="17.25" customHeight="1">
      <c r="A3" s="1801" t="s">
        <v>58</v>
      </c>
      <c r="B3" s="1801"/>
      <c r="C3" s="1801"/>
      <c r="D3" s="1801"/>
      <c r="E3" s="1801"/>
      <c r="F3" s="1801"/>
      <c r="G3" s="1801"/>
      <c r="H3" s="1801"/>
    </row>
    <row r="4" spans="1:8" ht="17.25" customHeight="1">
      <c r="A4" s="1802" t="s">
        <v>59</v>
      </c>
      <c r="B4" s="1802"/>
      <c r="C4" s="1802"/>
      <c r="D4" s="1802"/>
      <c r="E4" s="1802"/>
      <c r="F4" s="1802"/>
      <c r="G4" s="1802"/>
      <c r="H4" s="1802"/>
    </row>
    <row r="5" spans="1:8" ht="12.75" customHeight="1" thickBot="1">
      <c r="A5" s="15"/>
      <c r="B5" s="1803"/>
      <c r="C5" s="1803"/>
      <c r="D5" s="1803"/>
      <c r="E5" s="15"/>
      <c r="F5" s="15"/>
      <c r="G5" s="1804" t="s">
        <v>60</v>
      </c>
      <c r="H5" s="1804"/>
    </row>
    <row r="6" spans="1:8" ht="17.25" customHeight="1" thickTop="1">
      <c r="A6" s="1787" t="s">
        <v>61</v>
      </c>
      <c r="B6" s="1789" t="s">
        <v>62</v>
      </c>
      <c r="C6" s="1790"/>
      <c r="D6" s="1790"/>
      <c r="E6" s="1790"/>
      <c r="F6" s="1790"/>
      <c r="G6" s="1791" t="s">
        <v>63</v>
      </c>
      <c r="H6" s="1792"/>
    </row>
    <row r="7" spans="1:8" ht="15.75">
      <c r="A7" s="1788"/>
      <c r="B7" s="1795" t="s">
        <v>64</v>
      </c>
      <c r="C7" s="1796"/>
      <c r="D7" s="1797" t="s">
        <v>65</v>
      </c>
      <c r="E7" s="1796"/>
      <c r="F7" s="16" t="s">
        <v>66</v>
      </c>
      <c r="G7" s="1793"/>
      <c r="H7" s="1794"/>
    </row>
    <row r="8" spans="1:8" ht="17.25" customHeight="1">
      <c r="A8" s="17"/>
      <c r="B8" s="18" t="s">
        <v>59</v>
      </c>
      <c r="C8" s="18" t="s">
        <v>67</v>
      </c>
      <c r="D8" s="18" t="str">
        <f>B8</f>
        <v>Four Months</v>
      </c>
      <c r="E8" s="18" t="s">
        <v>67</v>
      </c>
      <c r="F8" s="18" t="str">
        <f>D8</f>
        <v>Four Months</v>
      </c>
      <c r="G8" s="19" t="s">
        <v>65</v>
      </c>
      <c r="H8" s="20" t="s">
        <v>68</v>
      </c>
    </row>
    <row r="9" spans="1:8" ht="17.25" customHeight="1">
      <c r="A9" s="21" t="s">
        <v>69</v>
      </c>
      <c r="B9" s="22">
        <v>73688.90000000001</v>
      </c>
      <c r="C9" s="22">
        <v>417327.5</v>
      </c>
      <c r="D9" s="22">
        <v>79555.90000000001</v>
      </c>
      <c r="E9" s="22">
        <v>499956.1</v>
      </c>
      <c r="F9" s="22">
        <v>73352.4</v>
      </c>
      <c r="G9" s="23">
        <v>7.961850427947763</v>
      </c>
      <c r="H9" s="24">
        <v>-7.797661769900175</v>
      </c>
    </row>
    <row r="10" spans="1:8" s="26" customFormat="1" ht="17.25" customHeight="1">
      <c r="A10" s="21" t="s">
        <v>70</v>
      </c>
      <c r="B10" s="25">
        <v>67775.8</v>
      </c>
      <c r="C10" s="25">
        <v>296552.2</v>
      </c>
      <c r="D10" s="25">
        <v>72538.70000000001</v>
      </c>
      <c r="E10" s="25">
        <v>328982.4</v>
      </c>
      <c r="F10" s="25">
        <v>58052.5</v>
      </c>
      <c r="G10" s="23">
        <v>7.027434571041594</v>
      </c>
      <c r="H10" s="24">
        <v>-19.970305505888593</v>
      </c>
    </row>
    <row r="11" spans="1:8" ht="17.25" customHeight="1">
      <c r="A11" s="27" t="s">
        <v>71</v>
      </c>
      <c r="B11" s="28">
        <v>61645.6</v>
      </c>
      <c r="C11" s="28">
        <v>268110.5</v>
      </c>
      <c r="D11" s="28">
        <v>69550.8</v>
      </c>
      <c r="E11" s="28">
        <v>304959.3</v>
      </c>
      <c r="F11" s="28">
        <v>55223.7</v>
      </c>
      <c r="G11" s="29">
        <v>12.823624070493278</v>
      </c>
      <c r="H11" s="30">
        <v>-20.59947549129558</v>
      </c>
    </row>
    <row r="12" spans="1:8" ht="17.25" customHeight="1">
      <c r="A12" s="27" t="s">
        <v>72</v>
      </c>
      <c r="B12" s="28">
        <v>710.5999999999999</v>
      </c>
      <c r="C12" s="28">
        <v>4209.599999999999</v>
      </c>
      <c r="D12" s="28">
        <v>653.1</v>
      </c>
      <c r="E12" s="28">
        <v>3557.4</v>
      </c>
      <c r="F12" s="28">
        <v>1128.8</v>
      </c>
      <c r="G12" s="29">
        <v>-8.091753447790584</v>
      </c>
      <c r="H12" s="30">
        <v>72.83723778900625</v>
      </c>
    </row>
    <row r="13" spans="1:8" ht="17.25" customHeight="1">
      <c r="A13" s="27" t="s">
        <v>73</v>
      </c>
      <c r="B13" s="28">
        <v>5419.6</v>
      </c>
      <c r="C13" s="28">
        <v>24232.1</v>
      </c>
      <c r="D13" s="28">
        <v>2334.7999999999997</v>
      </c>
      <c r="E13" s="28">
        <v>20465.7</v>
      </c>
      <c r="F13" s="28">
        <v>1700</v>
      </c>
      <c r="G13" s="29">
        <v>-56.919329839840586</v>
      </c>
      <c r="H13" s="30">
        <v>-27.188624293301345</v>
      </c>
    </row>
    <row r="14" spans="1:8" s="26" customFormat="1" ht="17.25" customHeight="1">
      <c r="A14" s="21" t="s">
        <v>74</v>
      </c>
      <c r="B14" s="25">
        <v>3917.2999999999997</v>
      </c>
      <c r="C14" s="25">
        <v>61360</v>
      </c>
      <c r="D14" s="25">
        <v>4661.8</v>
      </c>
      <c r="E14" s="25">
        <v>77671.59999999999</v>
      </c>
      <c r="F14" s="25">
        <v>5739.7</v>
      </c>
      <c r="G14" s="23">
        <v>19.00543741863019</v>
      </c>
      <c r="H14" s="24">
        <v>23.121970054485384</v>
      </c>
    </row>
    <row r="15" spans="1:8" ht="17.25" customHeight="1">
      <c r="A15" s="27" t="s">
        <v>71</v>
      </c>
      <c r="B15" s="28">
        <v>3307.7</v>
      </c>
      <c r="C15" s="28">
        <v>48804</v>
      </c>
      <c r="D15" s="28">
        <v>4024.9</v>
      </c>
      <c r="E15" s="28">
        <v>65947.7</v>
      </c>
      <c r="F15" s="28">
        <v>4702.4</v>
      </c>
      <c r="G15" s="29">
        <v>21.68274027269705</v>
      </c>
      <c r="H15" s="30">
        <v>16.832716340778642</v>
      </c>
    </row>
    <row r="16" spans="1:8" ht="17.25" customHeight="1">
      <c r="A16" s="27" t="s">
        <v>72</v>
      </c>
      <c r="B16" s="28">
        <v>109.7</v>
      </c>
      <c r="C16" s="28">
        <v>5446.8</v>
      </c>
      <c r="D16" s="28">
        <v>455.6</v>
      </c>
      <c r="E16" s="28">
        <v>7540.9</v>
      </c>
      <c r="F16" s="28">
        <v>775.1999999999999</v>
      </c>
      <c r="G16" s="29">
        <v>315.31449407474935</v>
      </c>
      <c r="H16" s="30">
        <v>70.14925373134326</v>
      </c>
    </row>
    <row r="17" spans="1:8" ht="17.25" customHeight="1">
      <c r="A17" s="27" t="s">
        <v>73</v>
      </c>
      <c r="B17" s="28">
        <v>499.9</v>
      </c>
      <c r="C17" s="28">
        <v>7109.2</v>
      </c>
      <c r="D17" s="28">
        <v>181.3</v>
      </c>
      <c r="E17" s="28">
        <v>4183</v>
      </c>
      <c r="F17" s="28">
        <v>262.1</v>
      </c>
      <c r="G17" s="29">
        <v>-63.73274654930986</v>
      </c>
      <c r="H17" s="30">
        <v>44.567015995587425</v>
      </c>
    </row>
    <row r="18" spans="1:8" s="26" customFormat="1" ht="17.25" customHeight="1">
      <c r="A18" s="31" t="s">
        <v>75</v>
      </c>
      <c r="B18" s="25">
        <v>1995.8</v>
      </c>
      <c r="C18" s="25">
        <v>59415.3</v>
      </c>
      <c r="D18" s="25">
        <v>2355.4</v>
      </c>
      <c r="E18" s="25">
        <v>93302.1</v>
      </c>
      <c r="F18" s="25">
        <v>9560.2</v>
      </c>
      <c r="G18" s="29">
        <v>18.017837458663198</v>
      </c>
      <c r="H18" s="30">
        <v>305.8843508533583</v>
      </c>
    </row>
    <row r="19" spans="1:8" ht="17.25" customHeight="1">
      <c r="A19" s="27" t="s">
        <v>71</v>
      </c>
      <c r="B19" s="28">
        <v>1995.8</v>
      </c>
      <c r="C19" s="32">
        <v>57937.4</v>
      </c>
      <c r="D19" s="28">
        <v>2355.4</v>
      </c>
      <c r="E19" s="28">
        <v>87750.5</v>
      </c>
      <c r="F19" s="28">
        <v>9560.2</v>
      </c>
      <c r="G19" s="29">
        <v>18.017837458663198</v>
      </c>
      <c r="H19" s="30">
        <v>305.8843508533583</v>
      </c>
    </row>
    <row r="20" spans="1:8" ht="17.25" customHeight="1">
      <c r="A20" s="27" t="s">
        <v>72</v>
      </c>
      <c r="B20" s="28">
        <v>0</v>
      </c>
      <c r="C20" s="28">
        <v>319.3</v>
      </c>
      <c r="D20" s="28">
        <v>0</v>
      </c>
      <c r="E20" s="28">
        <v>4051.6</v>
      </c>
      <c r="F20" s="28">
        <v>0</v>
      </c>
      <c r="G20" s="23" t="s">
        <v>76</v>
      </c>
      <c r="H20" s="24" t="s">
        <v>76</v>
      </c>
    </row>
    <row r="21" spans="1:8" ht="17.25" customHeight="1">
      <c r="A21" s="33" t="s">
        <v>73</v>
      </c>
      <c r="B21" s="34">
        <v>0</v>
      </c>
      <c r="C21" s="34">
        <v>1158.6</v>
      </c>
      <c r="D21" s="34">
        <v>0</v>
      </c>
      <c r="E21" s="34">
        <v>1500</v>
      </c>
      <c r="F21" s="34">
        <v>0</v>
      </c>
      <c r="G21" s="35" t="s">
        <v>76</v>
      </c>
      <c r="H21" s="36" t="s">
        <v>76</v>
      </c>
    </row>
    <row r="22" spans="1:8" s="40" customFormat="1" ht="18" customHeight="1">
      <c r="A22" s="37" t="s">
        <v>77</v>
      </c>
      <c r="B22" s="38">
        <v>136</v>
      </c>
      <c r="C22" s="38">
        <v>138.39999999999998</v>
      </c>
      <c r="D22" s="39">
        <v>0</v>
      </c>
      <c r="E22" s="39">
        <v>0</v>
      </c>
      <c r="F22" s="39">
        <v>0</v>
      </c>
      <c r="G22" s="23" t="s">
        <v>76</v>
      </c>
      <c r="H22" s="30" t="s">
        <v>76</v>
      </c>
    </row>
    <row r="23" spans="1:8" s="40" customFormat="1" ht="18" customHeight="1">
      <c r="A23" s="41" t="s">
        <v>78</v>
      </c>
      <c r="B23" s="28">
        <v>9.2</v>
      </c>
      <c r="C23" s="42">
        <v>9.200000000000001</v>
      </c>
      <c r="D23" s="43">
        <v>0</v>
      </c>
      <c r="E23" s="43">
        <v>0</v>
      </c>
      <c r="F23" s="43">
        <v>0</v>
      </c>
      <c r="G23" s="29" t="s">
        <v>76</v>
      </c>
      <c r="H23" s="44" t="s">
        <v>76</v>
      </c>
    </row>
    <row r="24" spans="1:8" s="40" customFormat="1" ht="18" customHeight="1">
      <c r="A24" s="41" t="s">
        <v>79</v>
      </c>
      <c r="B24" s="28">
        <v>126.8</v>
      </c>
      <c r="C24" s="42">
        <v>129.2</v>
      </c>
      <c r="D24" s="43">
        <v>0</v>
      </c>
      <c r="E24" s="43">
        <v>0</v>
      </c>
      <c r="F24" s="43">
        <v>0</v>
      </c>
      <c r="G24" s="29" t="s">
        <v>76</v>
      </c>
      <c r="H24" s="44" t="s">
        <v>76</v>
      </c>
    </row>
    <row r="25" spans="1:8" s="48" customFormat="1" ht="22.5" customHeight="1" thickBot="1">
      <c r="A25" s="45" t="s">
        <v>80</v>
      </c>
      <c r="B25" s="34">
        <v>0</v>
      </c>
      <c r="C25" s="42">
        <v>0</v>
      </c>
      <c r="D25" s="46">
        <v>0</v>
      </c>
      <c r="E25" s="46">
        <v>0</v>
      </c>
      <c r="F25" s="46">
        <v>0</v>
      </c>
      <c r="G25" s="29" t="s">
        <v>76</v>
      </c>
      <c r="H25" s="47" t="s">
        <v>76</v>
      </c>
    </row>
    <row r="26" spans="1:8" ht="17.25" customHeight="1" thickBot="1">
      <c r="A26" s="49" t="s">
        <v>81</v>
      </c>
      <c r="B26" s="50">
        <v>73824.90000000001</v>
      </c>
      <c r="C26" s="50">
        <v>417465.9</v>
      </c>
      <c r="D26" s="50">
        <v>79555.90000000001</v>
      </c>
      <c r="E26" s="50">
        <v>499956.1</v>
      </c>
      <c r="F26" s="50">
        <v>73352.4</v>
      </c>
      <c r="G26" s="51">
        <v>7.762963444583059</v>
      </c>
      <c r="H26" s="52">
        <v>-7.797661769900175</v>
      </c>
    </row>
    <row r="27" spans="1:8" ht="17.25" customHeight="1" thickBot="1">
      <c r="A27" s="49" t="s">
        <v>82</v>
      </c>
      <c r="B27" s="53">
        <v>110964.79999999999</v>
      </c>
      <c r="C27" s="53">
        <v>403715</v>
      </c>
      <c r="D27" s="53">
        <v>124376.19999999998</v>
      </c>
      <c r="E27" s="53">
        <v>461340.60000000003</v>
      </c>
      <c r="F27" s="53">
        <v>108450.70000000003</v>
      </c>
      <c r="G27" s="51">
        <v>12.086175075339204</v>
      </c>
      <c r="H27" s="52">
        <v>-12.804298571591637</v>
      </c>
    </row>
    <row r="28" spans="1:8" ht="17.25" customHeight="1">
      <c r="A28" s="41" t="s">
        <v>83</v>
      </c>
      <c r="B28" s="54">
        <v>107576.7</v>
      </c>
      <c r="C28" s="54">
        <v>393560.30000000005</v>
      </c>
      <c r="D28" s="54">
        <v>118733.29999999999</v>
      </c>
      <c r="E28" s="54">
        <v>434793.60000000003</v>
      </c>
      <c r="F28" s="54">
        <v>104603.50000000003</v>
      </c>
      <c r="G28" s="23">
        <v>10.370833089321378</v>
      </c>
      <c r="H28" s="24">
        <v>-11.90045252679742</v>
      </c>
    </row>
    <row r="29" spans="1:8" ht="17.25" customHeight="1">
      <c r="A29" s="55" t="s">
        <v>84</v>
      </c>
      <c r="B29" s="56">
        <v>94318.9</v>
      </c>
      <c r="C29" s="57">
        <v>356619.60000000003</v>
      </c>
      <c r="D29" s="56">
        <v>114885.9</v>
      </c>
      <c r="E29" s="56">
        <v>405846.4</v>
      </c>
      <c r="F29" s="56">
        <v>92570.20000000001</v>
      </c>
      <c r="G29" s="58">
        <v>21.80580986419477</v>
      </c>
      <c r="H29" s="59">
        <v>-19.424228734770747</v>
      </c>
    </row>
    <row r="30" spans="1:8" ht="17.25" customHeight="1">
      <c r="A30" s="55" t="s">
        <v>85</v>
      </c>
      <c r="B30" s="56">
        <v>13257.8</v>
      </c>
      <c r="C30" s="57">
        <v>36940.7</v>
      </c>
      <c r="D30" s="56">
        <v>3847.4</v>
      </c>
      <c r="E30" s="56">
        <v>28947.199999999993</v>
      </c>
      <c r="F30" s="56">
        <v>12033.30000000001</v>
      </c>
      <c r="G30" s="58">
        <v>-70.98010227941288</v>
      </c>
      <c r="H30" s="59">
        <v>212.76446431356266</v>
      </c>
    </row>
    <row r="31" spans="1:8" ht="17.25" customHeight="1">
      <c r="A31" s="41" t="s">
        <v>86</v>
      </c>
      <c r="B31" s="28">
        <v>1541</v>
      </c>
      <c r="C31" s="42">
        <v>8084.4</v>
      </c>
      <c r="D31" s="28">
        <v>2952.7</v>
      </c>
      <c r="E31" s="28">
        <v>11145.699999999999</v>
      </c>
      <c r="F31" s="28">
        <v>2873.200000000002</v>
      </c>
      <c r="G31" s="29">
        <v>91.60934458144061</v>
      </c>
      <c r="H31" s="30">
        <v>-2.692450977071756</v>
      </c>
    </row>
    <row r="32" spans="1:8" ht="17.25" customHeight="1">
      <c r="A32" s="41" t="s">
        <v>87</v>
      </c>
      <c r="B32" s="28">
        <v>-134.5</v>
      </c>
      <c r="C32" s="42">
        <v>-63.400000000000034</v>
      </c>
      <c r="D32" s="28">
        <v>-44.2</v>
      </c>
      <c r="E32" s="28">
        <v>-26.499999999999943</v>
      </c>
      <c r="F32" s="28">
        <v>22.600000000000023</v>
      </c>
      <c r="G32" s="29">
        <v>-67.13754646840148</v>
      </c>
      <c r="H32" s="30">
        <v>-151.13122171945705</v>
      </c>
    </row>
    <row r="33" spans="1:8" ht="17.25" customHeight="1">
      <c r="A33" s="41" t="s">
        <v>88</v>
      </c>
      <c r="B33" s="28">
        <v>482.4</v>
      </c>
      <c r="C33" s="42">
        <v>-44.7</v>
      </c>
      <c r="D33" s="28">
        <v>1742.1</v>
      </c>
      <c r="E33" s="28">
        <v>24.299999999999997</v>
      </c>
      <c r="F33" s="28">
        <v>459.4</v>
      </c>
      <c r="G33" s="29">
        <v>261.1318407960199</v>
      </c>
      <c r="H33" s="30">
        <v>-73.62952758165432</v>
      </c>
    </row>
    <row r="34" spans="1:8" ht="17.25" customHeight="1">
      <c r="A34" s="41" t="s">
        <v>89</v>
      </c>
      <c r="B34" s="28">
        <v>232.5</v>
      </c>
      <c r="C34" s="42">
        <v>136.60000000000002</v>
      </c>
      <c r="D34" s="28">
        <v>228.2</v>
      </c>
      <c r="E34" s="28">
        <v>268.19999999999993</v>
      </c>
      <c r="F34" s="28">
        <v>768.4000000000001</v>
      </c>
      <c r="G34" s="29">
        <v>-1.8494623655914026</v>
      </c>
      <c r="H34" s="30">
        <v>236.7221735319895</v>
      </c>
    </row>
    <row r="35" spans="1:8" ht="17.25" customHeight="1">
      <c r="A35" s="41" t="s">
        <v>90</v>
      </c>
      <c r="B35" s="28"/>
      <c r="C35" s="60">
        <v>0</v>
      </c>
      <c r="D35" s="28"/>
      <c r="E35" s="28">
        <v>10000</v>
      </c>
      <c r="F35" s="28">
        <v>0</v>
      </c>
      <c r="G35" s="29" t="s">
        <v>76</v>
      </c>
      <c r="H35" s="30" t="s">
        <v>76</v>
      </c>
    </row>
    <row r="36" spans="1:8" ht="17.25" customHeight="1" thickBot="1">
      <c r="A36" s="41" t="s">
        <v>91</v>
      </c>
      <c r="B36" s="61">
        <v>1266.7</v>
      </c>
      <c r="C36" s="62">
        <v>2041.7999999999993</v>
      </c>
      <c r="D36" s="61">
        <v>764.0999999999985</v>
      </c>
      <c r="E36" s="61">
        <v>5135.299999999999</v>
      </c>
      <c r="F36" s="61">
        <v>-276.39999999999964</v>
      </c>
      <c r="G36" s="29">
        <v>-39.677903213073456</v>
      </c>
      <c r="H36" s="30">
        <v>-136.1732757492475</v>
      </c>
    </row>
    <row r="37" spans="1:8" ht="17.25" customHeight="1" thickBot="1">
      <c r="A37" s="63" t="s">
        <v>92</v>
      </c>
      <c r="B37" s="53">
        <v>37139.89999999998</v>
      </c>
      <c r="C37" s="53">
        <v>-13750.900000000023</v>
      </c>
      <c r="D37" s="53">
        <v>44820.299999999974</v>
      </c>
      <c r="E37" s="53">
        <v>-38615.49999999994</v>
      </c>
      <c r="F37" s="53">
        <v>35098.30000000003</v>
      </c>
      <c r="G37" s="51">
        <v>20.679646418003276</v>
      </c>
      <c r="H37" s="52">
        <v>-21.69106409372527</v>
      </c>
    </row>
    <row r="38" spans="1:8" ht="17.25" customHeight="1" thickBot="1">
      <c r="A38" s="63" t="s">
        <v>93</v>
      </c>
      <c r="B38" s="64">
        <v>-37139.899999999994</v>
      </c>
      <c r="C38" s="64">
        <v>13750.904999999959</v>
      </c>
      <c r="D38" s="64">
        <v>-44820.299999999996</v>
      </c>
      <c r="E38" s="64">
        <v>38615.499999999985</v>
      </c>
      <c r="F38" s="65">
        <v>-35098.30000000005</v>
      </c>
      <c r="G38" s="51">
        <v>20.679646418003287</v>
      </c>
      <c r="H38" s="52">
        <v>-21.691064093725277</v>
      </c>
    </row>
    <row r="39" spans="1:8" ht="17.25" customHeight="1">
      <c r="A39" s="66" t="s">
        <v>94</v>
      </c>
      <c r="B39" s="54">
        <v>-46072.299999999996</v>
      </c>
      <c r="C39" s="67">
        <v>-1901.795000000042</v>
      </c>
      <c r="D39" s="67">
        <v>-47464.6</v>
      </c>
      <c r="E39" s="67">
        <v>24790.29999999999</v>
      </c>
      <c r="F39" s="54">
        <v>-39930.500000000044</v>
      </c>
      <c r="G39" s="29">
        <v>3.021989351519249</v>
      </c>
      <c r="H39" s="30">
        <v>-15.873092789152244</v>
      </c>
    </row>
    <row r="40" spans="1:8" ht="17.25" customHeight="1">
      <c r="A40" s="68" t="s">
        <v>95</v>
      </c>
      <c r="B40" s="28">
        <v>0</v>
      </c>
      <c r="C40" s="42">
        <v>19982.805</v>
      </c>
      <c r="D40" s="28">
        <v>0</v>
      </c>
      <c r="E40" s="28">
        <v>42423.1</v>
      </c>
      <c r="F40" s="28">
        <v>0</v>
      </c>
      <c r="G40" s="69" t="s">
        <v>76</v>
      </c>
      <c r="H40" s="30" t="s">
        <v>76</v>
      </c>
    </row>
    <row r="41" spans="1:8" ht="17.25" customHeight="1">
      <c r="A41" s="27" t="s">
        <v>96</v>
      </c>
      <c r="B41" s="54">
        <v>0</v>
      </c>
      <c r="C41" s="67">
        <v>10000</v>
      </c>
      <c r="D41" s="54">
        <v>0</v>
      </c>
      <c r="E41" s="54">
        <v>10000</v>
      </c>
      <c r="F41" s="54">
        <v>0</v>
      </c>
      <c r="G41" s="69" t="s">
        <v>76</v>
      </c>
      <c r="H41" s="30" t="s">
        <v>76</v>
      </c>
    </row>
    <row r="42" spans="1:8" ht="17.25" customHeight="1">
      <c r="A42" s="27" t="s">
        <v>97</v>
      </c>
      <c r="B42" s="54">
        <v>0</v>
      </c>
      <c r="C42" s="67">
        <v>9000</v>
      </c>
      <c r="D42" s="54">
        <v>0</v>
      </c>
      <c r="E42" s="54">
        <v>30000</v>
      </c>
      <c r="F42" s="54">
        <v>0</v>
      </c>
      <c r="G42" s="69" t="s">
        <v>76</v>
      </c>
      <c r="H42" s="30" t="s">
        <v>76</v>
      </c>
    </row>
    <row r="43" spans="1:8" ht="18.75" customHeight="1">
      <c r="A43" s="27" t="s">
        <v>98</v>
      </c>
      <c r="B43" s="54">
        <v>0</v>
      </c>
      <c r="C43" s="67">
        <v>906.4</v>
      </c>
      <c r="D43" s="54">
        <v>0</v>
      </c>
      <c r="E43" s="54">
        <v>0</v>
      </c>
      <c r="F43" s="54">
        <v>0</v>
      </c>
      <c r="G43" s="69" t="s">
        <v>76</v>
      </c>
      <c r="H43" s="30" t="s">
        <v>76</v>
      </c>
    </row>
    <row r="44" spans="1:8" ht="17.25" customHeight="1">
      <c r="A44" s="27" t="s">
        <v>99</v>
      </c>
      <c r="B44" s="54">
        <v>0</v>
      </c>
      <c r="C44" s="67">
        <v>0</v>
      </c>
      <c r="D44" s="54">
        <v>0</v>
      </c>
      <c r="E44" s="54">
        <v>2339.4</v>
      </c>
      <c r="F44" s="54">
        <v>0</v>
      </c>
      <c r="G44" s="69" t="s">
        <v>76</v>
      </c>
      <c r="H44" s="30" t="s">
        <v>76</v>
      </c>
    </row>
    <row r="45" spans="1:8" ht="17.25" customHeight="1">
      <c r="A45" s="27" t="s">
        <v>100</v>
      </c>
      <c r="B45" s="70">
        <v>0</v>
      </c>
      <c r="C45" s="71">
        <v>76.405</v>
      </c>
      <c r="D45" s="72">
        <v>0</v>
      </c>
      <c r="E45" s="72">
        <v>83.7</v>
      </c>
      <c r="F45" s="54">
        <v>0</v>
      </c>
      <c r="G45" s="69" t="s">
        <v>76</v>
      </c>
      <c r="H45" s="30" t="s">
        <v>76</v>
      </c>
    </row>
    <row r="46" spans="1:8" ht="17.25" customHeight="1">
      <c r="A46" s="68" t="s">
        <v>101</v>
      </c>
      <c r="B46" s="54">
        <v>-46426.1</v>
      </c>
      <c r="C46" s="67">
        <v>-23316.300000000043</v>
      </c>
      <c r="D46" s="54">
        <v>-47393</v>
      </c>
      <c r="E46" s="54">
        <v>-17577.30000000001</v>
      </c>
      <c r="F46" s="54">
        <v>-39737.400000000045</v>
      </c>
      <c r="G46" s="73">
        <v>2.082664707998306</v>
      </c>
      <c r="H46" s="30">
        <v>-16.153440381490842</v>
      </c>
    </row>
    <row r="47" spans="1:8" ht="17.25" customHeight="1">
      <c r="A47" s="74" t="s">
        <v>102</v>
      </c>
      <c r="B47" s="54">
        <v>353.8</v>
      </c>
      <c r="C47" s="67">
        <v>1431.7000000000007</v>
      </c>
      <c r="D47" s="54">
        <v>-71.6</v>
      </c>
      <c r="E47" s="54">
        <v>-55.5</v>
      </c>
      <c r="F47" s="54">
        <v>-193.1</v>
      </c>
      <c r="G47" s="73">
        <v>-120.23742227247031</v>
      </c>
      <c r="H47" s="30">
        <v>169.69273743016763</v>
      </c>
    </row>
    <row r="48" spans="1:8" ht="17.25" customHeight="1">
      <c r="A48" s="66" t="s">
        <v>103</v>
      </c>
      <c r="B48" s="54">
        <v>23.8</v>
      </c>
      <c r="C48" s="67">
        <v>569.8</v>
      </c>
      <c r="D48" s="54">
        <v>588.8</v>
      </c>
      <c r="E48" s="54">
        <v>11224.099999999999</v>
      </c>
      <c r="F48" s="54">
        <v>61.7</v>
      </c>
      <c r="G48" s="73" t="s">
        <v>76</v>
      </c>
      <c r="H48" s="30" t="s">
        <v>76</v>
      </c>
    </row>
    <row r="49" spans="1:8" s="80" customFormat="1" ht="17.25" customHeight="1" thickBot="1">
      <c r="A49" s="75" t="s">
        <v>104</v>
      </c>
      <c r="B49" s="76">
        <v>8908.6</v>
      </c>
      <c r="C49" s="77">
        <v>15082.900000000001</v>
      </c>
      <c r="D49" s="76">
        <v>2055.5</v>
      </c>
      <c r="E49" s="76">
        <v>2601.0999999999995</v>
      </c>
      <c r="F49" s="76">
        <v>4770.500000000001</v>
      </c>
      <c r="G49" s="78">
        <v>-76.92678984352199</v>
      </c>
      <c r="H49" s="79">
        <v>132.08465093651185</v>
      </c>
    </row>
    <row r="50" spans="2:8" s="80" customFormat="1" ht="12" customHeight="1" hidden="1" thickTop="1">
      <c r="B50" s="80">
        <v>-34089.4</v>
      </c>
      <c r="D50" s="80">
        <v>-39381.9</v>
      </c>
      <c r="F50" s="80">
        <v>-43539.5</v>
      </c>
      <c r="G50" s="81"/>
      <c r="H50" s="82"/>
    </row>
    <row r="51" spans="1:8" s="80" customFormat="1" ht="17.25" customHeight="1" hidden="1">
      <c r="A51" s="83" t="s">
        <v>105</v>
      </c>
      <c r="B51" s="84">
        <v>262.7</v>
      </c>
      <c r="C51" s="84"/>
      <c r="D51" s="84">
        <v>-44</v>
      </c>
      <c r="E51" s="84"/>
      <c r="F51" s="84">
        <v>-202.3</v>
      </c>
      <c r="G51" s="81"/>
      <c r="H51" s="82"/>
    </row>
    <row r="52" spans="1:8" s="80" customFormat="1" ht="17.25" customHeight="1" hidden="1">
      <c r="A52" s="85" t="s">
        <v>106</v>
      </c>
      <c r="B52" s="84">
        <v>17.7</v>
      </c>
      <c r="C52" s="84"/>
      <c r="D52" s="84">
        <v>0</v>
      </c>
      <c r="E52" s="84"/>
      <c r="F52" s="84">
        <v>61.7</v>
      </c>
      <c r="G52" s="81"/>
      <c r="H52" s="82"/>
    </row>
    <row r="53" spans="1:8" s="80" customFormat="1" ht="17.25" customHeight="1" hidden="1">
      <c r="A53" s="85" t="s">
        <v>107</v>
      </c>
      <c r="B53" s="84">
        <v>1187.8</v>
      </c>
      <c r="C53" s="84"/>
      <c r="D53" s="84">
        <v>1990</v>
      </c>
      <c r="E53" s="84"/>
      <c r="F53" s="84">
        <v>2997.5999999999995</v>
      </c>
      <c r="G53" s="81"/>
      <c r="H53" s="82"/>
    </row>
    <row r="54" spans="1:8" ht="49.5" customHeight="1" thickTop="1">
      <c r="A54" s="1798" t="s">
        <v>108</v>
      </c>
      <c r="B54" s="1798"/>
      <c r="C54" s="1798"/>
      <c r="D54" s="1798"/>
      <c r="E54" s="1798"/>
      <c r="F54" s="1798"/>
      <c r="G54" s="1798"/>
      <c r="H54" s="1798"/>
    </row>
    <row r="55" spans="1:8" ht="19.5" customHeight="1">
      <c r="A55" s="1783" t="s">
        <v>109</v>
      </c>
      <c r="B55" s="1783"/>
      <c r="C55" s="1783"/>
      <c r="D55" s="1783"/>
      <c r="E55" s="1783"/>
      <c r="F55" s="1783"/>
      <c r="G55" s="1783"/>
      <c r="H55" s="1783"/>
    </row>
    <row r="56" spans="1:8" ht="17.25" customHeight="1">
      <c r="A56" s="1784" t="s">
        <v>110</v>
      </c>
      <c r="B56" s="1784"/>
      <c r="C56" s="1784"/>
      <c r="D56" s="1784"/>
      <c r="E56" s="1784"/>
      <c r="F56" s="1784"/>
      <c r="G56" s="1784"/>
      <c r="H56" s="1784"/>
    </row>
    <row r="57" spans="1:8" ht="17.25" customHeight="1">
      <c r="A57" s="1785" t="s">
        <v>111</v>
      </c>
      <c r="B57" s="1785"/>
      <c r="C57" s="1785"/>
      <c r="D57" s="1785"/>
      <c r="E57" s="1785"/>
      <c r="F57" s="1785"/>
      <c r="G57" s="1785"/>
      <c r="H57" s="1785"/>
    </row>
    <row r="58" spans="1:8" ht="17.25" customHeight="1">
      <c r="A58" s="1786" t="s">
        <v>112</v>
      </c>
      <c r="B58" s="1786"/>
      <c r="C58" s="1786"/>
      <c r="D58" s="1786"/>
      <c r="E58" s="1786"/>
      <c r="F58" s="1786"/>
      <c r="G58" s="1786"/>
      <c r="H58" s="1786"/>
    </row>
  </sheetData>
  <sheetProtection/>
  <mergeCells count="16">
    <mergeCell ref="A1:H1"/>
    <mergeCell ref="A2:H2"/>
    <mergeCell ref="A3:H3"/>
    <mergeCell ref="A4:H4"/>
    <mergeCell ref="B5:D5"/>
    <mergeCell ref="G5:H5"/>
    <mergeCell ref="A55:H55"/>
    <mergeCell ref="A56:H56"/>
    <mergeCell ref="A57:H57"/>
    <mergeCell ref="A58:H58"/>
    <mergeCell ref="A6:A7"/>
    <mergeCell ref="B6:F6"/>
    <mergeCell ref="G6:H7"/>
    <mergeCell ref="B7:C7"/>
    <mergeCell ref="D7:E7"/>
    <mergeCell ref="A54:H54"/>
  </mergeCells>
  <printOptions horizontalCentered="1"/>
  <pageMargins left="1.27" right="0.7" top="0.47" bottom="0.3" header="0.3" footer="0.3"/>
  <pageSetup fitToHeight="1" fitToWidth="1" horizontalDpi="600" verticalDpi="600" orientation="portrait" scale="7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20.7109375" style="86" customWidth="1"/>
    <col min="2" max="2" width="11.7109375" style="86" customWidth="1"/>
    <col min="3" max="3" width="12.7109375" style="86" bestFit="1" customWidth="1"/>
    <col min="4" max="4" width="11.28125" style="86" bestFit="1" customWidth="1"/>
    <col min="5" max="5" width="12.8515625" style="86" bestFit="1" customWidth="1"/>
    <col min="6" max="6" width="11.421875" style="86" bestFit="1" customWidth="1"/>
    <col min="7" max="10" width="9.421875" style="86" bestFit="1" customWidth="1"/>
    <col min="11" max="16384" width="9.140625" style="86" customWidth="1"/>
  </cols>
  <sheetData>
    <row r="1" spans="1:10" ht="12.75">
      <c r="A1" s="1698" t="s">
        <v>154</v>
      </c>
      <c r="B1" s="1698"/>
      <c r="C1" s="1698"/>
      <c r="D1" s="1698"/>
      <c r="E1" s="1698"/>
      <c r="F1" s="1698"/>
      <c r="G1" s="1698"/>
      <c r="H1" s="1698"/>
      <c r="I1" s="1698"/>
      <c r="J1" s="1698"/>
    </row>
    <row r="2" spans="1:10" ht="15.75">
      <c r="A2" s="1741" t="s">
        <v>29</v>
      </c>
      <c r="B2" s="1741"/>
      <c r="C2" s="1741"/>
      <c r="D2" s="1741"/>
      <c r="E2" s="1741"/>
      <c r="F2" s="1741"/>
      <c r="G2" s="1741"/>
      <c r="H2" s="1741"/>
      <c r="I2" s="1741"/>
      <c r="J2" s="1741"/>
    </row>
    <row r="3" spans="1:10" ht="12.75">
      <c r="A3" s="1806" t="s">
        <v>113</v>
      </c>
      <c r="B3" s="1806"/>
      <c r="C3" s="1806"/>
      <c r="D3" s="1806"/>
      <c r="E3" s="1806"/>
      <c r="F3" s="1806"/>
      <c r="G3" s="1806"/>
      <c r="H3" s="1806"/>
      <c r="I3" s="1806"/>
      <c r="J3" s="1806"/>
    </row>
    <row r="4" spans="1:10" ht="12.75">
      <c r="A4" s="87"/>
      <c r="B4" s="87"/>
      <c r="C4" s="87"/>
      <c r="D4" s="87"/>
      <c r="E4" s="87"/>
      <c r="F4" s="87"/>
      <c r="G4" s="87"/>
      <c r="H4" s="87"/>
      <c r="I4" s="87"/>
      <c r="J4" s="87"/>
    </row>
    <row r="5" spans="1:10" ht="13.5" thickBot="1">
      <c r="A5" s="88"/>
      <c r="B5" s="88"/>
      <c r="C5" s="88"/>
      <c r="D5" s="88"/>
      <c r="E5" s="88"/>
      <c r="F5" s="88"/>
      <c r="G5" s="88"/>
      <c r="H5" s="88"/>
      <c r="I5" s="88"/>
      <c r="J5" s="88"/>
    </row>
    <row r="6" spans="1:10" ht="13.5">
      <c r="A6" s="1807"/>
      <c r="B6" s="1809" t="s">
        <v>114</v>
      </c>
      <c r="C6" s="1810"/>
      <c r="D6" s="1810"/>
      <c r="E6" s="1810"/>
      <c r="F6" s="1811"/>
      <c r="G6" s="1812" t="s">
        <v>115</v>
      </c>
      <c r="H6" s="1813"/>
      <c r="I6" s="1812" t="s">
        <v>116</v>
      </c>
      <c r="J6" s="1816"/>
    </row>
    <row r="7" spans="1:10" ht="13.5">
      <c r="A7" s="1808"/>
      <c r="B7" s="1818" t="s">
        <v>64</v>
      </c>
      <c r="C7" s="1819"/>
      <c r="D7" s="1818" t="s">
        <v>65</v>
      </c>
      <c r="E7" s="1819"/>
      <c r="F7" s="89" t="s">
        <v>117</v>
      </c>
      <c r="G7" s="1814"/>
      <c r="H7" s="1815"/>
      <c r="I7" s="1814"/>
      <c r="J7" s="1817"/>
    </row>
    <row r="8" spans="1:10" ht="13.5">
      <c r="A8" s="1808"/>
      <c r="B8" s="90" t="s">
        <v>59</v>
      </c>
      <c r="C8" s="91" t="s">
        <v>118</v>
      </c>
      <c r="D8" s="92" t="str">
        <f>B8</f>
        <v>Four Months</v>
      </c>
      <c r="E8" s="91" t="s">
        <v>118</v>
      </c>
      <c r="F8" s="93" t="str">
        <f>B8</f>
        <v>Four Months</v>
      </c>
      <c r="G8" s="89" t="s">
        <v>65</v>
      </c>
      <c r="H8" s="94" t="s">
        <v>68</v>
      </c>
      <c r="I8" s="89" t="s">
        <v>65</v>
      </c>
      <c r="J8" s="95" t="s">
        <v>68</v>
      </c>
    </row>
    <row r="9" spans="1:10" ht="19.5" customHeight="1">
      <c r="A9" s="96" t="s">
        <v>119</v>
      </c>
      <c r="B9" s="97">
        <v>31398.6</v>
      </c>
      <c r="C9" s="97">
        <v>100966.88</v>
      </c>
      <c r="D9" s="98">
        <v>37098.103</v>
      </c>
      <c r="E9" s="98">
        <v>112377.395</v>
      </c>
      <c r="F9" s="98">
        <v>29213.212</v>
      </c>
      <c r="G9" s="99">
        <v>18.152092768467398</v>
      </c>
      <c r="H9" s="99">
        <v>-21.254162241125922</v>
      </c>
      <c r="I9" s="100">
        <f>D9/D$19%</f>
        <v>32.291258544347045</v>
      </c>
      <c r="J9" s="101">
        <f>F9/F$19%</f>
        <v>31.55790092275916</v>
      </c>
    </row>
    <row r="10" spans="1:10" ht="19.5" customHeight="1">
      <c r="A10" s="102" t="s">
        <v>120</v>
      </c>
      <c r="B10" s="103">
        <v>20026</v>
      </c>
      <c r="C10" s="103">
        <v>77927.541</v>
      </c>
      <c r="D10" s="104">
        <v>24350.252</v>
      </c>
      <c r="E10" s="105">
        <v>74671.022</v>
      </c>
      <c r="F10" s="104">
        <v>16556.298</v>
      </c>
      <c r="G10" s="106">
        <v>21.593188854489163</v>
      </c>
      <c r="H10" s="107">
        <v>-32.0076933906064</v>
      </c>
      <c r="I10" s="108">
        <f aca="true" t="shared" si="0" ref="I10:I19">D10/D$19%</f>
        <v>21.195161460196598</v>
      </c>
      <c r="J10" s="109">
        <f>F10/F$19%</f>
        <v>17.885127179157006</v>
      </c>
    </row>
    <row r="11" spans="1:10" ht="19.5" customHeight="1">
      <c r="A11" s="102" t="s">
        <v>121</v>
      </c>
      <c r="B11" s="103">
        <v>12701.4</v>
      </c>
      <c r="C11" s="103">
        <v>67882.009</v>
      </c>
      <c r="D11" s="104">
        <v>16271.698</v>
      </c>
      <c r="E11" s="105">
        <v>88459.09</v>
      </c>
      <c r="F11" s="104">
        <v>18696.903</v>
      </c>
      <c r="G11" s="106">
        <v>28.109483993890443</v>
      </c>
      <c r="H11" s="107">
        <v>14.904437139873158</v>
      </c>
      <c r="I11" s="108">
        <f t="shared" si="0"/>
        <v>14.163355120167054</v>
      </c>
      <c r="J11" s="109">
        <f aca="true" t="shared" si="1" ref="J11:J19">F11/F$19%</f>
        <v>20.19753981302838</v>
      </c>
    </row>
    <row r="12" spans="1:10" ht="19.5" customHeight="1">
      <c r="A12" s="102" t="s">
        <v>122</v>
      </c>
      <c r="B12" s="103">
        <v>14050.9</v>
      </c>
      <c r="C12" s="103">
        <v>45395.355</v>
      </c>
      <c r="D12" s="104">
        <v>16894.022</v>
      </c>
      <c r="E12" s="105">
        <v>53524.95</v>
      </c>
      <c r="F12" s="104">
        <v>12563.388</v>
      </c>
      <c r="G12" s="106">
        <v>20.23444761545525</v>
      </c>
      <c r="H12" s="107">
        <v>-25.634120755850798</v>
      </c>
      <c r="I12" s="108">
        <f t="shared" si="0"/>
        <v>14.705043873965389</v>
      </c>
      <c r="J12" s="109">
        <f>F12/F$19%</f>
        <v>13.57174122989904</v>
      </c>
    </row>
    <row r="13" spans="1:10" ht="19.5" customHeight="1">
      <c r="A13" s="102" t="s">
        <v>123</v>
      </c>
      <c r="B13" s="103">
        <v>1815.3</v>
      </c>
      <c r="C13" s="103">
        <v>7813.653</v>
      </c>
      <c r="D13" s="104">
        <v>2224.906</v>
      </c>
      <c r="E13" s="105">
        <v>10650</v>
      </c>
      <c r="F13" s="104">
        <v>2006.994</v>
      </c>
      <c r="G13" s="106">
        <v>22.564094089131274</v>
      </c>
      <c r="H13" s="107">
        <v>-9.794211530734334</v>
      </c>
      <c r="I13" s="108">
        <f t="shared" si="0"/>
        <v>1.9366223357261423</v>
      </c>
      <c r="J13" s="109">
        <f t="shared" si="1"/>
        <v>2.1680778479467473</v>
      </c>
    </row>
    <row r="14" spans="1:10" ht="19.5" customHeight="1">
      <c r="A14" s="102" t="s">
        <v>124</v>
      </c>
      <c r="B14" s="103">
        <v>1637.4</v>
      </c>
      <c r="C14" s="103">
        <v>4090</v>
      </c>
      <c r="D14" s="104">
        <v>2380.931</v>
      </c>
      <c r="E14" s="105">
        <v>6217.373</v>
      </c>
      <c r="F14" s="104">
        <v>1374.743</v>
      </c>
      <c r="G14" s="106">
        <v>45.409246366190295</v>
      </c>
      <c r="H14" s="107">
        <v>-42.260275497273966</v>
      </c>
      <c r="I14" s="108">
        <f t="shared" si="0"/>
        <v>2.0724309945780988</v>
      </c>
      <c r="J14" s="109">
        <f>F14/F$19%</f>
        <v>1.4850815921322411</v>
      </c>
    </row>
    <row r="15" spans="1:10" ht="19.5" customHeight="1">
      <c r="A15" s="102" t="s">
        <v>125</v>
      </c>
      <c r="B15" s="110">
        <v>123.7</v>
      </c>
      <c r="C15" s="110">
        <v>434.906</v>
      </c>
      <c r="D15" s="110">
        <v>131.608</v>
      </c>
      <c r="E15" s="111">
        <v>461.616</v>
      </c>
      <c r="F15" s="104">
        <v>159.626</v>
      </c>
      <c r="G15" s="106">
        <v>6.392886014551334</v>
      </c>
      <c r="H15" s="107">
        <v>21.288979393349948</v>
      </c>
      <c r="I15" s="108">
        <f t="shared" si="0"/>
        <v>0.11455539800793658</v>
      </c>
      <c r="J15" s="109">
        <f t="shared" si="1"/>
        <v>0.17243778235328433</v>
      </c>
    </row>
    <row r="16" spans="1:10" ht="19.5" customHeight="1">
      <c r="A16" s="102" t="s">
        <v>126</v>
      </c>
      <c r="B16" s="110">
        <v>145.2</v>
      </c>
      <c r="C16" s="110">
        <v>440.533</v>
      </c>
      <c r="D16" s="110">
        <v>180.695</v>
      </c>
      <c r="E16" s="111">
        <v>562.917</v>
      </c>
      <c r="F16" s="104">
        <v>199.078</v>
      </c>
      <c r="G16" s="106">
        <v>24.445592286501384</v>
      </c>
      <c r="H16" s="107">
        <v>10.17349677633582</v>
      </c>
      <c r="I16" s="108">
        <f t="shared" si="0"/>
        <v>0.15728213819102257</v>
      </c>
      <c r="J16" s="109">
        <f t="shared" si="1"/>
        <v>0.21505624920330732</v>
      </c>
    </row>
    <row r="17" spans="1:10" ht="19.5" customHeight="1">
      <c r="A17" s="102" t="s">
        <v>127</v>
      </c>
      <c r="B17" s="110">
        <v>1236.8</v>
      </c>
      <c r="C17" s="110">
        <v>6850.123</v>
      </c>
      <c r="D17" s="110">
        <v>3486.485</v>
      </c>
      <c r="E17" s="111">
        <v>11016.301</v>
      </c>
      <c r="F17" s="104">
        <v>666.858</v>
      </c>
      <c r="G17" s="106">
        <v>181.89561772315656</v>
      </c>
      <c r="H17" s="107">
        <v>-80.87305696138088</v>
      </c>
      <c r="I17" s="108">
        <f t="shared" si="0"/>
        <v>3.0347370739142057</v>
      </c>
      <c r="J17" s="109">
        <f>F17/F$19%</f>
        <v>0.7203808569064342</v>
      </c>
    </row>
    <row r="18" spans="1:10" ht="19.5" customHeight="1">
      <c r="A18" s="102" t="s">
        <v>128</v>
      </c>
      <c r="B18" s="103">
        <v>11183.7</v>
      </c>
      <c r="C18" s="103">
        <v>45045</v>
      </c>
      <c r="D18" s="104">
        <v>11867.2</v>
      </c>
      <c r="E18" s="104">
        <v>45093.2</v>
      </c>
      <c r="F18" s="104">
        <v>11133.1</v>
      </c>
      <c r="G18" s="107">
        <v>6.111573092983538</v>
      </c>
      <c r="H18" s="107">
        <v>-6.185957934474858</v>
      </c>
      <c r="I18" s="108">
        <f t="shared" si="0"/>
        <v>10.329553060906518</v>
      </c>
      <c r="J18" s="109">
        <f t="shared" si="1"/>
        <v>12.026656526614397</v>
      </c>
    </row>
    <row r="19" spans="1:10" ht="19.5" customHeight="1" thickBot="1">
      <c r="A19" s="112" t="s">
        <v>129</v>
      </c>
      <c r="B19" s="113">
        <v>94318.99999999999</v>
      </c>
      <c r="C19" s="113">
        <v>356846</v>
      </c>
      <c r="D19" s="114">
        <v>114885.9</v>
      </c>
      <c r="E19" s="114">
        <v>403033.864</v>
      </c>
      <c r="F19" s="114">
        <v>92570.2</v>
      </c>
      <c r="G19" s="107">
        <v>21.8056807218058</v>
      </c>
      <c r="H19" s="107">
        <v>-19.424228734770757</v>
      </c>
      <c r="I19" s="108">
        <f t="shared" si="0"/>
        <v>100</v>
      </c>
      <c r="J19" s="109">
        <f t="shared" si="1"/>
        <v>100</v>
      </c>
    </row>
    <row r="20" spans="1:10" ht="24" customHeight="1">
      <c r="A20" s="115"/>
      <c r="B20" s="116"/>
      <c r="C20" s="116"/>
      <c r="D20" s="117"/>
      <c r="E20" s="117"/>
      <c r="F20" s="117"/>
      <c r="G20" s="118"/>
      <c r="H20" s="118"/>
      <c r="I20" s="119"/>
      <c r="J20" s="119"/>
    </row>
    <row r="21" spans="1:10" ht="29.25" customHeight="1">
      <c r="A21" s="1805" t="s">
        <v>130</v>
      </c>
      <c r="B21" s="1805"/>
      <c r="C21" s="1805"/>
      <c r="D21" s="1805"/>
      <c r="E21" s="1805"/>
      <c r="F21" s="1805"/>
      <c r="G21" s="1805"/>
      <c r="H21" s="1805"/>
      <c r="I21" s="1805"/>
      <c r="J21" s="1805"/>
    </row>
    <row r="22" spans="1:10" ht="15.75">
      <c r="A22" s="120" t="s">
        <v>131</v>
      </c>
      <c r="B22" s="121"/>
      <c r="C22" s="121"/>
      <c r="D22" s="121"/>
      <c r="E22" s="121"/>
      <c r="F22" s="121"/>
      <c r="G22" s="121"/>
      <c r="H22" s="121"/>
      <c r="I22" s="121"/>
      <c r="J22" s="121"/>
    </row>
    <row r="23" spans="1:10" ht="15.75">
      <c r="A23" s="120" t="s">
        <v>132</v>
      </c>
      <c r="B23" s="121"/>
      <c r="C23" s="121"/>
      <c r="D23" s="121"/>
      <c r="E23" s="121"/>
      <c r="F23" s="121"/>
      <c r="G23" s="122"/>
      <c r="H23" s="121"/>
      <c r="I23" s="121"/>
      <c r="J23" s="121"/>
    </row>
  </sheetData>
  <sheetProtection/>
  <mergeCells count="10">
    <mergeCell ref="A21:J21"/>
    <mergeCell ref="A1:J1"/>
    <mergeCell ref="A2:J2"/>
    <mergeCell ref="A3:J3"/>
    <mergeCell ref="A6:A8"/>
    <mergeCell ref="B6:F6"/>
    <mergeCell ref="G6:H7"/>
    <mergeCell ref="I6:J7"/>
    <mergeCell ref="B7:C7"/>
    <mergeCell ref="D7:E7"/>
  </mergeCells>
  <printOptions/>
  <pageMargins left="0.7" right="0.7" top="0.75" bottom="0.75" header="0.3" footer="0.3"/>
  <pageSetup fitToHeight="1" fitToWidth="1" horizontalDpi="600" verticalDpi="600" orientation="portrait" scale="7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PageLayoutView="0" workbookViewId="0" topLeftCell="A1">
      <selection activeCell="F34" sqref="F34"/>
    </sheetView>
  </sheetViews>
  <sheetFormatPr defaultColWidth="9.140625" defaultRowHeight="15"/>
  <cols>
    <col min="1" max="1" width="5.421875" style="124" bestFit="1" customWidth="1"/>
    <col min="2" max="2" width="34.57421875" style="124" customWidth="1"/>
    <col min="3" max="3" width="11.7109375" style="169" customWidth="1"/>
    <col min="4" max="5" width="10.00390625" style="170" customWidth="1"/>
    <col min="6" max="6" width="11.57421875" style="169" bestFit="1" customWidth="1"/>
    <col min="7" max="7" width="9.421875" style="124" customWidth="1"/>
    <col min="8" max="8" width="8.8515625" style="124" customWidth="1"/>
    <col min="9" max="9" width="10.00390625" style="171" customWidth="1"/>
    <col min="10" max="16384" width="9.140625" style="124" customWidth="1"/>
  </cols>
  <sheetData>
    <row r="1" spans="1:9" ht="12.75">
      <c r="A1" s="1820" t="s">
        <v>699</v>
      </c>
      <c r="B1" s="1820"/>
      <c r="C1" s="1820"/>
      <c r="D1" s="1820"/>
      <c r="E1" s="1820"/>
      <c r="F1" s="1820"/>
      <c r="G1" s="1820"/>
      <c r="H1" s="1820"/>
      <c r="I1" s="123"/>
    </row>
    <row r="2" spans="1:9" ht="15.75">
      <c r="A2" s="1741" t="s">
        <v>30</v>
      </c>
      <c r="B2" s="1741"/>
      <c r="C2" s="1741"/>
      <c r="D2" s="1741"/>
      <c r="E2" s="1741"/>
      <c r="F2" s="1741"/>
      <c r="G2" s="1741"/>
      <c r="H2" s="1741"/>
      <c r="I2" s="125"/>
    </row>
    <row r="3" spans="1:9" ht="15.75">
      <c r="A3" s="1741"/>
      <c r="B3" s="1741"/>
      <c r="C3" s="1741"/>
      <c r="D3" s="1741"/>
      <c r="E3" s="1741"/>
      <c r="F3" s="1741"/>
      <c r="G3" s="1741"/>
      <c r="H3" s="1741"/>
      <c r="I3" s="125"/>
    </row>
    <row r="4" spans="1:9" ht="13.5" thickBot="1">
      <c r="A4" s="1821" t="s">
        <v>133</v>
      </c>
      <c r="B4" s="1821"/>
      <c r="C4" s="1821"/>
      <c r="D4" s="1821"/>
      <c r="E4" s="1821"/>
      <c r="F4" s="1821"/>
      <c r="G4" s="1821"/>
      <c r="H4" s="1821"/>
      <c r="I4" s="126"/>
    </row>
    <row r="5" spans="1:9" ht="27.75" customHeight="1" thickTop="1">
      <c r="A5" s="1822" t="s">
        <v>134</v>
      </c>
      <c r="B5" s="1824" t="s">
        <v>135</v>
      </c>
      <c r="C5" s="1590">
        <v>2014</v>
      </c>
      <c r="D5" s="1590">
        <v>2014</v>
      </c>
      <c r="E5" s="1590">
        <v>2015</v>
      </c>
      <c r="F5" s="1590">
        <v>2015</v>
      </c>
      <c r="G5" s="1826" t="s">
        <v>136</v>
      </c>
      <c r="H5" s="1827"/>
      <c r="I5" s="127"/>
    </row>
    <row r="6" spans="1:9" ht="12.75">
      <c r="A6" s="1823"/>
      <c r="B6" s="1825"/>
      <c r="C6" s="1591" t="s">
        <v>137</v>
      </c>
      <c r="D6" s="1590" t="s">
        <v>138</v>
      </c>
      <c r="E6" s="1591" t="s">
        <v>137</v>
      </c>
      <c r="F6" s="1590" t="str">
        <f>D6</f>
        <v>Mid-Nov</v>
      </c>
      <c r="G6" s="1590">
        <v>2014</v>
      </c>
      <c r="H6" s="1592">
        <v>2015</v>
      </c>
      <c r="I6" s="127"/>
    </row>
    <row r="7" spans="1:10" ht="12.75">
      <c r="A7" s="128">
        <v>1</v>
      </c>
      <c r="B7" s="129" t="s">
        <v>139</v>
      </c>
      <c r="C7" s="130">
        <f>SUM(C8:C12)</f>
        <v>136468.107</v>
      </c>
      <c r="D7" s="130">
        <f>SUM(D8:D12)</f>
        <v>136468.10700000002</v>
      </c>
      <c r="E7" s="130">
        <f>SUM(E8:E12)</f>
        <v>119858.10699999999</v>
      </c>
      <c r="F7" s="130">
        <v>114409.107</v>
      </c>
      <c r="G7" s="130">
        <f>D7-C7</f>
        <v>0</v>
      </c>
      <c r="H7" s="131">
        <f>F7-E7</f>
        <v>-5448.999999999985</v>
      </c>
      <c r="I7" s="132"/>
      <c r="J7" s="133"/>
    </row>
    <row r="8" spans="1:10" ht="12.75">
      <c r="A8" s="134"/>
      <c r="B8" s="135" t="s">
        <v>140</v>
      </c>
      <c r="C8" s="136">
        <v>22048.932</v>
      </c>
      <c r="D8" s="136">
        <v>21468.932</v>
      </c>
      <c r="E8" s="136">
        <v>17968.932</v>
      </c>
      <c r="F8" s="136">
        <v>15819.932</v>
      </c>
      <c r="G8" s="137">
        <f>D8-C8</f>
        <v>-580</v>
      </c>
      <c r="H8" s="138">
        <f>F8-E8</f>
        <v>-2149</v>
      </c>
      <c r="I8" s="139"/>
      <c r="J8" s="133"/>
    </row>
    <row r="9" spans="1:10" ht="12.75">
      <c r="A9" s="134"/>
      <c r="B9" s="135" t="s">
        <v>141</v>
      </c>
      <c r="C9" s="136">
        <v>113360.25</v>
      </c>
      <c r="D9" s="136">
        <v>114044.225</v>
      </c>
      <c r="E9" s="136">
        <v>100729.15</v>
      </c>
      <c r="F9" s="136">
        <v>91054.375</v>
      </c>
      <c r="G9" s="137">
        <v>683.9750000000058</v>
      </c>
      <c r="H9" s="138">
        <v>-9674.774999999994</v>
      </c>
      <c r="I9" s="139"/>
      <c r="J9" s="133"/>
    </row>
    <row r="10" spans="1:10" ht="12.75">
      <c r="A10" s="140"/>
      <c r="B10" s="135" t="s">
        <v>142</v>
      </c>
      <c r="C10" s="136">
        <v>721.425</v>
      </c>
      <c r="D10" s="136">
        <v>589.95</v>
      </c>
      <c r="E10" s="137">
        <v>906.95</v>
      </c>
      <c r="F10" s="136">
        <v>1614.725</v>
      </c>
      <c r="G10" s="137">
        <v>-131.4749999999999</v>
      </c>
      <c r="H10" s="138">
        <v>707.7749999999999</v>
      </c>
      <c r="I10" s="139"/>
      <c r="J10" s="133"/>
    </row>
    <row r="11" spans="1:10" ht="12.75">
      <c r="A11" s="141"/>
      <c r="B11" s="135" t="s">
        <v>143</v>
      </c>
      <c r="C11" s="136">
        <v>337.5</v>
      </c>
      <c r="D11" s="136">
        <v>365</v>
      </c>
      <c r="E11" s="137">
        <v>253.075</v>
      </c>
      <c r="F11" s="136">
        <v>1910.575</v>
      </c>
      <c r="G11" s="137">
        <v>27.5</v>
      </c>
      <c r="H11" s="138">
        <v>1657.5</v>
      </c>
      <c r="I11" s="139"/>
      <c r="J11" s="133"/>
    </row>
    <row r="12" spans="1:10" ht="12.75">
      <c r="A12" s="134"/>
      <c r="B12" s="135" t="s">
        <v>144</v>
      </c>
      <c r="C12" s="136">
        <v>0</v>
      </c>
      <c r="D12" s="136">
        <v>0</v>
      </c>
      <c r="E12" s="136">
        <v>0</v>
      </c>
      <c r="F12" s="136">
        <v>4009.5</v>
      </c>
      <c r="G12" s="137">
        <v>0</v>
      </c>
      <c r="H12" s="138">
        <v>4009.5</v>
      </c>
      <c r="I12" s="139"/>
      <c r="J12" s="133"/>
    </row>
    <row r="13" spans="1:10" ht="13.5">
      <c r="A13" s="142">
        <v>2</v>
      </c>
      <c r="B13" s="143" t="s">
        <v>145</v>
      </c>
      <c r="C13" s="144">
        <v>47110.899999999994</v>
      </c>
      <c r="D13" s="144">
        <v>47110.9</v>
      </c>
      <c r="E13" s="144">
        <v>57070</v>
      </c>
      <c r="F13" s="144">
        <v>57070</v>
      </c>
      <c r="G13" s="144">
        <v>0</v>
      </c>
      <c r="H13" s="145">
        <v>0</v>
      </c>
      <c r="I13" s="132"/>
      <c r="J13" s="133"/>
    </row>
    <row r="14" spans="1:10" ht="12.75">
      <c r="A14" s="140"/>
      <c r="B14" s="135" t="s">
        <v>140</v>
      </c>
      <c r="C14" s="136">
        <v>0</v>
      </c>
      <c r="D14" s="136">
        <v>0</v>
      </c>
      <c r="E14" s="137">
        <v>28.675</v>
      </c>
      <c r="F14" s="136">
        <v>0</v>
      </c>
      <c r="G14" s="137">
        <v>0</v>
      </c>
      <c r="H14" s="138">
        <v>-28.675</v>
      </c>
      <c r="I14" s="139"/>
      <c r="J14" s="133"/>
    </row>
    <row r="15" spans="1:10" ht="12.75">
      <c r="A15" s="141"/>
      <c r="B15" s="135" t="s">
        <v>141</v>
      </c>
      <c r="C15" s="136">
        <v>23006.775</v>
      </c>
      <c r="D15" s="136">
        <v>23006.775</v>
      </c>
      <c r="E15" s="146">
        <v>35633.925</v>
      </c>
      <c r="F15" s="136">
        <v>35633.925</v>
      </c>
      <c r="G15" s="137">
        <v>0</v>
      </c>
      <c r="H15" s="138">
        <v>0</v>
      </c>
      <c r="I15" s="139"/>
      <c r="J15" s="133"/>
    </row>
    <row r="16" spans="1:10" ht="12.75">
      <c r="A16" s="134"/>
      <c r="B16" s="135" t="s">
        <v>142</v>
      </c>
      <c r="C16" s="146">
        <v>2022.925</v>
      </c>
      <c r="D16" s="136">
        <v>2022.925</v>
      </c>
      <c r="E16" s="136">
        <v>2180.875</v>
      </c>
      <c r="F16" s="136">
        <v>2180.875</v>
      </c>
      <c r="G16" s="137">
        <v>0</v>
      </c>
      <c r="H16" s="138">
        <v>0</v>
      </c>
      <c r="I16" s="139"/>
      <c r="J16" s="133"/>
    </row>
    <row r="17" spans="1:10" ht="12.75">
      <c r="A17" s="141"/>
      <c r="B17" s="135" t="s">
        <v>143</v>
      </c>
      <c r="C17" s="146">
        <v>2702.475</v>
      </c>
      <c r="D17" s="136">
        <v>2702.475</v>
      </c>
      <c r="E17" s="136">
        <v>2793.875</v>
      </c>
      <c r="F17" s="136">
        <v>2793.875</v>
      </c>
      <c r="G17" s="137">
        <v>0</v>
      </c>
      <c r="H17" s="138">
        <v>0</v>
      </c>
      <c r="I17" s="139"/>
      <c r="J17" s="133"/>
    </row>
    <row r="18" spans="1:10" ht="12.75">
      <c r="A18" s="140"/>
      <c r="B18" s="135" t="s">
        <v>144</v>
      </c>
      <c r="C18" s="136">
        <v>19378.725</v>
      </c>
      <c r="D18" s="136">
        <v>19378.725000000002</v>
      </c>
      <c r="E18" s="146">
        <v>16432.649999999998</v>
      </c>
      <c r="F18" s="136">
        <v>16461.325</v>
      </c>
      <c r="G18" s="137">
        <v>0</v>
      </c>
      <c r="H18" s="138">
        <v>28.67500000000291</v>
      </c>
      <c r="I18" s="139"/>
      <c r="J18" s="133"/>
    </row>
    <row r="19" spans="1:10" ht="12.75">
      <c r="A19" s="140">
        <v>3</v>
      </c>
      <c r="B19" s="143" t="s">
        <v>146</v>
      </c>
      <c r="C19" s="144">
        <v>16586.48</v>
      </c>
      <c r="D19" s="144">
        <v>16586.48</v>
      </c>
      <c r="E19" s="144">
        <v>16586.48</v>
      </c>
      <c r="F19" s="144">
        <v>16586.48</v>
      </c>
      <c r="G19" s="144">
        <v>0</v>
      </c>
      <c r="H19" s="145">
        <v>0</v>
      </c>
      <c r="I19" s="132"/>
      <c r="J19" s="133"/>
    </row>
    <row r="20" spans="1:10" ht="12.75">
      <c r="A20" s="141"/>
      <c r="B20" s="135" t="s">
        <v>140</v>
      </c>
      <c r="C20" s="146">
        <v>18.67</v>
      </c>
      <c r="D20" s="136">
        <v>21.37</v>
      </c>
      <c r="E20" s="136">
        <v>21.37</v>
      </c>
      <c r="F20" s="136">
        <v>22.17</v>
      </c>
      <c r="G20" s="137">
        <v>2.6999999999999993</v>
      </c>
      <c r="H20" s="138">
        <v>0.8000000000000007</v>
      </c>
      <c r="I20" s="139"/>
      <c r="J20" s="133"/>
    </row>
    <row r="21" spans="1:10" ht="12.75">
      <c r="A21" s="141"/>
      <c r="B21" s="135" t="s">
        <v>141</v>
      </c>
      <c r="C21" s="146">
        <v>0</v>
      </c>
      <c r="D21" s="136">
        <v>0</v>
      </c>
      <c r="E21" s="136">
        <v>0</v>
      </c>
      <c r="F21" s="136">
        <v>0</v>
      </c>
      <c r="G21" s="137">
        <v>0</v>
      </c>
      <c r="H21" s="138">
        <v>0</v>
      </c>
      <c r="I21" s="139"/>
      <c r="J21" s="133"/>
    </row>
    <row r="22" spans="1:10" ht="12.75">
      <c r="A22" s="141"/>
      <c r="B22" s="135" t="s">
        <v>142</v>
      </c>
      <c r="C22" s="136">
        <v>0</v>
      </c>
      <c r="D22" s="136">
        <v>0</v>
      </c>
      <c r="E22" s="146">
        <v>0</v>
      </c>
      <c r="F22" s="136">
        <v>0</v>
      </c>
      <c r="G22" s="137">
        <v>0</v>
      </c>
      <c r="H22" s="138">
        <v>0</v>
      </c>
      <c r="I22" s="139"/>
      <c r="J22" s="133"/>
    </row>
    <row r="23" spans="1:10" ht="12.75">
      <c r="A23" s="134"/>
      <c r="B23" s="135" t="s">
        <v>143</v>
      </c>
      <c r="C23" s="136">
        <v>0</v>
      </c>
      <c r="D23" s="136">
        <v>0</v>
      </c>
      <c r="E23" s="136">
        <v>0</v>
      </c>
      <c r="F23" s="136">
        <v>0</v>
      </c>
      <c r="G23" s="137">
        <v>0</v>
      </c>
      <c r="H23" s="138">
        <v>0</v>
      </c>
      <c r="I23" s="139"/>
      <c r="J23" s="133"/>
    </row>
    <row r="24" spans="1:10" ht="12.75">
      <c r="A24" s="141"/>
      <c r="B24" s="135" t="s">
        <v>144</v>
      </c>
      <c r="C24" s="136">
        <v>16567.81</v>
      </c>
      <c r="D24" s="136">
        <v>16565.11</v>
      </c>
      <c r="E24" s="136">
        <v>16565.11</v>
      </c>
      <c r="F24" s="136">
        <v>16564.31</v>
      </c>
      <c r="G24" s="137">
        <v>-2.7000000000007276</v>
      </c>
      <c r="H24" s="138">
        <v>-0.7999999999992724</v>
      </c>
      <c r="I24" s="139"/>
      <c r="J24" s="133"/>
    </row>
    <row r="25" spans="1:10" ht="12.75">
      <c r="A25" s="140">
        <v>4</v>
      </c>
      <c r="B25" s="143" t="s">
        <v>147</v>
      </c>
      <c r="C25" s="144">
        <v>1516.7459999999999</v>
      </c>
      <c r="D25" s="144">
        <v>1216.7459999999999</v>
      </c>
      <c r="E25" s="144">
        <v>3056.166</v>
      </c>
      <c r="F25" s="144">
        <v>3056.176</v>
      </c>
      <c r="G25" s="144">
        <v>-300</v>
      </c>
      <c r="H25" s="145">
        <v>0.009999999999763531</v>
      </c>
      <c r="I25" s="132"/>
      <c r="J25" s="133"/>
    </row>
    <row r="26" spans="1:10" ht="12.75">
      <c r="A26" s="140"/>
      <c r="B26" s="135" t="s">
        <v>148</v>
      </c>
      <c r="C26" s="137">
        <v>1265.358</v>
      </c>
      <c r="D26" s="136">
        <v>974.891</v>
      </c>
      <c r="E26" s="136">
        <v>507.597</v>
      </c>
      <c r="F26" s="136">
        <v>509.107</v>
      </c>
      <c r="G26" s="137">
        <v>-290.467</v>
      </c>
      <c r="H26" s="138">
        <v>1.5100000000000477</v>
      </c>
      <c r="I26" s="139"/>
      <c r="J26" s="133"/>
    </row>
    <row r="27" spans="1:10" ht="12.75">
      <c r="A27" s="140"/>
      <c r="B27" s="135" t="s">
        <v>141</v>
      </c>
      <c r="C27" s="147">
        <v>0</v>
      </c>
      <c r="D27" s="136">
        <v>0</v>
      </c>
      <c r="E27" s="137">
        <v>0</v>
      </c>
      <c r="F27" s="136">
        <v>0</v>
      </c>
      <c r="G27" s="137">
        <v>0</v>
      </c>
      <c r="H27" s="138">
        <v>0</v>
      </c>
      <c r="I27" s="139"/>
      <c r="J27" s="133"/>
    </row>
    <row r="28" spans="1:10" ht="12.75">
      <c r="A28" s="148"/>
      <c r="B28" s="135" t="s">
        <v>142</v>
      </c>
      <c r="C28" s="146">
        <v>0</v>
      </c>
      <c r="D28" s="136">
        <v>0</v>
      </c>
      <c r="E28" s="137">
        <v>0</v>
      </c>
      <c r="F28" s="136">
        <v>0</v>
      </c>
      <c r="G28" s="137">
        <v>0</v>
      </c>
      <c r="H28" s="138">
        <v>0</v>
      </c>
      <c r="I28" s="139"/>
      <c r="J28" s="133"/>
    </row>
    <row r="29" spans="1:10" ht="12.75">
      <c r="A29" s="149"/>
      <c r="B29" s="135" t="s">
        <v>143</v>
      </c>
      <c r="C29" s="136">
        <v>6.349</v>
      </c>
      <c r="D29" s="136">
        <v>0</v>
      </c>
      <c r="E29" s="146">
        <v>0</v>
      </c>
      <c r="F29" s="136">
        <v>0</v>
      </c>
      <c r="G29" s="137">
        <v>-6.349</v>
      </c>
      <c r="H29" s="138">
        <v>0</v>
      </c>
      <c r="I29" s="139"/>
      <c r="J29" s="133"/>
    </row>
    <row r="30" spans="1:10" ht="12.75">
      <c r="A30" s="148"/>
      <c r="B30" s="135" t="s">
        <v>144</v>
      </c>
      <c r="C30" s="136">
        <v>245.039</v>
      </c>
      <c r="D30" s="136">
        <v>241.855</v>
      </c>
      <c r="E30" s="146">
        <v>2548.569</v>
      </c>
      <c r="F30" s="136">
        <v>2547.069</v>
      </c>
      <c r="G30" s="137">
        <v>-3.1839999999999975</v>
      </c>
      <c r="H30" s="138">
        <v>-1.5</v>
      </c>
      <c r="I30" s="139"/>
      <c r="J30" s="133"/>
    </row>
    <row r="31" spans="1:10" ht="13.5">
      <c r="A31" s="150">
        <v>5</v>
      </c>
      <c r="B31" s="151" t="s">
        <v>149</v>
      </c>
      <c r="C31" s="152">
        <v>135.31</v>
      </c>
      <c r="D31" s="152">
        <v>135.31</v>
      </c>
      <c r="E31" s="152">
        <v>215.02499999999998</v>
      </c>
      <c r="F31" s="152">
        <v>215.025</v>
      </c>
      <c r="G31" s="144">
        <v>0</v>
      </c>
      <c r="H31" s="145">
        <v>0</v>
      </c>
      <c r="I31" s="132"/>
      <c r="J31" s="133"/>
    </row>
    <row r="32" spans="1:10" ht="12.75">
      <c r="A32" s="149"/>
      <c r="B32" s="153" t="s">
        <v>150</v>
      </c>
      <c r="C32" s="154">
        <v>0.04</v>
      </c>
      <c r="D32" s="136">
        <v>0.05</v>
      </c>
      <c r="E32" s="154">
        <v>0.015</v>
      </c>
      <c r="F32" s="155">
        <v>0.025</v>
      </c>
      <c r="G32" s="156">
        <v>0.010000000000000002</v>
      </c>
      <c r="H32" s="157">
        <v>0.010000000000000002</v>
      </c>
      <c r="I32" s="158"/>
      <c r="J32" s="133"/>
    </row>
    <row r="33" spans="1:10" ht="12.75">
      <c r="A33" s="149"/>
      <c r="B33" s="153" t="s">
        <v>151</v>
      </c>
      <c r="C33" s="159">
        <v>135.27</v>
      </c>
      <c r="D33" s="136">
        <v>135.26</v>
      </c>
      <c r="E33" s="159">
        <v>215.01</v>
      </c>
      <c r="F33" s="155">
        <v>215</v>
      </c>
      <c r="G33" s="137">
        <v>-0.010000000000019327</v>
      </c>
      <c r="H33" s="138">
        <v>-0.009999999999990905</v>
      </c>
      <c r="I33" s="139"/>
      <c r="J33" s="133"/>
    </row>
    <row r="34" spans="1:10" ht="12.75">
      <c r="A34" s="160">
        <v>6</v>
      </c>
      <c r="B34" s="161" t="s">
        <v>152</v>
      </c>
      <c r="C34" s="144">
        <v>201817.543</v>
      </c>
      <c r="D34" s="144">
        <v>201517.543</v>
      </c>
      <c r="E34" s="144">
        <v>196785.77800000005</v>
      </c>
      <c r="F34" s="144">
        <v>191336.78800000003</v>
      </c>
      <c r="G34" s="144">
        <v>-300</v>
      </c>
      <c r="H34" s="145">
        <v>-5448.99000000002</v>
      </c>
      <c r="I34" s="132"/>
      <c r="J34" s="133"/>
    </row>
    <row r="35" spans="1:10" ht="12.75">
      <c r="A35" s="162"/>
      <c r="B35" s="163" t="s">
        <v>140</v>
      </c>
      <c r="C35" s="137">
        <v>23333</v>
      </c>
      <c r="D35" s="137">
        <v>22465.243</v>
      </c>
      <c r="E35" s="137">
        <v>18526.589</v>
      </c>
      <c r="F35" s="137">
        <v>16351.234</v>
      </c>
      <c r="G35" s="137">
        <v>-867.7570000000014</v>
      </c>
      <c r="H35" s="138">
        <v>-2175.3549999999996</v>
      </c>
      <c r="I35" s="139"/>
      <c r="J35" s="133"/>
    </row>
    <row r="36" spans="1:10" ht="12.75">
      <c r="A36" s="162"/>
      <c r="B36" s="163" t="s">
        <v>141</v>
      </c>
      <c r="C36" s="137">
        <v>136367.025</v>
      </c>
      <c r="D36" s="137">
        <v>137051</v>
      </c>
      <c r="E36" s="137">
        <v>136363.075</v>
      </c>
      <c r="F36" s="137">
        <v>126688.3</v>
      </c>
      <c r="G36" s="137">
        <v>683.9750000000058</v>
      </c>
      <c r="H36" s="138">
        <v>-9674.775000000009</v>
      </c>
      <c r="I36" s="139"/>
      <c r="J36" s="133"/>
    </row>
    <row r="37" spans="1:10" ht="12.75">
      <c r="A37" s="162"/>
      <c r="B37" s="163" t="s">
        <v>142</v>
      </c>
      <c r="C37" s="137">
        <v>2744.35</v>
      </c>
      <c r="D37" s="137">
        <v>2612.875</v>
      </c>
      <c r="E37" s="137">
        <v>3087.825</v>
      </c>
      <c r="F37" s="137">
        <v>3795.6</v>
      </c>
      <c r="G37" s="137">
        <v>-131.4749999999999</v>
      </c>
      <c r="H37" s="138">
        <v>707.7750000000001</v>
      </c>
      <c r="I37" s="139"/>
      <c r="J37" s="133"/>
    </row>
    <row r="38" spans="1:10" ht="12.75">
      <c r="A38" s="162"/>
      <c r="B38" s="163" t="s">
        <v>143</v>
      </c>
      <c r="C38" s="137">
        <v>3046.324</v>
      </c>
      <c r="D38" s="137">
        <v>3067.475</v>
      </c>
      <c r="E38" s="137">
        <v>3046.95</v>
      </c>
      <c r="F38" s="137">
        <v>4704.45</v>
      </c>
      <c r="G38" s="137">
        <v>21.15099999999984</v>
      </c>
      <c r="H38" s="138">
        <v>1657.5</v>
      </c>
      <c r="I38" s="139"/>
      <c r="J38" s="133"/>
    </row>
    <row r="39" spans="1:10" ht="12.75">
      <c r="A39" s="162"/>
      <c r="B39" s="163" t="s">
        <v>144</v>
      </c>
      <c r="C39" s="137">
        <v>36326.844</v>
      </c>
      <c r="D39" s="137">
        <v>36320.95000000001</v>
      </c>
      <c r="E39" s="137">
        <v>35761.339</v>
      </c>
      <c r="F39" s="137">
        <v>39797.204000000005</v>
      </c>
      <c r="G39" s="137">
        <v>-5.893999999985681</v>
      </c>
      <c r="H39" s="138">
        <v>4035.8650000000052</v>
      </c>
      <c r="I39" s="139"/>
      <c r="J39" s="133"/>
    </row>
    <row r="40" spans="1:10" ht="13.5" thickBot="1">
      <c r="A40" s="164">
        <v>7</v>
      </c>
      <c r="B40" s="165" t="s">
        <v>153</v>
      </c>
      <c r="C40" s="166">
        <v>-23500.8</v>
      </c>
      <c r="D40" s="167">
        <v>-70893.8</v>
      </c>
      <c r="E40" s="166">
        <v>-41078.1</v>
      </c>
      <c r="F40" s="167">
        <v>-80815.5</v>
      </c>
      <c r="G40" s="166">
        <v>-47393</v>
      </c>
      <c r="H40" s="168">
        <v>-39737.4</v>
      </c>
      <c r="I40" s="132"/>
      <c r="J40" s="133"/>
    </row>
    <row r="41" ht="13.5" thickTop="1"/>
    <row r="43" spans="3:9" ht="12.75">
      <c r="C43" s="172"/>
      <c r="D43" s="172"/>
      <c r="E43" s="172"/>
      <c r="F43" s="172"/>
      <c r="G43" s="172"/>
      <c r="H43" s="172"/>
      <c r="I43" s="173"/>
    </row>
  </sheetData>
  <sheetProtection/>
  <mergeCells count="7">
    <mergeCell ref="A1:H1"/>
    <mergeCell ref="A2:H2"/>
    <mergeCell ref="A3:H3"/>
    <mergeCell ref="A4:H4"/>
    <mergeCell ref="A5:A6"/>
    <mergeCell ref="B5:B6"/>
    <mergeCell ref="G5:H5"/>
  </mergeCells>
  <printOptions/>
  <pageMargins left="0.75" right="0.75" top="1" bottom="1" header="0.5" footer="0.5"/>
  <pageSetup fitToHeight="1" fitToWidth="1" horizontalDpi="600" verticalDpi="600" orientation="portrait" scale="87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B21" sqref="B21"/>
    </sheetView>
  </sheetViews>
  <sheetFormatPr defaultColWidth="11.00390625" defaultRowHeight="16.5" customHeight="1"/>
  <cols>
    <col min="1" max="1" width="46.7109375" style="937" bestFit="1" customWidth="1"/>
    <col min="2" max="2" width="10.57421875" style="937" bestFit="1" customWidth="1"/>
    <col min="3" max="3" width="11.421875" style="937" bestFit="1" customWidth="1"/>
    <col min="4" max="5" width="10.7109375" style="937" bestFit="1" customWidth="1"/>
    <col min="6" max="6" width="9.28125" style="937" bestFit="1" customWidth="1"/>
    <col min="7" max="7" width="2.421875" style="937" bestFit="1" customWidth="1"/>
    <col min="8" max="8" width="7.7109375" style="937" bestFit="1" customWidth="1"/>
    <col min="9" max="9" width="10.7109375" style="937" customWidth="1"/>
    <col min="10" max="10" width="2.140625" style="937" customWidth="1"/>
    <col min="11" max="11" width="7.7109375" style="937" bestFit="1" customWidth="1"/>
    <col min="12" max="16384" width="11.00390625" style="882" customWidth="1"/>
  </cols>
  <sheetData>
    <row r="1" spans="1:11" ht="24.75" customHeight="1">
      <c r="A1" s="1828" t="s">
        <v>1137</v>
      </c>
      <c r="B1" s="1828"/>
      <c r="C1" s="1828"/>
      <c r="D1" s="1828"/>
      <c r="E1" s="1828"/>
      <c r="F1" s="1828"/>
      <c r="G1" s="1828"/>
      <c r="H1" s="1828"/>
      <c r="I1" s="1828"/>
      <c r="J1" s="1828"/>
      <c r="K1" s="1828"/>
    </row>
    <row r="2" spans="1:11" ht="16.5" customHeight="1">
      <c r="A2" s="1829" t="s">
        <v>32</v>
      </c>
      <c r="B2" s="1829"/>
      <c r="C2" s="1829"/>
      <c r="D2" s="1829"/>
      <c r="E2" s="1829"/>
      <c r="F2" s="1829"/>
      <c r="G2" s="1829"/>
      <c r="H2" s="1829"/>
      <c r="I2" s="1829"/>
      <c r="J2" s="1829"/>
      <c r="K2" s="1829"/>
    </row>
    <row r="3" spans="1:11" ht="16.5" customHeight="1" thickBot="1">
      <c r="A3" s="883" t="s">
        <v>38</v>
      </c>
      <c r="B3" s="883"/>
      <c r="C3" s="883"/>
      <c r="D3" s="883"/>
      <c r="E3" s="884"/>
      <c r="F3" s="883"/>
      <c r="G3" s="883"/>
      <c r="H3" s="883"/>
      <c r="I3" s="1830" t="s">
        <v>60</v>
      </c>
      <c r="J3" s="1830"/>
      <c r="K3" s="1830"/>
    </row>
    <row r="4" spans="1:11" ht="16.5" customHeight="1" thickTop="1">
      <c r="A4" s="1522"/>
      <c r="B4" s="1523">
        <v>2014</v>
      </c>
      <c r="C4" s="1524">
        <v>2014</v>
      </c>
      <c r="D4" s="1524">
        <v>2015</v>
      </c>
      <c r="E4" s="1525">
        <v>2015</v>
      </c>
      <c r="F4" s="1831" t="s">
        <v>700</v>
      </c>
      <c r="G4" s="1831"/>
      <c r="H4" s="1831"/>
      <c r="I4" s="1831"/>
      <c r="J4" s="1831"/>
      <c r="K4" s="1832"/>
    </row>
    <row r="5" spans="1:11" ht="12.75">
      <c r="A5" s="1526" t="s">
        <v>701</v>
      </c>
      <c r="B5" s="1527" t="s">
        <v>702</v>
      </c>
      <c r="C5" s="1527" t="s">
        <v>703</v>
      </c>
      <c r="D5" s="1527" t="s">
        <v>704</v>
      </c>
      <c r="E5" s="1528" t="s">
        <v>705</v>
      </c>
      <c r="F5" s="1833" t="s">
        <v>65</v>
      </c>
      <c r="G5" s="1834"/>
      <c r="H5" s="1835"/>
      <c r="I5" s="1834" t="s">
        <v>68</v>
      </c>
      <c r="J5" s="1834"/>
      <c r="K5" s="1836"/>
    </row>
    <row r="6" spans="1:11" ht="12.75">
      <c r="A6" s="1529" t="s">
        <v>38</v>
      </c>
      <c r="B6" s="1530"/>
      <c r="C6" s="1531"/>
      <c r="D6" s="1531"/>
      <c r="E6" s="1532"/>
      <c r="F6" s="1531" t="s">
        <v>62</v>
      </c>
      <c r="G6" s="1533" t="s">
        <v>38</v>
      </c>
      <c r="H6" s="1534" t="s">
        <v>706</v>
      </c>
      <c r="I6" s="1531" t="s">
        <v>62</v>
      </c>
      <c r="J6" s="1533" t="s">
        <v>38</v>
      </c>
      <c r="K6" s="1535" t="s">
        <v>706</v>
      </c>
    </row>
    <row r="7" spans="1:11" ht="16.5" customHeight="1">
      <c r="A7" s="885" t="s">
        <v>707</v>
      </c>
      <c r="B7" s="886">
        <v>599219.7117261993</v>
      </c>
      <c r="C7" s="886">
        <v>608684.3714799241</v>
      </c>
      <c r="D7" s="886">
        <v>747103.0937133707</v>
      </c>
      <c r="E7" s="887">
        <v>846732.6482153581</v>
      </c>
      <c r="F7" s="888">
        <v>6179.930850144816</v>
      </c>
      <c r="G7" s="889" t="s">
        <v>708</v>
      </c>
      <c r="H7" s="887">
        <v>1.0313296991419074</v>
      </c>
      <c r="I7" s="886">
        <v>83881.09490699101</v>
      </c>
      <c r="J7" s="890" t="s">
        <v>709</v>
      </c>
      <c r="K7" s="891">
        <v>11.227512723856067</v>
      </c>
    </row>
    <row r="8" spans="1:11" ht="16.5" customHeight="1">
      <c r="A8" s="892" t="s">
        <v>710</v>
      </c>
      <c r="B8" s="893">
        <v>686759.0177883125</v>
      </c>
      <c r="C8" s="893">
        <v>704568.3132204552</v>
      </c>
      <c r="D8" s="893">
        <v>847494.6845905733</v>
      </c>
      <c r="E8" s="894">
        <v>952332.4042344581</v>
      </c>
      <c r="F8" s="895">
        <v>17809.29543214268</v>
      </c>
      <c r="G8" s="896"/>
      <c r="H8" s="894">
        <v>2.5932379438564928</v>
      </c>
      <c r="I8" s="893">
        <v>104837.7196438848</v>
      </c>
      <c r="J8" s="894"/>
      <c r="K8" s="897">
        <v>12.3703099913284</v>
      </c>
    </row>
    <row r="9" spans="1:11" ht="16.5" customHeight="1">
      <c r="A9" s="892" t="s">
        <v>711</v>
      </c>
      <c r="B9" s="893">
        <v>87539.30606211328</v>
      </c>
      <c r="C9" s="893">
        <v>95883.9417405311</v>
      </c>
      <c r="D9" s="893">
        <v>100391.5908772026</v>
      </c>
      <c r="E9" s="894">
        <v>105599.75601910001</v>
      </c>
      <c r="F9" s="895">
        <v>8344.63567841782</v>
      </c>
      <c r="G9" s="896"/>
      <c r="H9" s="894">
        <v>9.532444399886957</v>
      </c>
      <c r="I9" s="893">
        <v>5208.165141897407</v>
      </c>
      <c r="J9" s="894"/>
      <c r="K9" s="897">
        <v>5.187849994595615</v>
      </c>
    </row>
    <row r="10" spans="1:11" ht="16.5" customHeight="1">
      <c r="A10" s="898" t="s">
        <v>712</v>
      </c>
      <c r="B10" s="893">
        <v>80052.68665923328</v>
      </c>
      <c r="C10" s="893">
        <v>88596.3649004011</v>
      </c>
      <c r="D10" s="893">
        <v>94395.6224746026</v>
      </c>
      <c r="E10" s="894">
        <v>99394.24705269001</v>
      </c>
      <c r="F10" s="895">
        <v>8543.678241167814</v>
      </c>
      <c r="G10" s="896"/>
      <c r="H10" s="894">
        <v>10.67256902636682</v>
      </c>
      <c r="I10" s="893">
        <v>4998.624578087416</v>
      </c>
      <c r="J10" s="894"/>
      <c r="K10" s="897">
        <v>5.295398713465033</v>
      </c>
    </row>
    <row r="11" spans="1:11" s="899" customFormat="1" ht="16.5" customHeight="1">
      <c r="A11" s="898" t="s">
        <v>713</v>
      </c>
      <c r="B11" s="893">
        <v>7486.619402879999</v>
      </c>
      <c r="C11" s="893">
        <v>7287.57684013</v>
      </c>
      <c r="D11" s="893">
        <v>5995.9684025999995</v>
      </c>
      <c r="E11" s="894">
        <v>6205.50896641</v>
      </c>
      <c r="F11" s="895">
        <v>-199.04256274999898</v>
      </c>
      <c r="G11" s="896"/>
      <c r="H11" s="894">
        <v>-2.6586440693569924</v>
      </c>
      <c r="I11" s="893">
        <v>209.5405638100001</v>
      </c>
      <c r="J11" s="894"/>
      <c r="K11" s="897">
        <v>3.494690927976508</v>
      </c>
    </row>
    <row r="12" spans="1:11" ht="16.5" customHeight="1">
      <c r="A12" s="885" t="s">
        <v>714</v>
      </c>
      <c r="B12" s="886">
        <v>966747.4467863806</v>
      </c>
      <c r="C12" s="886">
        <v>1001088.049903987</v>
      </c>
      <c r="D12" s="886">
        <v>1130698.4391695096</v>
      </c>
      <c r="E12" s="887">
        <v>1152350.2290218847</v>
      </c>
      <c r="F12" s="888">
        <v>37625.33202118643</v>
      </c>
      <c r="G12" s="889" t="s">
        <v>708</v>
      </c>
      <c r="H12" s="887">
        <v>3.8919504929916187</v>
      </c>
      <c r="I12" s="886">
        <v>37400.24944737168</v>
      </c>
      <c r="J12" s="900" t="s">
        <v>709</v>
      </c>
      <c r="K12" s="891">
        <v>3.307712131878586</v>
      </c>
    </row>
    <row r="13" spans="1:11" ht="16.5" customHeight="1">
      <c r="A13" s="892" t="s">
        <v>715</v>
      </c>
      <c r="B13" s="893">
        <v>1314304.964722467</v>
      </c>
      <c r="C13" s="893">
        <v>1343509.8731967988</v>
      </c>
      <c r="D13" s="893">
        <v>1519126.4583341943</v>
      </c>
      <c r="E13" s="894">
        <v>1516385.1947821002</v>
      </c>
      <c r="F13" s="895">
        <v>29204.908474331954</v>
      </c>
      <c r="G13" s="896"/>
      <c r="H13" s="894">
        <v>2.22208005434256</v>
      </c>
      <c r="I13" s="901">
        <v>-2741.263552094111</v>
      </c>
      <c r="J13" s="902"/>
      <c r="K13" s="903">
        <v>-0.18044999065450137</v>
      </c>
    </row>
    <row r="14" spans="1:11" ht="16.5" customHeight="1">
      <c r="A14" s="892" t="s">
        <v>716</v>
      </c>
      <c r="B14" s="893">
        <v>141989.49496771995</v>
      </c>
      <c r="C14" s="893">
        <v>94302.75555622012</v>
      </c>
      <c r="D14" s="893">
        <v>119946.46770567003</v>
      </c>
      <c r="E14" s="894">
        <v>70724.16177284982</v>
      </c>
      <c r="F14" s="895">
        <v>-47686.73941149983</v>
      </c>
      <c r="G14" s="896"/>
      <c r="H14" s="894">
        <v>-33.584695418728685</v>
      </c>
      <c r="I14" s="893">
        <v>-49222.30593282021</v>
      </c>
      <c r="J14" s="894"/>
      <c r="K14" s="897">
        <v>-41.03689493683473</v>
      </c>
    </row>
    <row r="15" spans="1:11" ht="16.5" customHeight="1">
      <c r="A15" s="898" t="s">
        <v>717</v>
      </c>
      <c r="B15" s="893">
        <v>165490.34271409997</v>
      </c>
      <c r="C15" s="893">
        <v>165196.59347425</v>
      </c>
      <c r="D15" s="893">
        <v>161024.52447424998</v>
      </c>
      <c r="E15" s="894">
        <v>151539.63447429</v>
      </c>
      <c r="F15" s="895">
        <v>-293.7492398499744</v>
      </c>
      <c r="G15" s="896"/>
      <c r="H15" s="894">
        <v>-0.17750234547368945</v>
      </c>
      <c r="I15" s="893">
        <v>-9484.889999959967</v>
      </c>
      <c r="J15" s="894"/>
      <c r="K15" s="897">
        <v>-5.890338773505728</v>
      </c>
    </row>
    <row r="16" spans="1:11" ht="16.5" customHeight="1">
      <c r="A16" s="898" t="s">
        <v>718</v>
      </c>
      <c r="B16" s="893">
        <v>23500.847746380023</v>
      </c>
      <c r="C16" s="893">
        <v>70893.83791802988</v>
      </c>
      <c r="D16" s="893">
        <v>41078.05676857995</v>
      </c>
      <c r="E16" s="894">
        <v>80815.47270144019</v>
      </c>
      <c r="F16" s="895">
        <v>47392.99017164986</v>
      </c>
      <c r="G16" s="896"/>
      <c r="H16" s="894">
        <v>201.6650236753697</v>
      </c>
      <c r="I16" s="893">
        <v>39737.41593286024</v>
      </c>
      <c r="J16" s="894"/>
      <c r="K16" s="897">
        <v>96.73635770242875</v>
      </c>
    </row>
    <row r="17" spans="1:11" ht="16.5" customHeight="1">
      <c r="A17" s="892" t="s">
        <v>719</v>
      </c>
      <c r="B17" s="893">
        <v>10417.33065354</v>
      </c>
      <c r="C17" s="893">
        <v>9886.292218590002</v>
      </c>
      <c r="D17" s="893">
        <v>10100.7670851545</v>
      </c>
      <c r="E17" s="894">
        <v>9681.431923160002</v>
      </c>
      <c r="F17" s="895">
        <v>-531.0384349499982</v>
      </c>
      <c r="G17" s="896"/>
      <c r="H17" s="894">
        <v>-5.097644037722289</v>
      </c>
      <c r="I17" s="893">
        <v>-419.3351619944988</v>
      </c>
      <c r="J17" s="894"/>
      <c r="K17" s="897">
        <v>-4.151517983330319</v>
      </c>
    </row>
    <row r="18" spans="1:11" ht="16.5" customHeight="1">
      <c r="A18" s="898" t="s">
        <v>720</v>
      </c>
      <c r="B18" s="893">
        <v>11073.529709095701</v>
      </c>
      <c r="C18" s="893">
        <v>15063.24824254696</v>
      </c>
      <c r="D18" s="893">
        <v>15134.273190361519</v>
      </c>
      <c r="E18" s="894">
        <v>16815.52690116142</v>
      </c>
      <c r="F18" s="895">
        <v>3989.7185334512596</v>
      </c>
      <c r="G18" s="896"/>
      <c r="H18" s="894">
        <v>36.029329746360276</v>
      </c>
      <c r="I18" s="893">
        <v>1681.2537107998996</v>
      </c>
      <c r="J18" s="894"/>
      <c r="K18" s="897">
        <v>11.108916098267807</v>
      </c>
    </row>
    <row r="19" spans="1:11" ht="16.5" customHeight="1">
      <c r="A19" s="898" t="s">
        <v>721</v>
      </c>
      <c r="B19" s="893">
        <v>1487.62224685</v>
      </c>
      <c r="C19" s="893">
        <v>1759.7108114499997</v>
      </c>
      <c r="D19" s="893">
        <v>2306.40334759</v>
      </c>
      <c r="E19" s="894">
        <v>2459.73545984</v>
      </c>
      <c r="F19" s="895">
        <v>272.0885645999997</v>
      </c>
      <c r="G19" s="896"/>
      <c r="H19" s="894">
        <v>18.290165072224475</v>
      </c>
      <c r="I19" s="893">
        <v>153.33211225000014</v>
      </c>
      <c r="J19" s="894"/>
      <c r="K19" s="897">
        <v>6.648104825646367</v>
      </c>
    </row>
    <row r="20" spans="1:11" ht="16.5" customHeight="1">
      <c r="A20" s="898" t="s">
        <v>722</v>
      </c>
      <c r="B20" s="893">
        <v>9585.907462245701</v>
      </c>
      <c r="C20" s="893">
        <v>13303.537431096962</v>
      </c>
      <c r="D20" s="893">
        <v>12827.869842771519</v>
      </c>
      <c r="E20" s="894">
        <v>14355.791441321417</v>
      </c>
      <c r="F20" s="895">
        <v>3717.629968851261</v>
      </c>
      <c r="G20" s="896"/>
      <c r="H20" s="894">
        <v>38.78224344949317</v>
      </c>
      <c r="I20" s="893">
        <v>1527.9215985498977</v>
      </c>
      <c r="J20" s="894"/>
      <c r="K20" s="897">
        <v>11.910953395047727</v>
      </c>
    </row>
    <row r="21" spans="1:11" ht="16.5" customHeight="1">
      <c r="A21" s="892" t="s">
        <v>723</v>
      </c>
      <c r="B21" s="893">
        <v>1150824.6093921112</v>
      </c>
      <c r="C21" s="893">
        <v>1224257.5771794417</v>
      </c>
      <c r="D21" s="893">
        <v>1373944.9503530082</v>
      </c>
      <c r="E21" s="894">
        <v>1419164.074184929</v>
      </c>
      <c r="F21" s="895">
        <v>73432.9677873305</v>
      </c>
      <c r="G21" s="904"/>
      <c r="H21" s="894">
        <v>6.380900024906426</v>
      </c>
      <c r="I21" s="893">
        <v>45219.12383192079</v>
      </c>
      <c r="J21" s="905"/>
      <c r="K21" s="897">
        <v>3.291188909737804</v>
      </c>
    </row>
    <row r="22" spans="1:11" ht="16.5" customHeight="1">
      <c r="A22" s="892" t="s">
        <v>724</v>
      </c>
      <c r="B22" s="893">
        <v>347557.5179360863</v>
      </c>
      <c r="C22" s="893">
        <v>342421.8232928118</v>
      </c>
      <c r="D22" s="893">
        <v>388428.01916468475</v>
      </c>
      <c r="E22" s="893">
        <v>364034.96576021536</v>
      </c>
      <c r="F22" s="895">
        <v>-8420.423546854474</v>
      </c>
      <c r="G22" s="906" t="s">
        <v>708</v>
      </c>
      <c r="H22" s="894">
        <v>-2.4227424562293423</v>
      </c>
      <c r="I22" s="893">
        <v>-40141.51299946579</v>
      </c>
      <c r="J22" s="907" t="s">
        <v>709</v>
      </c>
      <c r="K22" s="897">
        <v>-10.334350515132815</v>
      </c>
    </row>
    <row r="23" spans="1:11" ht="16.5" customHeight="1">
      <c r="A23" s="885" t="s">
        <v>725</v>
      </c>
      <c r="B23" s="886">
        <v>1565967.1585125797</v>
      </c>
      <c r="C23" s="886">
        <v>1609772.421383911</v>
      </c>
      <c r="D23" s="886">
        <v>1877801.5328828804</v>
      </c>
      <c r="E23" s="887">
        <v>1999082.8772372429</v>
      </c>
      <c r="F23" s="888">
        <v>43805.2628713313</v>
      </c>
      <c r="G23" s="908"/>
      <c r="H23" s="887">
        <v>2.797329601275888</v>
      </c>
      <c r="I23" s="886">
        <v>121281.34435436246</v>
      </c>
      <c r="J23" s="887"/>
      <c r="K23" s="891">
        <v>6.458688111100122</v>
      </c>
    </row>
    <row r="24" spans="1:11" ht="16.5" customHeight="1">
      <c r="A24" s="892" t="s">
        <v>726</v>
      </c>
      <c r="B24" s="893">
        <v>1130173.7065940998</v>
      </c>
      <c r="C24" s="893">
        <v>1159399.2064667512</v>
      </c>
      <c r="D24" s="893">
        <v>1376048.5687643774</v>
      </c>
      <c r="E24" s="894">
        <v>1491555.855263406</v>
      </c>
      <c r="F24" s="895">
        <v>29225.499872651417</v>
      </c>
      <c r="G24" s="896"/>
      <c r="H24" s="894">
        <v>2.585929906361528</v>
      </c>
      <c r="I24" s="893">
        <v>115507.28649902856</v>
      </c>
      <c r="J24" s="894"/>
      <c r="K24" s="909">
        <v>8.394128602796942</v>
      </c>
    </row>
    <row r="25" spans="1:11" ht="16.5" customHeight="1">
      <c r="A25" s="892" t="s">
        <v>727</v>
      </c>
      <c r="B25" s="893">
        <v>354830.0274856184</v>
      </c>
      <c r="C25" s="893">
        <v>352927.975062002</v>
      </c>
      <c r="D25" s="893">
        <v>424744.63430877076</v>
      </c>
      <c r="E25" s="894">
        <v>487906.2298841125</v>
      </c>
      <c r="F25" s="895">
        <v>-1902.0524236164056</v>
      </c>
      <c r="G25" s="896"/>
      <c r="H25" s="894">
        <v>-0.5360460717190846</v>
      </c>
      <c r="I25" s="893">
        <v>63161.59557534172</v>
      </c>
      <c r="J25" s="894"/>
      <c r="K25" s="909">
        <v>14.870486987582757</v>
      </c>
    </row>
    <row r="26" spans="1:11" ht="16.5" customHeight="1">
      <c r="A26" s="898" t="s">
        <v>728</v>
      </c>
      <c r="B26" s="893">
        <v>227537.39173336106</v>
      </c>
      <c r="C26" s="893">
        <v>242572.569961571</v>
      </c>
      <c r="D26" s="893">
        <v>270080.36128978006</v>
      </c>
      <c r="E26" s="894">
        <v>312740.78595779</v>
      </c>
      <c r="F26" s="895">
        <v>15035.17822820993</v>
      </c>
      <c r="G26" s="896"/>
      <c r="H26" s="894">
        <v>6.607783500405443</v>
      </c>
      <c r="I26" s="893">
        <v>42660.42466800992</v>
      </c>
      <c r="J26" s="894"/>
      <c r="K26" s="897">
        <v>15.795456013270744</v>
      </c>
    </row>
    <row r="27" spans="1:11" ht="16.5" customHeight="1">
      <c r="A27" s="898" t="s">
        <v>729</v>
      </c>
      <c r="B27" s="893">
        <v>127292.64643086921</v>
      </c>
      <c r="C27" s="893">
        <v>110355.42422055536</v>
      </c>
      <c r="D27" s="893">
        <v>154664.23425830094</v>
      </c>
      <c r="E27" s="894">
        <v>175165.44389090035</v>
      </c>
      <c r="F27" s="895">
        <v>-16937.22221031385</v>
      </c>
      <c r="G27" s="896"/>
      <c r="H27" s="894">
        <v>-13.305735001363342</v>
      </c>
      <c r="I27" s="893">
        <v>20501.209632599406</v>
      </c>
      <c r="J27" s="894"/>
      <c r="K27" s="897">
        <v>13.255300898047857</v>
      </c>
    </row>
    <row r="28" spans="1:11" ht="16.5" customHeight="1">
      <c r="A28" s="898" t="s">
        <v>730</v>
      </c>
      <c r="B28" s="893">
        <v>775343.6791084813</v>
      </c>
      <c r="C28" s="893">
        <v>806471.2314047491</v>
      </c>
      <c r="D28" s="893">
        <v>951303.9344556065</v>
      </c>
      <c r="E28" s="894">
        <v>1003649.6253792936</v>
      </c>
      <c r="F28" s="895">
        <v>31127.552296267822</v>
      </c>
      <c r="G28" s="896"/>
      <c r="H28" s="894">
        <v>4.014678024080808</v>
      </c>
      <c r="I28" s="893">
        <v>52345.69092368707</v>
      </c>
      <c r="J28" s="894"/>
      <c r="K28" s="897">
        <v>5.502520175493906</v>
      </c>
    </row>
    <row r="29" spans="1:11" ht="16.5" customHeight="1">
      <c r="A29" s="910" t="s">
        <v>731</v>
      </c>
      <c r="B29" s="911">
        <v>435793.45191848004</v>
      </c>
      <c r="C29" s="911">
        <v>450373.21491715993</v>
      </c>
      <c r="D29" s="911">
        <v>501752.96411850315</v>
      </c>
      <c r="E29" s="912">
        <v>507527.0219738368</v>
      </c>
      <c r="F29" s="913">
        <v>14579.762998679886</v>
      </c>
      <c r="G29" s="912"/>
      <c r="H29" s="912">
        <v>3.3455672485430528</v>
      </c>
      <c r="I29" s="911">
        <v>5774.057855333667</v>
      </c>
      <c r="J29" s="912"/>
      <c r="K29" s="914">
        <v>1.1507770293849147</v>
      </c>
    </row>
    <row r="30" spans="1:11" ht="16.5" customHeight="1" thickBot="1">
      <c r="A30" s="915" t="s">
        <v>732</v>
      </c>
      <c r="B30" s="916">
        <v>1646019.845171813</v>
      </c>
      <c r="C30" s="916">
        <v>1698368.7862843121</v>
      </c>
      <c r="D30" s="916">
        <v>1972197.155357483</v>
      </c>
      <c r="E30" s="917">
        <v>2098477.1242899327</v>
      </c>
      <c r="F30" s="918">
        <v>52348.94111249922</v>
      </c>
      <c r="G30" s="917"/>
      <c r="H30" s="917">
        <v>3.1803347490646443</v>
      </c>
      <c r="I30" s="916">
        <v>126279.96893244958</v>
      </c>
      <c r="J30" s="917"/>
      <c r="K30" s="919">
        <v>6.403009384199214</v>
      </c>
    </row>
    <row r="31" spans="1:11" ht="19.5" customHeight="1" thickTop="1">
      <c r="A31" s="920" t="s">
        <v>733</v>
      </c>
      <c r="B31" s="921">
        <v>3284.7289035800004</v>
      </c>
      <c r="C31" s="883" t="s">
        <v>734</v>
      </c>
      <c r="D31" s="922"/>
      <c r="E31" s="922"/>
      <c r="F31" s="922"/>
      <c r="G31" s="923"/>
      <c r="H31" s="924"/>
      <c r="I31" s="922"/>
      <c r="J31" s="925"/>
      <c r="K31" s="925"/>
    </row>
    <row r="32" spans="1:11" ht="15" customHeight="1">
      <c r="A32" s="926" t="s">
        <v>735</v>
      </c>
      <c r="B32" s="921">
        <v>15748.459594996395</v>
      </c>
      <c r="C32" s="883" t="s">
        <v>734</v>
      </c>
      <c r="D32" s="922"/>
      <c r="E32" s="922"/>
      <c r="F32" s="922"/>
      <c r="G32" s="923"/>
      <c r="H32" s="924"/>
      <c r="I32" s="922"/>
      <c r="J32" s="925"/>
      <c r="K32" s="925"/>
    </row>
    <row r="33" spans="1:11" ht="16.5" customHeight="1">
      <c r="A33" s="927" t="s">
        <v>736</v>
      </c>
      <c r="B33" s="883"/>
      <c r="C33" s="883"/>
      <c r="D33" s="922"/>
      <c r="E33" s="922"/>
      <c r="F33" s="922"/>
      <c r="G33" s="923"/>
      <c r="H33" s="924"/>
      <c r="I33" s="922"/>
      <c r="J33" s="925"/>
      <c r="K33" s="925"/>
    </row>
    <row r="34" spans="1:11" ht="16.5" customHeight="1">
      <c r="A34" s="928" t="s">
        <v>737</v>
      </c>
      <c r="B34" s="883"/>
      <c r="C34" s="883"/>
      <c r="D34" s="922"/>
      <c r="E34" s="922"/>
      <c r="F34" s="922"/>
      <c r="G34" s="923"/>
      <c r="H34" s="924"/>
      <c r="I34" s="922"/>
      <c r="J34" s="925"/>
      <c r="K34" s="925"/>
    </row>
    <row r="35" spans="1:11" ht="16.5" customHeight="1">
      <c r="A35" s="929" t="s">
        <v>738</v>
      </c>
      <c r="B35" s="930">
        <v>0.8127227640265928</v>
      </c>
      <c r="C35" s="931">
        <v>0.9108380683420138</v>
      </c>
      <c r="D35" s="931">
        <v>0.8509796945826008</v>
      </c>
      <c r="E35" s="931">
        <v>0.9326019631649138</v>
      </c>
      <c r="F35" s="932">
        <v>0.09811530431542093</v>
      </c>
      <c r="G35" s="933"/>
      <c r="H35" s="932">
        <v>12.07241985315063</v>
      </c>
      <c r="I35" s="932">
        <v>0.08162226858231303</v>
      </c>
      <c r="J35" s="932"/>
      <c r="K35" s="932">
        <v>9.59156476963274</v>
      </c>
    </row>
    <row r="36" spans="1:11" ht="16.5" customHeight="1">
      <c r="A36" s="929" t="s">
        <v>739</v>
      </c>
      <c r="B36" s="930">
        <v>2.5886137798486195</v>
      </c>
      <c r="C36" s="931">
        <v>2.9921825649267895</v>
      </c>
      <c r="D36" s="931">
        <v>2.7569256823776067</v>
      </c>
      <c r="E36" s="931">
        <v>2.8510148745572925</v>
      </c>
      <c r="F36" s="932">
        <v>0.40356878507816996</v>
      </c>
      <c r="G36" s="933"/>
      <c r="H36" s="932">
        <v>15.590150536159566</v>
      </c>
      <c r="I36" s="932">
        <v>0.09408919217968581</v>
      </c>
      <c r="J36" s="932"/>
      <c r="K36" s="932">
        <v>3.4128301963708405</v>
      </c>
    </row>
    <row r="37" spans="1:11" ht="16.5" customHeight="1">
      <c r="A37" s="929" t="s">
        <v>740</v>
      </c>
      <c r="B37" s="934">
        <v>3.5867797504617815</v>
      </c>
      <c r="C37" s="935">
        <v>4.1545077363333975</v>
      </c>
      <c r="D37" s="935">
        <v>3.7621922582729046</v>
      </c>
      <c r="E37" s="935">
        <v>3.8211207433929206</v>
      </c>
      <c r="F37" s="932">
        <v>0.567727985871616</v>
      </c>
      <c r="G37" s="933"/>
      <c r="H37" s="932">
        <v>15.828348138703626</v>
      </c>
      <c r="I37" s="932">
        <v>0.05892848512001603</v>
      </c>
      <c r="J37" s="932"/>
      <c r="K37" s="932">
        <v>1.5663336978708289</v>
      </c>
    </row>
    <row r="38" spans="1:11" ht="16.5" customHeight="1">
      <c r="A38" s="936"/>
      <c r="B38" s="883"/>
      <c r="C38" s="883"/>
      <c r="D38" s="883"/>
      <c r="E38" s="883"/>
      <c r="F38" s="883"/>
      <c r="G38" s="883"/>
      <c r="H38" s="883"/>
      <c r="I38" s="883"/>
      <c r="J38" s="883"/>
      <c r="K38" s="883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">
      <selection activeCell="B25" sqref="B25"/>
    </sheetView>
  </sheetViews>
  <sheetFormatPr defaultColWidth="11.00390625" defaultRowHeight="16.5" customHeight="1"/>
  <cols>
    <col min="1" max="1" width="46.7109375" style="937" bestFit="1" customWidth="1"/>
    <col min="2" max="2" width="10.57421875" style="937" bestFit="1" customWidth="1"/>
    <col min="3" max="3" width="11.421875" style="937" bestFit="1" customWidth="1"/>
    <col min="4" max="5" width="10.7109375" style="937" bestFit="1" customWidth="1"/>
    <col min="6" max="6" width="9.28125" style="937" bestFit="1" customWidth="1"/>
    <col min="7" max="7" width="2.421875" style="937" bestFit="1" customWidth="1"/>
    <col min="8" max="8" width="7.7109375" style="937" bestFit="1" customWidth="1"/>
    <col min="9" max="9" width="10.7109375" style="937" customWidth="1"/>
    <col min="10" max="10" width="2.140625" style="937" customWidth="1"/>
    <col min="11" max="11" width="7.7109375" style="937" bestFit="1" customWidth="1"/>
    <col min="12" max="16384" width="11.00390625" style="882" customWidth="1"/>
  </cols>
  <sheetData>
    <row r="1" spans="1:11" ht="24.75" customHeight="1">
      <c r="A1" s="1828" t="s">
        <v>1138</v>
      </c>
      <c r="B1" s="1828"/>
      <c r="C1" s="1828"/>
      <c r="D1" s="1828"/>
      <c r="E1" s="1828"/>
      <c r="F1" s="1828"/>
      <c r="G1" s="1828"/>
      <c r="H1" s="1828"/>
      <c r="I1" s="1828"/>
      <c r="J1" s="1828"/>
      <c r="K1" s="1828"/>
    </row>
    <row r="2" spans="1:11" ht="16.5" customHeight="1">
      <c r="A2" s="1837" t="s">
        <v>33</v>
      </c>
      <c r="B2" s="1837"/>
      <c r="C2" s="1837"/>
      <c r="D2" s="1837"/>
      <c r="E2" s="1837"/>
      <c r="F2" s="1837"/>
      <c r="G2" s="1837"/>
      <c r="H2" s="1837"/>
      <c r="I2" s="1837"/>
      <c r="J2" s="1837"/>
      <c r="K2" s="1837"/>
    </row>
    <row r="3" spans="5:11" ht="16.5" customHeight="1" thickBot="1">
      <c r="E3" s="938"/>
      <c r="I3" s="1830" t="s">
        <v>60</v>
      </c>
      <c r="J3" s="1830"/>
      <c r="K3" s="1830"/>
    </row>
    <row r="4" spans="1:11" ht="13.5" thickTop="1">
      <c r="A4" s="1522"/>
      <c r="B4" s="1536">
        <v>2014</v>
      </c>
      <c r="C4" s="1536">
        <v>2014</v>
      </c>
      <c r="D4" s="1536">
        <v>2015</v>
      </c>
      <c r="E4" s="1537">
        <v>2015</v>
      </c>
      <c r="F4" s="1838" t="s">
        <v>700</v>
      </c>
      <c r="G4" s="1839"/>
      <c r="H4" s="1839"/>
      <c r="I4" s="1839"/>
      <c r="J4" s="1839"/>
      <c r="K4" s="1840"/>
    </row>
    <row r="5" spans="1:11" ht="12.75">
      <c r="A5" s="1538" t="s">
        <v>741</v>
      </c>
      <c r="B5" s="1539" t="s">
        <v>702</v>
      </c>
      <c r="C5" s="1527" t="s">
        <v>703</v>
      </c>
      <c r="D5" s="1527" t="s">
        <v>704</v>
      </c>
      <c r="E5" s="1528" t="s">
        <v>705</v>
      </c>
      <c r="F5" s="1833" t="s">
        <v>65</v>
      </c>
      <c r="G5" s="1834"/>
      <c r="H5" s="1835"/>
      <c r="I5" s="1833" t="s">
        <v>68</v>
      </c>
      <c r="J5" s="1834"/>
      <c r="K5" s="1836"/>
    </row>
    <row r="6" spans="1:11" ht="12.75">
      <c r="A6" s="1538"/>
      <c r="B6" s="1540"/>
      <c r="C6" s="1540"/>
      <c r="D6" s="1541"/>
      <c r="E6" s="1542"/>
      <c r="F6" s="1543" t="s">
        <v>62</v>
      </c>
      <c r="G6" s="1544" t="s">
        <v>38</v>
      </c>
      <c r="H6" s="1545" t="s">
        <v>706</v>
      </c>
      <c r="I6" s="1540" t="s">
        <v>62</v>
      </c>
      <c r="J6" s="1544" t="s">
        <v>38</v>
      </c>
      <c r="K6" s="1546" t="s">
        <v>706</v>
      </c>
    </row>
    <row r="7" spans="1:11" ht="16.5" customHeight="1">
      <c r="A7" s="885" t="s">
        <v>742</v>
      </c>
      <c r="B7" s="886">
        <v>593752.93291056</v>
      </c>
      <c r="C7" s="886">
        <v>601832.84411052</v>
      </c>
      <c r="D7" s="886">
        <v>726499.5706569998</v>
      </c>
      <c r="E7" s="887">
        <v>826661.17306192</v>
      </c>
      <c r="F7" s="888">
        <v>8079.911199959926</v>
      </c>
      <c r="G7" s="939"/>
      <c r="H7" s="887">
        <v>1.3608204275054996</v>
      </c>
      <c r="I7" s="886">
        <v>100161.60240492015</v>
      </c>
      <c r="J7" s="940"/>
      <c r="K7" s="891">
        <v>13.78687702655356</v>
      </c>
    </row>
    <row r="8" spans="1:11" ht="16.5" customHeight="1">
      <c r="A8" s="898" t="s">
        <v>743</v>
      </c>
      <c r="B8" s="893">
        <v>15882.78523922</v>
      </c>
      <c r="C8" s="893">
        <v>17937.23375303</v>
      </c>
      <c r="D8" s="893">
        <v>19527.07339061</v>
      </c>
      <c r="E8" s="894">
        <v>21306.991572580002</v>
      </c>
      <c r="F8" s="895">
        <v>2054.448513809999</v>
      </c>
      <c r="G8" s="941"/>
      <c r="H8" s="894">
        <v>12.935064491943557</v>
      </c>
      <c r="I8" s="893">
        <v>1779.9181819700025</v>
      </c>
      <c r="J8" s="894"/>
      <c r="K8" s="897">
        <v>9.115130293031589</v>
      </c>
    </row>
    <row r="9" spans="1:11" ht="16.5" customHeight="1">
      <c r="A9" s="898" t="s">
        <v>744</v>
      </c>
      <c r="B9" s="893">
        <v>5469.26712</v>
      </c>
      <c r="C9" s="893">
        <v>5316.61713</v>
      </c>
      <c r="D9" s="893">
        <v>4095.8827999999994</v>
      </c>
      <c r="E9" s="894">
        <v>4237.83882</v>
      </c>
      <c r="F9" s="895">
        <v>-152.6499900000008</v>
      </c>
      <c r="G9" s="941"/>
      <c r="H9" s="894">
        <v>-2.7910501837036037</v>
      </c>
      <c r="I9" s="893">
        <v>141.95602000000054</v>
      </c>
      <c r="J9" s="894"/>
      <c r="K9" s="897">
        <v>3.46582231307987</v>
      </c>
    </row>
    <row r="10" spans="1:11" ht="16.5" customHeight="1">
      <c r="A10" s="898" t="s">
        <v>745</v>
      </c>
      <c r="B10" s="893">
        <v>0</v>
      </c>
      <c r="C10" s="893">
        <v>0</v>
      </c>
      <c r="D10" s="893">
        <v>0</v>
      </c>
      <c r="E10" s="893">
        <v>0</v>
      </c>
      <c r="F10" s="895">
        <v>0</v>
      </c>
      <c r="G10" s="941"/>
      <c r="H10" s="894"/>
      <c r="I10" s="893">
        <v>0</v>
      </c>
      <c r="J10" s="894"/>
      <c r="K10" s="897"/>
    </row>
    <row r="11" spans="1:11" ht="16.5" customHeight="1">
      <c r="A11" s="898" t="s">
        <v>746</v>
      </c>
      <c r="B11" s="893">
        <v>572400.8805513401</v>
      </c>
      <c r="C11" s="893">
        <v>578578.99322749</v>
      </c>
      <c r="D11" s="893">
        <v>702876.6144663899</v>
      </c>
      <c r="E11" s="894">
        <v>801116.34266934</v>
      </c>
      <c r="F11" s="895">
        <v>6178.112676149933</v>
      </c>
      <c r="G11" s="941"/>
      <c r="H11" s="894">
        <v>1.0793331886909636</v>
      </c>
      <c r="I11" s="893">
        <v>98239.7282029501</v>
      </c>
      <c r="J11" s="894"/>
      <c r="K11" s="897">
        <v>13.976809895365742</v>
      </c>
    </row>
    <row r="12" spans="1:11" ht="16.5" customHeight="1">
      <c r="A12" s="885" t="s">
        <v>747</v>
      </c>
      <c r="B12" s="886">
        <v>23332.6427141</v>
      </c>
      <c r="C12" s="886">
        <v>22465.24347425</v>
      </c>
      <c r="D12" s="886">
        <v>18526.62447425</v>
      </c>
      <c r="E12" s="887">
        <v>16351.23447429</v>
      </c>
      <c r="F12" s="888">
        <v>-867.3992398499977</v>
      </c>
      <c r="G12" s="939"/>
      <c r="H12" s="887">
        <v>-3.7175353451318447</v>
      </c>
      <c r="I12" s="886">
        <v>-2175.389999959998</v>
      </c>
      <c r="J12" s="887"/>
      <c r="K12" s="891">
        <v>-11.741966287401974</v>
      </c>
    </row>
    <row r="13" spans="1:11" ht="16.5" customHeight="1">
      <c r="A13" s="898" t="s">
        <v>748</v>
      </c>
      <c r="B13" s="893">
        <v>22048.5747141</v>
      </c>
      <c r="C13" s="893">
        <v>21468.93247425</v>
      </c>
      <c r="D13" s="893">
        <v>17968.91247425</v>
      </c>
      <c r="E13" s="894">
        <v>15819.93247429</v>
      </c>
      <c r="F13" s="895">
        <v>-579.6422398499999</v>
      </c>
      <c r="G13" s="941"/>
      <c r="H13" s="894">
        <v>-2.6289329236293915</v>
      </c>
      <c r="I13" s="893">
        <v>-2148.979999959998</v>
      </c>
      <c r="J13" s="894"/>
      <c r="K13" s="897">
        <v>-11.959432731611065</v>
      </c>
    </row>
    <row r="14" spans="1:11" ht="16.5" customHeight="1">
      <c r="A14" s="898" t="s">
        <v>749</v>
      </c>
      <c r="B14" s="893">
        <v>0</v>
      </c>
      <c r="C14" s="893">
        <v>0</v>
      </c>
      <c r="D14" s="893">
        <v>28.7</v>
      </c>
      <c r="E14" s="894">
        <v>0</v>
      </c>
      <c r="F14" s="895">
        <v>0</v>
      </c>
      <c r="G14" s="941"/>
      <c r="H14" s="894"/>
      <c r="I14" s="893">
        <v>-28.7</v>
      </c>
      <c r="J14" s="894"/>
      <c r="K14" s="897"/>
    </row>
    <row r="15" spans="1:11" ht="16.5" customHeight="1">
      <c r="A15" s="898" t="s">
        <v>750</v>
      </c>
      <c r="B15" s="893">
        <v>1284.068</v>
      </c>
      <c r="C15" s="893">
        <v>996.311</v>
      </c>
      <c r="D15" s="893">
        <v>529.012</v>
      </c>
      <c r="E15" s="894">
        <v>531.302</v>
      </c>
      <c r="F15" s="895">
        <v>-287.75699999999995</v>
      </c>
      <c r="G15" s="941"/>
      <c r="H15" s="894">
        <v>-22.40979449686465</v>
      </c>
      <c r="I15" s="893">
        <v>2.2900000000000773</v>
      </c>
      <c r="J15" s="894"/>
      <c r="K15" s="897">
        <v>0.43288242988818354</v>
      </c>
    </row>
    <row r="16" spans="1:11" ht="16.5" customHeight="1">
      <c r="A16" s="898" t="s">
        <v>751</v>
      </c>
      <c r="B16" s="893">
        <v>0</v>
      </c>
      <c r="C16" s="893">
        <v>0</v>
      </c>
      <c r="D16" s="893">
        <v>0</v>
      </c>
      <c r="E16" s="894">
        <v>0</v>
      </c>
      <c r="F16" s="895">
        <v>0</v>
      </c>
      <c r="G16" s="941"/>
      <c r="H16" s="894"/>
      <c r="I16" s="893">
        <v>0</v>
      </c>
      <c r="J16" s="894"/>
      <c r="K16" s="897"/>
    </row>
    <row r="17" spans="1:11" ht="16.5" customHeight="1">
      <c r="A17" s="942" t="s">
        <v>752</v>
      </c>
      <c r="B17" s="886">
        <v>31</v>
      </c>
      <c r="C17" s="886">
        <v>31</v>
      </c>
      <c r="D17" s="886">
        <v>31</v>
      </c>
      <c r="E17" s="887">
        <v>31</v>
      </c>
      <c r="F17" s="888">
        <v>0</v>
      </c>
      <c r="G17" s="939"/>
      <c r="H17" s="887">
        <v>0</v>
      </c>
      <c r="I17" s="886">
        <v>0</v>
      </c>
      <c r="J17" s="887"/>
      <c r="K17" s="891">
        <v>0</v>
      </c>
    </row>
    <row r="18" spans="1:11" ht="16.5" customHeight="1">
      <c r="A18" s="885" t="s">
        <v>753</v>
      </c>
      <c r="B18" s="886">
        <v>506.99356987000004</v>
      </c>
      <c r="C18" s="886">
        <v>780.9303108199998</v>
      </c>
      <c r="D18" s="886">
        <v>1469.48656082</v>
      </c>
      <c r="E18" s="887">
        <v>1469.48656082</v>
      </c>
      <c r="F18" s="888">
        <v>273.9367409499998</v>
      </c>
      <c r="G18" s="939"/>
      <c r="H18" s="887">
        <v>54.03160064145208</v>
      </c>
      <c r="I18" s="886">
        <v>0</v>
      </c>
      <c r="J18" s="887"/>
      <c r="K18" s="891">
        <v>0</v>
      </c>
    </row>
    <row r="19" spans="1:11" ht="16.5" customHeight="1">
      <c r="A19" s="898" t="s">
        <v>754</v>
      </c>
      <c r="B19" s="893">
        <v>490.99356987000004</v>
      </c>
      <c r="C19" s="893">
        <v>764.9303108199998</v>
      </c>
      <c r="D19" s="893">
        <v>1453.48656082</v>
      </c>
      <c r="E19" s="894">
        <v>1453.48656082</v>
      </c>
      <c r="F19" s="895">
        <v>273.9367409499998</v>
      </c>
      <c r="G19" s="941"/>
      <c r="H19" s="894">
        <v>55.792327590467174</v>
      </c>
      <c r="I19" s="893">
        <v>0</v>
      </c>
      <c r="J19" s="894"/>
      <c r="K19" s="897">
        <v>0</v>
      </c>
    </row>
    <row r="20" spans="1:11" ht="16.5" customHeight="1">
      <c r="A20" s="898" t="s">
        <v>755</v>
      </c>
      <c r="B20" s="893">
        <v>16</v>
      </c>
      <c r="C20" s="893">
        <v>16</v>
      </c>
      <c r="D20" s="893">
        <v>16</v>
      </c>
      <c r="E20" s="894">
        <v>16</v>
      </c>
      <c r="F20" s="895">
        <v>0</v>
      </c>
      <c r="G20" s="941"/>
      <c r="H20" s="894">
        <v>0</v>
      </c>
      <c r="I20" s="893">
        <v>0</v>
      </c>
      <c r="J20" s="894"/>
      <c r="K20" s="897">
        <v>0</v>
      </c>
    </row>
    <row r="21" spans="1:11" ht="16.5" customHeight="1">
      <c r="A21" s="885" t="s">
        <v>756</v>
      </c>
      <c r="B21" s="886">
        <v>1932.98868759</v>
      </c>
      <c r="C21" s="886">
        <v>1827.31774479</v>
      </c>
      <c r="D21" s="886">
        <v>3261.50328125</v>
      </c>
      <c r="E21" s="887">
        <v>1519.30771277</v>
      </c>
      <c r="F21" s="888">
        <v>-105.67094279999992</v>
      </c>
      <c r="G21" s="939"/>
      <c r="H21" s="887">
        <v>-5.466712944489484</v>
      </c>
      <c r="I21" s="886">
        <v>-1742.1955684799998</v>
      </c>
      <c r="J21" s="887"/>
      <c r="K21" s="891">
        <v>-53.41694973896479</v>
      </c>
    </row>
    <row r="22" spans="1:11" ht="16.5" customHeight="1">
      <c r="A22" s="898" t="s">
        <v>757</v>
      </c>
      <c r="B22" s="893">
        <v>1932.98868759</v>
      </c>
      <c r="C22" s="893">
        <v>1827.31774479</v>
      </c>
      <c r="D22" s="893">
        <v>3261.50328125</v>
      </c>
      <c r="E22" s="894">
        <v>1519.30771277</v>
      </c>
      <c r="F22" s="895">
        <v>-105.67094279999992</v>
      </c>
      <c r="G22" s="941"/>
      <c r="H22" s="894">
        <v>-5.466712944489484</v>
      </c>
      <c r="I22" s="893">
        <v>-1742.1955684799998</v>
      </c>
      <c r="J22" s="894"/>
      <c r="K22" s="897">
        <v>-53.41694973896479</v>
      </c>
    </row>
    <row r="23" spans="1:11" ht="16.5" customHeight="1">
      <c r="A23" s="898" t="s">
        <v>758</v>
      </c>
      <c r="B23" s="893">
        <v>0</v>
      </c>
      <c r="C23" s="893">
        <v>0</v>
      </c>
      <c r="D23" s="893">
        <v>0</v>
      </c>
      <c r="E23" s="894">
        <v>0</v>
      </c>
      <c r="F23" s="895">
        <v>0</v>
      </c>
      <c r="G23" s="941"/>
      <c r="H23" s="894"/>
      <c r="I23" s="893">
        <v>0</v>
      </c>
      <c r="J23" s="894"/>
      <c r="K23" s="897"/>
    </row>
    <row r="24" spans="1:11" ht="16.5" customHeight="1">
      <c r="A24" s="885" t="s">
        <v>759</v>
      </c>
      <c r="B24" s="886">
        <v>4125.40551419</v>
      </c>
      <c r="C24" s="886">
        <v>4015.21616613</v>
      </c>
      <c r="D24" s="886">
        <v>4695.879212510001</v>
      </c>
      <c r="E24" s="887">
        <v>4621.936146409999</v>
      </c>
      <c r="F24" s="888">
        <v>-110.1893480599997</v>
      </c>
      <c r="G24" s="939"/>
      <c r="H24" s="887">
        <v>-2.670994346640242</v>
      </c>
      <c r="I24" s="886">
        <v>-73.94306610000149</v>
      </c>
      <c r="J24" s="887"/>
      <c r="K24" s="891">
        <v>-1.574637309729227</v>
      </c>
    </row>
    <row r="25" spans="1:11" ht="16.5" customHeight="1">
      <c r="A25" s="885" t="s">
        <v>760</v>
      </c>
      <c r="B25" s="886">
        <v>31598.61606679</v>
      </c>
      <c r="C25" s="886">
        <v>35175.24998951</v>
      </c>
      <c r="D25" s="886">
        <v>31350.20632671</v>
      </c>
      <c r="E25" s="887">
        <v>33767.36194052001</v>
      </c>
      <c r="F25" s="888">
        <v>3576.633922719997</v>
      </c>
      <c r="G25" s="939"/>
      <c r="H25" s="887">
        <v>11.318957498518497</v>
      </c>
      <c r="I25" s="886">
        <v>2417.1556138100095</v>
      </c>
      <c r="J25" s="887"/>
      <c r="K25" s="891">
        <v>7.710174499714925</v>
      </c>
    </row>
    <row r="26" spans="1:11" ht="16.5" customHeight="1">
      <c r="A26" s="943" t="s">
        <v>761</v>
      </c>
      <c r="B26" s="944">
        <v>655280.5794631</v>
      </c>
      <c r="C26" s="944">
        <v>666127.80179602</v>
      </c>
      <c r="D26" s="944">
        <v>785834.2705125398</v>
      </c>
      <c r="E26" s="945">
        <v>884421.49989673</v>
      </c>
      <c r="F26" s="946">
        <v>10847.222332920064</v>
      </c>
      <c r="G26" s="947"/>
      <c r="H26" s="945">
        <v>1.6553553810197865</v>
      </c>
      <c r="I26" s="944">
        <v>98587.22938419017</v>
      </c>
      <c r="J26" s="945"/>
      <c r="K26" s="948">
        <v>12.545549753116422</v>
      </c>
    </row>
    <row r="27" spans="1:11" ht="16.5" customHeight="1">
      <c r="A27" s="885" t="s">
        <v>762</v>
      </c>
      <c r="B27" s="886">
        <v>436594.17847192</v>
      </c>
      <c r="C27" s="886">
        <v>387476.09188583</v>
      </c>
      <c r="D27" s="886">
        <v>499124.28817365004</v>
      </c>
      <c r="E27" s="887">
        <v>523166.63394995994</v>
      </c>
      <c r="F27" s="888">
        <v>-49118.08658609004</v>
      </c>
      <c r="G27" s="939"/>
      <c r="H27" s="887">
        <v>-11.250284362014028</v>
      </c>
      <c r="I27" s="886">
        <v>24042.3457763099</v>
      </c>
      <c r="J27" s="887"/>
      <c r="K27" s="891">
        <v>4.8169055976585415</v>
      </c>
    </row>
    <row r="28" spans="1:11" ht="16.5" customHeight="1">
      <c r="A28" s="898" t="s">
        <v>763</v>
      </c>
      <c r="B28" s="893">
        <v>227537.39173336106</v>
      </c>
      <c r="C28" s="893">
        <v>242572.569961571</v>
      </c>
      <c r="D28" s="893">
        <v>270080.36128978006</v>
      </c>
      <c r="E28" s="894">
        <v>312740.78595779</v>
      </c>
      <c r="F28" s="895">
        <v>15035.17822820993</v>
      </c>
      <c r="G28" s="941"/>
      <c r="H28" s="894">
        <v>6.607783500405443</v>
      </c>
      <c r="I28" s="893">
        <v>42660.42466800992</v>
      </c>
      <c r="J28" s="894"/>
      <c r="K28" s="897">
        <v>15.795456013270744</v>
      </c>
    </row>
    <row r="29" spans="1:11" ht="16.5" customHeight="1">
      <c r="A29" s="898" t="s">
        <v>764</v>
      </c>
      <c r="B29" s="893">
        <v>41129.87280457899</v>
      </c>
      <c r="C29" s="893">
        <v>36775.31505344899</v>
      </c>
      <c r="D29" s="893">
        <v>47292.02360718001</v>
      </c>
      <c r="E29" s="894">
        <v>47258.01678141001</v>
      </c>
      <c r="F29" s="895">
        <v>-4354.55775113</v>
      </c>
      <c r="G29" s="941"/>
      <c r="H29" s="894">
        <v>-10.587335807771344</v>
      </c>
      <c r="I29" s="893">
        <v>-34.006825769996794</v>
      </c>
      <c r="J29" s="894"/>
      <c r="K29" s="897">
        <v>-0.07190816373701078</v>
      </c>
    </row>
    <row r="30" spans="1:11" ht="16.5" customHeight="1">
      <c r="A30" s="898" t="s">
        <v>765</v>
      </c>
      <c r="B30" s="893">
        <v>143481.39134852</v>
      </c>
      <c r="C30" s="893">
        <v>86410.54571758003</v>
      </c>
      <c r="D30" s="893">
        <v>151165.67540213998</v>
      </c>
      <c r="E30" s="894">
        <v>99737.60744982</v>
      </c>
      <c r="F30" s="895">
        <v>-57070.84563093998</v>
      </c>
      <c r="G30" s="941"/>
      <c r="H30" s="894">
        <v>-39.77578213770831</v>
      </c>
      <c r="I30" s="893">
        <v>-51428.06795231998</v>
      </c>
      <c r="J30" s="894"/>
      <c r="K30" s="897">
        <v>-34.02099571579855</v>
      </c>
    </row>
    <row r="31" spans="1:11" ht="16.5" customHeight="1">
      <c r="A31" s="898" t="s">
        <v>766</v>
      </c>
      <c r="B31" s="893">
        <v>8221.41105572</v>
      </c>
      <c r="C31" s="893">
        <v>8842.71099427</v>
      </c>
      <c r="D31" s="893">
        <v>11483.83710593</v>
      </c>
      <c r="E31" s="894">
        <v>14258.158325199998</v>
      </c>
      <c r="F31" s="895">
        <v>621.2999385500007</v>
      </c>
      <c r="G31" s="941"/>
      <c r="H31" s="894">
        <v>7.557096152219938</v>
      </c>
      <c r="I31" s="893">
        <v>2774.3212192699975</v>
      </c>
      <c r="J31" s="894"/>
      <c r="K31" s="897">
        <v>24.158486346322338</v>
      </c>
    </row>
    <row r="32" spans="1:11" ht="16.5" customHeight="1">
      <c r="A32" s="898" t="s">
        <v>767</v>
      </c>
      <c r="B32" s="893">
        <v>4511.1489249</v>
      </c>
      <c r="C32" s="893">
        <v>3957.22464818</v>
      </c>
      <c r="D32" s="893">
        <v>5815.50033796</v>
      </c>
      <c r="E32" s="894">
        <v>3773.515000709999</v>
      </c>
      <c r="F32" s="895">
        <v>-553.9242767199999</v>
      </c>
      <c r="G32" s="941"/>
      <c r="H32" s="894">
        <v>-12.279006655322933</v>
      </c>
      <c r="I32" s="893">
        <v>-2041.985337250001</v>
      </c>
      <c r="J32" s="894"/>
      <c r="K32" s="897">
        <v>-35.112805753293145</v>
      </c>
    </row>
    <row r="33" spans="1:11" ht="16.5" customHeight="1">
      <c r="A33" s="898" t="s">
        <v>768</v>
      </c>
      <c r="B33" s="893">
        <v>11712.96260484</v>
      </c>
      <c r="C33" s="893">
        <v>8917.725510780003</v>
      </c>
      <c r="D33" s="893">
        <v>13286.890430659998</v>
      </c>
      <c r="E33" s="894">
        <v>45398.55043503</v>
      </c>
      <c r="F33" s="895">
        <v>-2795.2370940599976</v>
      </c>
      <c r="G33" s="941"/>
      <c r="H33" s="894">
        <v>-23.864475524791285</v>
      </c>
      <c r="I33" s="893">
        <v>32111.660004370005</v>
      </c>
      <c r="J33" s="894"/>
      <c r="K33" s="897">
        <v>241.6792715492795</v>
      </c>
    </row>
    <row r="34" spans="1:11" ht="16.5" customHeight="1">
      <c r="A34" s="885" t="s">
        <v>769</v>
      </c>
      <c r="B34" s="886">
        <v>23500.847746380023</v>
      </c>
      <c r="C34" s="886">
        <v>70893.83791802988</v>
      </c>
      <c r="D34" s="886">
        <v>41078.05676857995</v>
      </c>
      <c r="E34" s="887">
        <v>80815.47270144019</v>
      </c>
      <c r="F34" s="888">
        <v>47392.99017164986</v>
      </c>
      <c r="G34" s="939"/>
      <c r="H34" s="887">
        <v>201.6650236753697</v>
      </c>
      <c r="I34" s="886">
        <v>39737.41593286024</v>
      </c>
      <c r="J34" s="887"/>
      <c r="K34" s="891">
        <v>96.73635770242875</v>
      </c>
    </row>
    <row r="35" spans="1:11" ht="16.5" customHeight="1">
      <c r="A35" s="885" t="s">
        <v>770</v>
      </c>
      <c r="B35" s="886">
        <v>0</v>
      </c>
      <c r="C35" s="886">
        <v>40000</v>
      </c>
      <c r="D35" s="886">
        <v>60000</v>
      </c>
      <c r="E35" s="887">
        <v>100000</v>
      </c>
      <c r="F35" s="888">
        <v>40000</v>
      </c>
      <c r="G35" s="939"/>
      <c r="H35" s="887"/>
      <c r="I35" s="886">
        <v>40000</v>
      </c>
      <c r="J35" s="887"/>
      <c r="K35" s="891">
        <v>66.66666666666666</v>
      </c>
    </row>
    <row r="36" spans="1:11" ht="16.5" customHeight="1">
      <c r="A36" s="885" t="s">
        <v>771</v>
      </c>
      <c r="B36" s="886">
        <v>20000</v>
      </c>
      <c r="C36" s="886">
        <v>5000</v>
      </c>
      <c r="D36" s="886">
        <v>5000</v>
      </c>
      <c r="E36" s="887">
        <v>0</v>
      </c>
      <c r="F36" s="888">
        <v>-15000</v>
      </c>
      <c r="G36" s="939"/>
      <c r="H36" s="887">
        <v>-75</v>
      </c>
      <c r="I36" s="886">
        <v>-5000</v>
      </c>
      <c r="J36" s="887"/>
      <c r="K36" s="891">
        <v>-100</v>
      </c>
    </row>
    <row r="37" spans="1:11" ht="16.5" customHeight="1">
      <c r="A37" s="885" t="s">
        <v>772</v>
      </c>
      <c r="B37" s="886">
        <v>7482.5004028799995</v>
      </c>
      <c r="C37" s="886">
        <v>7267.49559013</v>
      </c>
      <c r="D37" s="886">
        <v>5995.9684025999995</v>
      </c>
      <c r="E37" s="887">
        <v>6205.50896641</v>
      </c>
      <c r="F37" s="888">
        <v>-215.00481274999947</v>
      </c>
      <c r="G37" s="939"/>
      <c r="H37" s="887">
        <v>-2.8734353648313142</v>
      </c>
      <c r="I37" s="886">
        <v>209.5405638100001</v>
      </c>
      <c r="J37" s="887"/>
      <c r="K37" s="891">
        <v>3.494690927976508</v>
      </c>
    </row>
    <row r="38" spans="1:11" ht="16.5" customHeight="1">
      <c r="A38" s="898" t="s">
        <v>773</v>
      </c>
      <c r="B38" s="893">
        <v>28.992662880000115</v>
      </c>
      <c r="C38" s="893">
        <v>20.053850130000114</v>
      </c>
      <c r="D38" s="893">
        <v>8.809602600000382</v>
      </c>
      <c r="E38" s="894">
        <v>8.710526409999847</v>
      </c>
      <c r="F38" s="895">
        <v>-8.93881275</v>
      </c>
      <c r="G38" s="941"/>
      <c r="H38" s="894">
        <v>-30.831292686006513</v>
      </c>
      <c r="I38" s="893">
        <v>-0.09907619000053458</v>
      </c>
      <c r="J38" s="894"/>
      <c r="K38" s="897">
        <v>-1.124638584724926</v>
      </c>
    </row>
    <row r="39" spans="1:11" ht="16.5" customHeight="1">
      <c r="A39" s="898" t="s">
        <v>774</v>
      </c>
      <c r="B39" s="893">
        <v>0</v>
      </c>
      <c r="C39" s="893">
        <v>0</v>
      </c>
      <c r="D39" s="893">
        <v>0</v>
      </c>
      <c r="E39" s="894">
        <v>0</v>
      </c>
      <c r="F39" s="895">
        <v>0</v>
      </c>
      <c r="G39" s="941"/>
      <c r="H39" s="894"/>
      <c r="I39" s="893">
        <v>0</v>
      </c>
      <c r="J39" s="894"/>
      <c r="K39" s="897"/>
    </row>
    <row r="40" spans="1:11" ht="16.5" customHeight="1">
      <c r="A40" s="898" t="s">
        <v>775</v>
      </c>
      <c r="B40" s="893">
        <v>0</v>
      </c>
      <c r="C40" s="893">
        <v>0</v>
      </c>
      <c r="D40" s="893">
        <v>0</v>
      </c>
      <c r="E40" s="894">
        <v>0</v>
      </c>
      <c r="F40" s="895">
        <v>0</v>
      </c>
      <c r="G40" s="941"/>
      <c r="H40" s="894"/>
      <c r="I40" s="893">
        <v>0</v>
      </c>
      <c r="J40" s="894"/>
      <c r="K40" s="897"/>
    </row>
    <row r="41" spans="1:11" ht="16.5" customHeight="1">
      <c r="A41" s="898" t="s">
        <v>776</v>
      </c>
      <c r="B41" s="893">
        <v>0</v>
      </c>
      <c r="C41" s="893">
        <v>0</v>
      </c>
      <c r="D41" s="893">
        <v>0</v>
      </c>
      <c r="E41" s="894">
        <v>0</v>
      </c>
      <c r="F41" s="895">
        <v>0</v>
      </c>
      <c r="G41" s="941"/>
      <c r="H41" s="894"/>
      <c r="I41" s="893">
        <v>0</v>
      </c>
      <c r="J41" s="894"/>
      <c r="K41" s="897"/>
    </row>
    <row r="42" spans="1:11" ht="16.5" customHeight="1">
      <c r="A42" s="898" t="s">
        <v>777</v>
      </c>
      <c r="B42" s="893">
        <v>0</v>
      </c>
      <c r="C42" s="893">
        <v>0</v>
      </c>
      <c r="D42" s="893">
        <v>0</v>
      </c>
      <c r="E42" s="894">
        <v>0</v>
      </c>
      <c r="F42" s="895">
        <v>0</v>
      </c>
      <c r="G42" s="941"/>
      <c r="H42" s="894"/>
      <c r="I42" s="893">
        <v>0</v>
      </c>
      <c r="J42" s="904"/>
      <c r="K42" s="897"/>
    </row>
    <row r="43" spans="1:11" ht="16.5" customHeight="1">
      <c r="A43" s="898" t="s">
        <v>778</v>
      </c>
      <c r="B43" s="893">
        <v>3224.02026</v>
      </c>
      <c r="C43" s="893">
        <v>3134.88626</v>
      </c>
      <c r="D43" s="893">
        <v>1961.8459999999998</v>
      </c>
      <c r="E43" s="894">
        <v>2030.5398</v>
      </c>
      <c r="F43" s="895">
        <v>-89.13399999999956</v>
      </c>
      <c r="G43" s="941"/>
      <c r="H43" s="894">
        <v>-2.7646848596416564</v>
      </c>
      <c r="I43" s="893">
        <v>68.69380000000024</v>
      </c>
      <c r="J43" s="904"/>
      <c r="K43" s="897">
        <v>3.5014878843701416</v>
      </c>
    </row>
    <row r="44" spans="1:11" ht="16.5" customHeight="1">
      <c r="A44" s="898" t="s">
        <v>779</v>
      </c>
      <c r="B44" s="893">
        <v>4229.48748</v>
      </c>
      <c r="C44" s="893">
        <v>4112.55548</v>
      </c>
      <c r="D44" s="893">
        <v>4025.3127999999997</v>
      </c>
      <c r="E44" s="894">
        <v>4166.25864</v>
      </c>
      <c r="F44" s="895">
        <v>-116.93199999999979</v>
      </c>
      <c r="G44" s="941"/>
      <c r="H44" s="894">
        <v>-2.764684859641665</v>
      </c>
      <c r="I44" s="893">
        <v>140.94584000000032</v>
      </c>
      <c r="J44" s="904"/>
      <c r="K44" s="897">
        <v>3.501487884370137</v>
      </c>
    </row>
    <row r="45" spans="1:11" ht="16.5" customHeight="1">
      <c r="A45" s="898" t="s">
        <v>780</v>
      </c>
      <c r="B45" s="893">
        <v>0</v>
      </c>
      <c r="C45" s="893">
        <v>0</v>
      </c>
      <c r="D45" s="893">
        <v>0</v>
      </c>
      <c r="E45" s="894">
        <v>0</v>
      </c>
      <c r="F45" s="895">
        <v>0</v>
      </c>
      <c r="G45" s="941"/>
      <c r="H45" s="894"/>
      <c r="I45" s="893">
        <v>0</v>
      </c>
      <c r="J45" s="894"/>
      <c r="K45" s="897"/>
    </row>
    <row r="46" spans="1:11" ht="16.5" customHeight="1">
      <c r="A46" s="885" t="s">
        <v>781</v>
      </c>
      <c r="B46" s="886">
        <v>110775.1334171</v>
      </c>
      <c r="C46" s="886">
        <v>115396.30836406001</v>
      </c>
      <c r="D46" s="886">
        <v>117277.93047959</v>
      </c>
      <c r="E46" s="887">
        <v>131757.01282175002</v>
      </c>
      <c r="F46" s="888">
        <v>4621.174946960004</v>
      </c>
      <c r="G46" s="939"/>
      <c r="H46" s="887">
        <v>4.171671750157105</v>
      </c>
      <c r="I46" s="886">
        <v>14479.082342160022</v>
      </c>
      <c r="J46" s="949"/>
      <c r="K46" s="891">
        <v>12.345956552055489</v>
      </c>
    </row>
    <row r="47" spans="1:11" ht="16.5" customHeight="1" thickBot="1">
      <c r="A47" s="915" t="s">
        <v>782</v>
      </c>
      <c r="B47" s="916">
        <v>56927.91942485</v>
      </c>
      <c r="C47" s="916">
        <v>40094.06803792002</v>
      </c>
      <c r="D47" s="916">
        <v>57358.00139273991</v>
      </c>
      <c r="E47" s="917">
        <v>42476.86616181</v>
      </c>
      <c r="F47" s="918">
        <v>-16833.85138692998</v>
      </c>
      <c r="G47" s="950"/>
      <c r="H47" s="917">
        <v>-29.57046657774343</v>
      </c>
      <c r="I47" s="916">
        <v>-14881.13523092991</v>
      </c>
      <c r="J47" s="951"/>
      <c r="K47" s="919">
        <v>-25.944305710787003</v>
      </c>
    </row>
    <row r="48" spans="1:11" ht="16.5" customHeight="1" thickTop="1">
      <c r="A48" s="927" t="s">
        <v>736</v>
      </c>
      <c r="B48" s="883"/>
      <c r="C48" s="883"/>
      <c r="D48" s="922"/>
      <c r="E48" s="922"/>
      <c r="F48" s="922"/>
      <c r="G48" s="922"/>
      <c r="H48" s="922"/>
      <c r="I48" s="922"/>
      <c r="J48" s="922"/>
      <c r="K48" s="922"/>
    </row>
    <row r="49" spans="1:11" ht="16.5" customHeight="1">
      <c r="A49" s="952" t="s">
        <v>737</v>
      </c>
      <c r="B49" s="883"/>
      <c r="C49" s="883"/>
      <c r="D49" s="922"/>
      <c r="E49" s="922"/>
      <c r="F49" s="922"/>
      <c r="G49" s="922"/>
      <c r="H49" s="922"/>
      <c r="I49" s="922"/>
      <c r="J49" s="922"/>
      <c r="K49" s="922"/>
    </row>
    <row r="50" spans="1:11" ht="16.5" customHeight="1">
      <c r="A50" s="929" t="s">
        <v>783</v>
      </c>
      <c r="B50" s="932">
        <v>586270.43250768</v>
      </c>
      <c r="C50" s="932">
        <v>594565.34852039</v>
      </c>
      <c r="D50" s="932">
        <v>720503.6022543998</v>
      </c>
      <c r="E50" s="932">
        <v>820455.66409551</v>
      </c>
      <c r="F50" s="932">
        <v>5018.859042009959</v>
      </c>
      <c r="G50" s="953" t="s">
        <v>708</v>
      </c>
      <c r="H50" s="932">
        <v>0.8560655226194122</v>
      </c>
      <c r="I50" s="932">
        <v>84293.79359490023</v>
      </c>
      <c r="J50" s="953" t="s">
        <v>709</v>
      </c>
      <c r="K50" s="932">
        <v>11.699288293792216</v>
      </c>
    </row>
    <row r="51" spans="1:11" ht="16.5" customHeight="1">
      <c r="A51" s="929" t="s">
        <v>784</v>
      </c>
      <c r="B51" s="932">
        <v>-149676.25403579004</v>
      </c>
      <c r="C51" s="932">
        <v>-207089.2566345099</v>
      </c>
      <c r="D51" s="932">
        <v>-221379.28878536986</v>
      </c>
      <c r="E51" s="932">
        <v>-297289.0248501902</v>
      </c>
      <c r="F51" s="932">
        <v>-54136.94562801984</v>
      </c>
      <c r="G51" s="953" t="s">
        <v>708</v>
      </c>
      <c r="H51" s="932">
        <v>36.169361651097184</v>
      </c>
      <c r="I51" s="932">
        <v>-60251.46781861034</v>
      </c>
      <c r="J51" s="953" t="s">
        <v>709</v>
      </c>
      <c r="K51" s="932">
        <v>27.216397771078277</v>
      </c>
    </row>
    <row r="52" spans="1:11" ht="16.5" customHeight="1">
      <c r="A52" s="929" t="s">
        <v>785</v>
      </c>
      <c r="B52" s="932">
        <v>156104.43677516</v>
      </c>
      <c r="C52" s="932">
        <v>165315.12641247004</v>
      </c>
      <c r="D52" s="932">
        <v>208285.7255456199</v>
      </c>
      <c r="E52" s="932">
        <v>240466.51704304002</v>
      </c>
      <c r="F52" s="932">
        <v>5934.632666610045</v>
      </c>
      <c r="G52" s="953" t="s">
        <v>708</v>
      </c>
      <c r="H52" s="932">
        <v>3.8017065941295454</v>
      </c>
      <c r="I52" s="932">
        <v>16522.52325121011</v>
      </c>
      <c r="J52" s="953" t="s">
        <v>709</v>
      </c>
      <c r="K52" s="932">
        <v>7.932623903019823</v>
      </c>
    </row>
    <row r="53" spans="1:11" ht="16.5" customHeight="1">
      <c r="A53" s="954" t="s">
        <v>786</v>
      </c>
      <c r="B53" s="955">
        <v>3276.056970700001</v>
      </c>
      <c r="C53" s="956" t="s">
        <v>734</v>
      </c>
      <c r="D53" s="932"/>
      <c r="E53" s="932"/>
      <c r="F53" s="932"/>
      <c r="G53" s="932"/>
      <c r="H53" s="932"/>
      <c r="I53" s="932"/>
      <c r="J53" s="932"/>
      <c r="K53" s="932"/>
    </row>
    <row r="54" spans="1:11" ht="16.5" customHeight="1">
      <c r="A54" s="954" t="s">
        <v>787</v>
      </c>
      <c r="B54" s="955">
        <v>15658.268246210002</v>
      </c>
      <c r="C54" s="929" t="s">
        <v>734</v>
      </c>
      <c r="D54" s="932"/>
      <c r="E54" s="932"/>
      <c r="F54" s="932"/>
      <c r="G54" s="932"/>
      <c r="H54" s="932"/>
      <c r="I54" s="932"/>
      <c r="J54" s="932"/>
      <c r="K54" s="932"/>
    </row>
    <row r="55" spans="1:11" ht="16.5" customHeight="1">
      <c r="A55" s="957"/>
      <c r="B55" s="883"/>
      <c r="C55" s="883"/>
      <c r="D55" s="883"/>
      <c r="E55" s="883"/>
      <c r="F55" s="883"/>
      <c r="G55" s="883"/>
      <c r="H55" s="883"/>
      <c r="I55" s="883"/>
      <c r="J55" s="883"/>
      <c r="K55" s="883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B21" sqref="B21"/>
    </sheetView>
  </sheetViews>
  <sheetFormatPr defaultColWidth="11.00390625" defaultRowHeight="16.5" customHeight="1"/>
  <cols>
    <col min="1" max="1" width="46.7109375" style="937" bestFit="1" customWidth="1"/>
    <col min="2" max="2" width="10.57421875" style="937" bestFit="1" customWidth="1"/>
    <col min="3" max="3" width="11.421875" style="937" bestFit="1" customWidth="1"/>
    <col min="4" max="5" width="10.7109375" style="937" bestFit="1" customWidth="1"/>
    <col min="6" max="6" width="9.28125" style="937" bestFit="1" customWidth="1"/>
    <col min="7" max="7" width="2.421875" style="937" bestFit="1" customWidth="1"/>
    <col min="8" max="8" width="7.7109375" style="937" bestFit="1" customWidth="1"/>
    <col min="9" max="9" width="10.7109375" style="937" customWidth="1"/>
    <col min="10" max="10" width="2.140625" style="937" customWidth="1"/>
    <col min="11" max="11" width="7.7109375" style="937" bestFit="1" customWidth="1"/>
    <col min="12" max="16384" width="11.00390625" style="882" customWidth="1"/>
  </cols>
  <sheetData>
    <row r="1" spans="1:11" ht="24.75" customHeight="1">
      <c r="A1" s="1828" t="s">
        <v>1139</v>
      </c>
      <c r="B1" s="1828"/>
      <c r="C1" s="1828"/>
      <c r="D1" s="1828"/>
      <c r="E1" s="1828"/>
      <c r="F1" s="1828"/>
      <c r="G1" s="1828"/>
      <c r="H1" s="1828"/>
      <c r="I1" s="1828"/>
      <c r="J1" s="1828"/>
      <c r="K1" s="1828"/>
    </row>
    <row r="2" spans="1:11" ht="16.5" customHeight="1">
      <c r="A2" s="1837" t="s">
        <v>34</v>
      </c>
      <c r="B2" s="1837"/>
      <c r="C2" s="1837"/>
      <c r="D2" s="1837"/>
      <c r="E2" s="1837"/>
      <c r="F2" s="1837"/>
      <c r="G2" s="1837"/>
      <c r="H2" s="1837"/>
      <c r="I2" s="1837"/>
      <c r="J2" s="1837"/>
      <c r="K2" s="1837"/>
    </row>
    <row r="3" spans="2:11" ht="16.5" customHeight="1" thickBot="1">
      <c r="B3" s="883"/>
      <c r="C3" s="883"/>
      <c r="D3" s="883"/>
      <c r="E3" s="883"/>
      <c r="I3" s="1830" t="s">
        <v>60</v>
      </c>
      <c r="J3" s="1830"/>
      <c r="K3" s="1830"/>
    </row>
    <row r="4" spans="1:11" ht="13.5" thickTop="1">
      <c r="A4" s="1522"/>
      <c r="B4" s="1536">
        <v>2014</v>
      </c>
      <c r="C4" s="1536">
        <v>2014</v>
      </c>
      <c r="D4" s="1536">
        <v>2015</v>
      </c>
      <c r="E4" s="1537">
        <v>2015</v>
      </c>
      <c r="F4" s="1841" t="s">
        <v>700</v>
      </c>
      <c r="G4" s="1842"/>
      <c r="H4" s="1842"/>
      <c r="I4" s="1842"/>
      <c r="J4" s="1842"/>
      <c r="K4" s="1843"/>
    </row>
    <row r="5" spans="1:11" ht="12.75">
      <c r="A5" s="1538" t="s">
        <v>741</v>
      </c>
      <c r="B5" s="1547" t="s">
        <v>702</v>
      </c>
      <c r="C5" s="1547" t="s">
        <v>703</v>
      </c>
      <c r="D5" s="1547" t="s">
        <v>704</v>
      </c>
      <c r="E5" s="1548" t="s">
        <v>705</v>
      </c>
      <c r="F5" s="1833" t="s">
        <v>65</v>
      </c>
      <c r="G5" s="1834"/>
      <c r="H5" s="1835"/>
      <c r="I5" s="1549"/>
      <c r="J5" s="1550" t="s">
        <v>68</v>
      </c>
      <c r="K5" s="1551"/>
    </row>
    <row r="6" spans="1:11" ht="12.75">
      <c r="A6" s="1538"/>
      <c r="B6" s="1547"/>
      <c r="C6" s="1547"/>
      <c r="D6" s="1547"/>
      <c r="E6" s="1548"/>
      <c r="F6" s="1543" t="s">
        <v>62</v>
      </c>
      <c r="G6" s="1544" t="s">
        <v>38</v>
      </c>
      <c r="H6" s="1545" t="s">
        <v>706</v>
      </c>
      <c r="I6" s="1540" t="s">
        <v>62</v>
      </c>
      <c r="J6" s="1544" t="s">
        <v>38</v>
      </c>
      <c r="K6" s="1546" t="s">
        <v>706</v>
      </c>
    </row>
    <row r="7" spans="1:11" ht="16.5" customHeight="1">
      <c r="A7" s="885" t="s">
        <v>788</v>
      </c>
      <c r="B7" s="886">
        <v>1406769.5015122239</v>
      </c>
      <c r="C7" s="886">
        <v>1446878.5099320854</v>
      </c>
      <c r="D7" s="886">
        <v>1688829.864876353</v>
      </c>
      <c r="E7" s="887">
        <v>1740337.7878616909</v>
      </c>
      <c r="F7" s="888">
        <v>40109.00841986155</v>
      </c>
      <c r="G7" s="939"/>
      <c r="H7" s="887">
        <v>2.8511428756982498</v>
      </c>
      <c r="I7" s="886">
        <v>51507.92298533791</v>
      </c>
      <c r="J7" s="940"/>
      <c r="K7" s="891">
        <v>3.0499178192297682</v>
      </c>
    </row>
    <row r="8" spans="1:11" ht="16.5" customHeight="1">
      <c r="A8" s="892" t="s">
        <v>789</v>
      </c>
      <c r="B8" s="893">
        <v>129689.17799381667</v>
      </c>
      <c r="C8" s="893">
        <v>118213.45206946286</v>
      </c>
      <c r="D8" s="893">
        <v>159289.9815738324</v>
      </c>
      <c r="E8" s="894">
        <v>148963.2833850939</v>
      </c>
      <c r="F8" s="895">
        <v>-11475.725924353814</v>
      </c>
      <c r="G8" s="941"/>
      <c r="H8" s="894">
        <v>-8.848638029690461</v>
      </c>
      <c r="I8" s="893">
        <v>-10326.69818873849</v>
      </c>
      <c r="J8" s="894"/>
      <c r="K8" s="897">
        <v>-6.482955228387649</v>
      </c>
    </row>
    <row r="9" spans="1:11" ht="16.5" customHeight="1">
      <c r="A9" s="892" t="s">
        <v>790</v>
      </c>
      <c r="B9" s="893">
        <v>115579.68382602921</v>
      </c>
      <c r="C9" s="893">
        <v>101437.69870977536</v>
      </c>
      <c r="D9" s="893">
        <v>141377.34382764096</v>
      </c>
      <c r="E9" s="894">
        <v>129766.89345587036</v>
      </c>
      <c r="F9" s="895">
        <v>-14141.985116253854</v>
      </c>
      <c r="G9" s="941"/>
      <c r="H9" s="894">
        <v>-12.235701507490191</v>
      </c>
      <c r="I9" s="893">
        <v>-11610.450371770596</v>
      </c>
      <c r="J9" s="894"/>
      <c r="K9" s="897">
        <v>-8.212384005407106</v>
      </c>
    </row>
    <row r="10" spans="1:11" ht="16.5" customHeight="1">
      <c r="A10" s="892" t="s">
        <v>791</v>
      </c>
      <c r="B10" s="893">
        <v>14109.494167787452</v>
      </c>
      <c r="C10" s="893">
        <v>16775.753359687504</v>
      </c>
      <c r="D10" s="893">
        <v>17912.63774619143</v>
      </c>
      <c r="E10" s="894">
        <v>19196.38992922355</v>
      </c>
      <c r="F10" s="895">
        <v>2666.2591919000515</v>
      </c>
      <c r="G10" s="941"/>
      <c r="H10" s="894">
        <v>18.89691551088507</v>
      </c>
      <c r="I10" s="893">
        <v>1283.7521830321202</v>
      </c>
      <c r="J10" s="894"/>
      <c r="K10" s="897">
        <v>7.166740048126472</v>
      </c>
    </row>
    <row r="11" spans="1:11" ht="16.5" customHeight="1">
      <c r="A11" s="892" t="s">
        <v>792</v>
      </c>
      <c r="B11" s="893">
        <v>589705.9177744807</v>
      </c>
      <c r="C11" s="893">
        <v>620962.8141689881</v>
      </c>
      <c r="D11" s="893">
        <v>712471.2039690608</v>
      </c>
      <c r="E11" s="894">
        <v>759416.8626258011</v>
      </c>
      <c r="F11" s="895">
        <v>31256.896394507494</v>
      </c>
      <c r="G11" s="941"/>
      <c r="H11" s="894">
        <v>5.300421015354465</v>
      </c>
      <c r="I11" s="893">
        <v>46945.65865674033</v>
      </c>
      <c r="J11" s="894"/>
      <c r="K11" s="897">
        <v>6.589130675768189</v>
      </c>
    </row>
    <row r="12" spans="1:11" ht="16.5" customHeight="1">
      <c r="A12" s="892" t="s">
        <v>790</v>
      </c>
      <c r="B12" s="893">
        <v>580319.7405492043</v>
      </c>
      <c r="C12" s="893">
        <v>611441.3522533659</v>
      </c>
      <c r="D12" s="893">
        <v>702459.3874338878</v>
      </c>
      <c r="E12" s="894">
        <v>747091.0799472536</v>
      </c>
      <c r="F12" s="895">
        <v>31121.611704161623</v>
      </c>
      <c r="G12" s="941"/>
      <c r="H12" s="894">
        <v>5.3628387127945505</v>
      </c>
      <c r="I12" s="893">
        <v>44631.692513365764</v>
      </c>
      <c r="J12" s="894"/>
      <c r="K12" s="897">
        <v>6.35363315115015</v>
      </c>
    </row>
    <row r="13" spans="1:11" ht="16.5" customHeight="1">
      <c r="A13" s="892" t="s">
        <v>791</v>
      </c>
      <c r="B13" s="893">
        <v>9386.177225276386</v>
      </c>
      <c r="C13" s="893">
        <v>9521.461915622198</v>
      </c>
      <c r="D13" s="893">
        <v>10011.816535172982</v>
      </c>
      <c r="E13" s="894">
        <v>12325.78267854752</v>
      </c>
      <c r="F13" s="895">
        <v>135.28469034581212</v>
      </c>
      <c r="G13" s="941"/>
      <c r="H13" s="894">
        <v>1.4413183034888681</v>
      </c>
      <c r="I13" s="893">
        <v>2313.9661433745387</v>
      </c>
      <c r="J13" s="894"/>
      <c r="K13" s="897">
        <v>23.112350643314684</v>
      </c>
    </row>
    <row r="14" spans="1:11" ht="16.5" customHeight="1">
      <c r="A14" s="892" t="s">
        <v>793</v>
      </c>
      <c r="B14" s="893">
        <v>452941.93633577344</v>
      </c>
      <c r="C14" s="893">
        <v>466891.0815616872</v>
      </c>
      <c r="D14" s="893">
        <v>509201.11750868295</v>
      </c>
      <c r="E14" s="894">
        <v>513416.2481473963</v>
      </c>
      <c r="F14" s="895">
        <v>13949.145225913788</v>
      </c>
      <c r="G14" s="941"/>
      <c r="H14" s="894">
        <v>3.0796762469733103</v>
      </c>
      <c r="I14" s="893">
        <v>4215.130638713366</v>
      </c>
      <c r="J14" s="894"/>
      <c r="K14" s="897">
        <v>0.8277928884634643</v>
      </c>
    </row>
    <row r="15" spans="1:11" ht="16.5" customHeight="1">
      <c r="A15" s="892" t="s">
        <v>790</v>
      </c>
      <c r="B15" s="893">
        <v>424742.3652231101</v>
      </c>
      <c r="C15" s="893">
        <v>439590.30849279993</v>
      </c>
      <c r="D15" s="893">
        <v>489602.7672653801</v>
      </c>
      <c r="E15" s="894">
        <v>494786.9577421868</v>
      </c>
      <c r="F15" s="895">
        <v>14847.943269689858</v>
      </c>
      <c r="G15" s="941"/>
      <c r="H15" s="894">
        <v>3.495752834048113</v>
      </c>
      <c r="I15" s="893">
        <v>5184.19047680666</v>
      </c>
      <c r="J15" s="894"/>
      <c r="K15" s="897">
        <v>1.0588564492317636</v>
      </c>
    </row>
    <row r="16" spans="1:11" ht="16.5" customHeight="1">
      <c r="A16" s="892" t="s">
        <v>791</v>
      </c>
      <c r="B16" s="893">
        <v>28199.571112663358</v>
      </c>
      <c r="C16" s="893">
        <v>27300.77306888729</v>
      </c>
      <c r="D16" s="893">
        <v>19598.350243302797</v>
      </c>
      <c r="E16" s="894">
        <v>18629.2904052095</v>
      </c>
      <c r="F16" s="895">
        <v>-898.7980437760671</v>
      </c>
      <c r="G16" s="941"/>
      <c r="H16" s="894">
        <v>-3.1872755801326744</v>
      </c>
      <c r="I16" s="893">
        <v>-969.059838093297</v>
      </c>
      <c r="J16" s="894"/>
      <c r="K16" s="897">
        <v>-4.944599040546522</v>
      </c>
    </row>
    <row r="17" spans="1:11" ht="16.5" customHeight="1">
      <c r="A17" s="892" t="s">
        <v>794</v>
      </c>
      <c r="B17" s="893">
        <v>223381.38271278306</v>
      </c>
      <c r="C17" s="893">
        <v>230028.25570758723</v>
      </c>
      <c r="D17" s="893">
        <v>295717.3649716541</v>
      </c>
      <c r="E17" s="894">
        <v>305801.3294717494</v>
      </c>
      <c r="F17" s="895">
        <v>6646.872994804173</v>
      </c>
      <c r="G17" s="941"/>
      <c r="H17" s="894">
        <v>2.975571604975925</v>
      </c>
      <c r="I17" s="893">
        <v>10083.964500095346</v>
      </c>
      <c r="J17" s="894"/>
      <c r="K17" s="897">
        <v>3.4100007962203853</v>
      </c>
    </row>
    <row r="18" spans="1:11" ht="16.5" customHeight="1">
      <c r="A18" s="892" t="s">
        <v>790</v>
      </c>
      <c r="B18" s="893">
        <v>195023.93855927695</v>
      </c>
      <c r="C18" s="893">
        <v>195029.87915138315</v>
      </c>
      <c r="D18" s="893">
        <v>248844.5470217187</v>
      </c>
      <c r="E18" s="894">
        <v>256558.54543204</v>
      </c>
      <c r="F18" s="895">
        <v>5.940592106198892</v>
      </c>
      <c r="G18" s="941"/>
      <c r="H18" s="894">
        <v>0.003046083547529867</v>
      </c>
      <c r="I18" s="893">
        <v>7713.998410321306</v>
      </c>
      <c r="J18" s="894"/>
      <c r="K18" s="897">
        <v>3.09992664201239</v>
      </c>
    </row>
    <row r="19" spans="1:11" ht="16.5" customHeight="1">
      <c r="A19" s="892" t="s">
        <v>791</v>
      </c>
      <c r="B19" s="893">
        <v>28357.444153506094</v>
      </c>
      <c r="C19" s="893">
        <v>34998.37655620409</v>
      </c>
      <c r="D19" s="893">
        <v>46872.81794993539</v>
      </c>
      <c r="E19" s="894">
        <v>49242.78403970945</v>
      </c>
      <c r="F19" s="895">
        <v>6640.932402697999</v>
      </c>
      <c r="G19" s="941"/>
      <c r="H19" s="894">
        <v>23.41865637378649</v>
      </c>
      <c r="I19" s="893">
        <v>2369.9660897740614</v>
      </c>
      <c r="J19" s="894"/>
      <c r="K19" s="897">
        <v>5.056163024602895</v>
      </c>
    </row>
    <row r="20" spans="1:11" ht="16.5" customHeight="1">
      <c r="A20" s="892" t="s">
        <v>795</v>
      </c>
      <c r="B20" s="893">
        <v>11051.086695369997</v>
      </c>
      <c r="C20" s="893">
        <v>10782.90642436</v>
      </c>
      <c r="D20" s="893">
        <v>12150.19685312301</v>
      </c>
      <c r="E20" s="894">
        <v>12740.064231650002</v>
      </c>
      <c r="F20" s="895">
        <v>-268.18027100999643</v>
      </c>
      <c r="G20" s="941"/>
      <c r="H20" s="894">
        <v>-2.426732125107246</v>
      </c>
      <c r="I20" s="893">
        <v>589.8673785269912</v>
      </c>
      <c r="J20" s="894"/>
      <c r="K20" s="897">
        <v>4.854796886483163</v>
      </c>
    </row>
    <row r="21" spans="1:11" ht="16.5" customHeight="1">
      <c r="A21" s="885" t="s">
        <v>796</v>
      </c>
      <c r="B21" s="886">
        <v>1932.98868759</v>
      </c>
      <c r="C21" s="886">
        <v>1827.31774479</v>
      </c>
      <c r="D21" s="886">
        <v>3261.50328125</v>
      </c>
      <c r="E21" s="887">
        <v>1519.30771277</v>
      </c>
      <c r="F21" s="888">
        <v>-105.67094279999992</v>
      </c>
      <c r="G21" s="939"/>
      <c r="H21" s="887">
        <v>-5.466712944489484</v>
      </c>
      <c r="I21" s="886">
        <v>-1742.1955684799998</v>
      </c>
      <c r="J21" s="887"/>
      <c r="K21" s="891">
        <v>-53.41694973896479</v>
      </c>
    </row>
    <row r="22" spans="1:11" ht="16.5" customHeight="1">
      <c r="A22" s="885" t="s">
        <v>797</v>
      </c>
      <c r="B22" s="886">
        <v>4.119</v>
      </c>
      <c r="C22" s="886">
        <v>20.08125</v>
      </c>
      <c r="D22" s="886">
        <v>0</v>
      </c>
      <c r="E22" s="887">
        <v>0</v>
      </c>
      <c r="F22" s="888">
        <v>15.962250000000001</v>
      </c>
      <c r="G22" s="939"/>
      <c r="H22" s="887">
        <v>387.5273124544793</v>
      </c>
      <c r="I22" s="886">
        <v>0</v>
      </c>
      <c r="J22" s="887"/>
      <c r="K22" s="891"/>
    </row>
    <row r="23" spans="1:11" ht="16.5" customHeight="1">
      <c r="A23" s="958" t="s">
        <v>798</v>
      </c>
      <c r="B23" s="886">
        <v>348672.1139714704</v>
      </c>
      <c r="C23" s="886">
        <v>363309.91705600615</v>
      </c>
      <c r="D23" s="886">
        <v>383714.93003354454</v>
      </c>
      <c r="E23" s="887">
        <v>412018.2868743624</v>
      </c>
      <c r="F23" s="888">
        <v>14637.803084535757</v>
      </c>
      <c r="G23" s="939"/>
      <c r="H23" s="887">
        <v>4.198157093151841</v>
      </c>
      <c r="I23" s="886">
        <v>28303.35684081784</v>
      </c>
      <c r="J23" s="887"/>
      <c r="K23" s="891">
        <v>7.376141668072063</v>
      </c>
    </row>
    <row r="24" spans="1:11" ht="16.5" customHeight="1">
      <c r="A24" s="959" t="s">
        <v>799</v>
      </c>
      <c r="B24" s="893">
        <v>129485.04956404002</v>
      </c>
      <c r="C24" s="893">
        <v>133339.72227611</v>
      </c>
      <c r="D24" s="893">
        <v>141598.56429523998</v>
      </c>
      <c r="E24" s="894">
        <v>143691.61680905998</v>
      </c>
      <c r="F24" s="895">
        <v>3854.6727120699798</v>
      </c>
      <c r="G24" s="941"/>
      <c r="H24" s="894">
        <v>2.9769249230302504</v>
      </c>
      <c r="I24" s="893">
        <v>2093.052513820003</v>
      </c>
      <c r="J24" s="894"/>
      <c r="K24" s="897">
        <v>1.4781594179555981</v>
      </c>
    </row>
    <row r="25" spans="1:11" ht="16.5" customHeight="1">
      <c r="A25" s="959" t="s">
        <v>800</v>
      </c>
      <c r="B25" s="893">
        <v>68466.47765642044</v>
      </c>
      <c r="C25" s="893">
        <v>92149.72085137044</v>
      </c>
      <c r="D25" s="893">
        <v>80937.461259951</v>
      </c>
      <c r="E25" s="894">
        <v>114503.38704023755</v>
      </c>
      <c r="F25" s="895">
        <v>23683.243194950002</v>
      </c>
      <c r="G25" s="941"/>
      <c r="H25" s="894">
        <v>34.59100570909698</v>
      </c>
      <c r="I25" s="893">
        <v>33565.92578028655</v>
      </c>
      <c r="J25" s="894"/>
      <c r="K25" s="897">
        <v>41.4714339414244</v>
      </c>
    </row>
    <row r="26" spans="1:11" ht="16.5" customHeight="1">
      <c r="A26" s="959" t="s">
        <v>801</v>
      </c>
      <c r="B26" s="893">
        <v>150720.5867510099</v>
      </c>
      <c r="C26" s="893">
        <v>137820.4739285257</v>
      </c>
      <c r="D26" s="893">
        <v>161178.90447835356</v>
      </c>
      <c r="E26" s="894">
        <v>153823.28302506488</v>
      </c>
      <c r="F26" s="895">
        <v>-12900.112822484196</v>
      </c>
      <c r="G26" s="941"/>
      <c r="H26" s="894">
        <v>-8.558958733218812</v>
      </c>
      <c r="I26" s="893">
        <v>-7355.621453288681</v>
      </c>
      <c r="J26" s="894"/>
      <c r="K26" s="897">
        <v>-4.563637826609341</v>
      </c>
    </row>
    <row r="27" spans="1:11" ht="16.5" customHeight="1">
      <c r="A27" s="960" t="s">
        <v>802</v>
      </c>
      <c r="B27" s="961">
        <v>1757378.7231712842</v>
      </c>
      <c r="C27" s="961">
        <v>1812035.8259828817</v>
      </c>
      <c r="D27" s="961">
        <v>2075806.2981911474</v>
      </c>
      <c r="E27" s="962">
        <v>2153875.382448823</v>
      </c>
      <c r="F27" s="963">
        <v>54657.10281159752</v>
      </c>
      <c r="G27" s="964"/>
      <c r="H27" s="962">
        <v>3.1101493429353604</v>
      </c>
      <c r="I27" s="961">
        <v>78069.0842576758</v>
      </c>
      <c r="J27" s="962"/>
      <c r="K27" s="965">
        <v>3.760904103899531</v>
      </c>
    </row>
    <row r="28" spans="1:11" ht="16.5" customHeight="1">
      <c r="A28" s="885" t="s">
        <v>803</v>
      </c>
      <c r="B28" s="886">
        <v>286916.3921421314</v>
      </c>
      <c r="C28" s="886">
        <v>235382.44546563554</v>
      </c>
      <c r="D28" s="886">
        <v>329672.84011338436</v>
      </c>
      <c r="E28" s="887">
        <v>286977.1413232506</v>
      </c>
      <c r="F28" s="888">
        <v>-51533.94667649586</v>
      </c>
      <c r="G28" s="939"/>
      <c r="H28" s="887">
        <v>-17.961311409132456</v>
      </c>
      <c r="I28" s="886">
        <v>-42695.698790133756</v>
      </c>
      <c r="J28" s="887"/>
      <c r="K28" s="891">
        <v>-12.950930011537931</v>
      </c>
    </row>
    <row r="29" spans="1:11" ht="16.5" customHeight="1">
      <c r="A29" s="892" t="s">
        <v>804</v>
      </c>
      <c r="B29" s="893">
        <v>41129.87280457899</v>
      </c>
      <c r="C29" s="893">
        <v>36775.31505344899</v>
      </c>
      <c r="D29" s="893">
        <v>47292.02360718001</v>
      </c>
      <c r="E29" s="894">
        <v>47258.01678141001</v>
      </c>
      <c r="F29" s="895">
        <v>-4354.55775113</v>
      </c>
      <c r="G29" s="941"/>
      <c r="H29" s="894">
        <v>-10.587335807771344</v>
      </c>
      <c r="I29" s="893">
        <v>-34.006825769996794</v>
      </c>
      <c r="J29" s="894"/>
      <c r="K29" s="897">
        <v>-0.07190816373701078</v>
      </c>
    </row>
    <row r="30" spans="1:11" ht="16.5" customHeight="1">
      <c r="A30" s="892" t="s">
        <v>805</v>
      </c>
      <c r="B30" s="893">
        <v>156213.95132914</v>
      </c>
      <c r="C30" s="893">
        <v>99210.48136003003</v>
      </c>
      <c r="D30" s="893">
        <v>168465.01284602997</v>
      </c>
      <c r="E30" s="894">
        <v>117769.28077573</v>
      </c>
      <c r="F30" s="895">
        <v>-57003.46996910997</v>
      </c>
      <c r="G30" s="941"/>
      <c r="H30" s="894">
        <v>-36.49063959018915</v>
      </c>
      <c r="I30" s="893">
        <v>-50695.73207029997</v>
      </c>
      <c r="J30" s="894"/>
      <c r="K30" s="897">
        <v>-30.092736298090433</v>
      </c>
    </row>
    <row r="31" spans="1:11" ht="16.5" customHeight="1">
      <c r="A31" s="892" t="s">
        <v>806</v>
      </c>
      <c r="B31" s="893">
        <v>788.6985832094999</v>
      </c>
      <c r="C31" s="893">
        <v>1741.2425198695005</v>
      </c>
      <c r="D31" s="893">
        <v>1336.9384950544995</v>
      </c>
      <c r="E31" s="894">
        <v>2181.920913047</v>
      </c>
      <c r="F31" s="895">
        <v>952.5439366600006</v>
      </c>
      <c r="G31" s="941"/>
      <c r="H31" s="894">
        <v>120.77414070959207</v>
      </c>
      <c r="I31" s="893">
        <v>844.9824179925004</v>
      </c>
      <c r="J31" s="894"/>
      <c r="K31" s="897">
        <v>63.20278914237226</v>
      </c>
    </row>
    <row r="32" spans="1:11" ht="16.5" customHeight="1">
      <c r="A32" s="892" t="s">
        <v>807</v>
      </c>
      <c r="B32" s="893">
        <v>88693.80612722292</v>
      </c>
      <c r="C32" s="893">
        <v>96999.592604367</v>
      </c>
      <c r="D32" s="893">
        <v>112504.7731455499</v>
      </c>
      <c r="E32" s="894">
        <v>119075.69118988361</v>
      </c>
      <c r="F32" s="895">
        <v>8305.78647714408</v>
      </c>
      <c r="G32" s="941"/>
      <c r="H32" s="894">
        <v>9.36456201375574</v>
      </c>
      <c r="I32" s="893">
        <v>6570.91804433371</v>
      </c>
      <c r="J32" s="894"/>
      <c r="K32" s="897">
        <v>5.840568236009657</v>
      </c>
    </row>
    <row r="33" spans="1:11" ht="16.5" customHeight="1">
      <c r="A33" s="892" t="s">
        <v>808</v>
      </c>
      <c r="B33" s="893">
        <v>90.06329798</v>
      </c>
      <c r="C33" s="893">
        <v>655.8139279199999</v>
      </c>
      <c r="D33" s="893">
        <v>74.09201957000002</v>
      </c>
      <c r="E33" s="894">
        <v>692.23166318</v>
      </c>
      <c r="F33" s="895">
        <v>565.7506299399998</v>
      </c>
      <c r="G33" s="941"/>
      <c r="H33" s="894">
        <v>628.1700122347661</v>
      </c>
      <c r="I33" s="893">
        <v>618.13964361</v>
      </c>
      <c r="J33" s="894"/>
      <c r="K33" s="897">
        <v>834.2864011501257</v>
      </c>
    </row>
    <row r="34" spans="1:11" ht="16.5" customHeight="1">
      <c r="A34" s="942" t="s">
        <v>809</v>
      </c>
      <c r="B34" s="886">
        <v>1313333.350838007</v>
      </c>
      <c r="C34" s="886">
        <v>1391105.9551493276</v>
      </c>
      <c r="D34" s="886">
        <v>1542634.927148163</v>
      </c>
      <c r="E34" s="887">
        <v>1579140.629371628</v>
      </c>
      <c r="F34" s="888">
        <v>77772.6043113207</v>
      </c>
      <c r="G34" s="939"/>
      <c r="H34" s="887">
        <v>5.92177182294928</v>
      </c>
      <c r="I34" s="886">
        <v>36505.70222346485</v>
      </c>
      <c r="J34" s="887"/>
      <c r="K34" s="891">
        <v>2.3664511661843526</v>
      </c>
    </row>
    <row r="35" spans="1:11" ht="16.5" customHeight="1">
      <c r="A35" s="892" t="s">
        <v>810</v>
      </c>
      <c r="B35" s="893">
        <v>142157.69999999998</v>
      </c>
      <c r="C35" s="893">
        <v>142731.35</v>
      </c>
      <c r="D35" s="893">
        <v>142497.9</v>
      </c>
      <c r="E35" s="894">
        <v>135188.40000000002</v>
      </c>
      <c r="F35" s="895">
        <v>573.6500000000233</v>
      </c>
      <c r="G35" s="941"/>
      <c r="H35" s="894">
        <v>0.40353072679146</v>
      </c>
      <c r="I35" s="893">
        <v>-7309.499999999971</v>
      </c>
      <c r="J35" s="894"/>
      <c r="K35" s="897">
        <v>-5.129549277568281</v>
      </c>
    </row>
    <row r="36" spans="1:11" ht="16.5" customHeight="1">
      <c r="A36" s="892" t="s">
        <v>811</v>
      </c>
      <c r="B36" s="893">
        <v>10386.33065354</v>
      </c>
      <c r="C36" s="893">
        <v>9855.292218590002</v>
      </c>
      <c r="D36" s="893">
        <v>10069.7670851545</v>
      </c>
      <c r="E36" s="894">
        <v>9650.431923160002</v>
      </c>
      <c r="F36" s="895">
        <v>-531.0384349499982</v>
      </c>
      <c r="G36" s="941"/>
      <c r="H36" s="894">
        <v>-5.112858936076746</v>
      </c>
      <c r="I36" s="893">
        <v>-419.3351619944988</v>
      </c>
      <c r="J36" s="894"/>
      <c r="K36" s="897">
        <v>-4.164298522978846</v>
      </c>
    </row>
    <row r="37" spans="1:11" ht="16.5" customHeight="1">
      <c r="A37" s="898" t="s">
        <v>812</v>
      </c>
      <c r="B37" s="893">
        <v>10566.5361392257</v>
      </c>
      <c r="C37" s="893">
        <v>14282.317931726962</v>
      </c>
      <c r="D37" s="893">
        <v>13664.786629541519</v>
      </c>
      <c r="E37" s="894">
        <v>15346.040340341417</v>
      </c>
      <c r="F37" s="895">
        <v>3715.7817925012623</v>
      </c>
      <c r="G37" s="941"/>
      <c r="H37" s="894">
        <v>35.16556176538615</v>
      </c>
      <c r="I37" s="893">
        <v>1681.2537107998978</v>
      </c>
      <c r="J37" s="894"/>
      <c r="K37" s="897">
        <v>12.30354894210527</v>
      </c>
    </row>
    <row r="38" spans="1:11" ht="16.5" customHeight="1">
      <c r="A38" s="966" t="s">
        <v>813</v>
      </c>
      <c r="B38" s="893">
        <v>996.6286769799999</v>
      </c>
      <c r="C38" s="893">
        <v>994.78050063</v>
      </c>
      <c r="D38" s="893">
        <v>852.91678677</v>
      </c>
      <c r="E38" s="894">
        <v>1006.2488990200001</v>
      </c>
      <c r="F38" s="895">
        <v>-1.8481763499999033</v>
      </c>
      <c r="G38" s="941"/>
      <c r="H38" s="894">
        <v>-0.18544282265690737</v>
      </c>
      <c r="I38" s="893">
        <v>153.33211225000002</v>
      </c>
      <c r="J38" s="894"/>
      <c r="K38" s="897">
        <v>17.97738239279701</v>
      </c>
    </row>
    <row r="39" spans="1:11" ht="16.5" customHeight="1">
      <c r="A39" s="966" t="s">
        <v>814</v>
      </c>
      <c r="B39" s="893">
        <v>9569.907462245701</v>
      </c>
      <c r="C39" s="893">
        <v>13287.537431096962</v>
      </c>
      <c r="D39" s="893">
        <v>12811.869842771519</v>
      </c>
      <c r="E39" s="894">
        <v>14339.791441321417</v>
      </c>
      <c r="F39" s="895">
        <v>3717.629968851261</v>
      </c>
      <c r="G39" s="941"/>
      <c r="H39" s="894">
        <v>38.8470837729383</v>
      </c>
      <c r="I39" s="893">
        <v>1527.9215985498977</v>
      </c>
      <c r="J39" s="894"/>
      <c r="K39" s="897">
        <v>11.92582829283076</v>
      </c>
    </row>
    <row r="40" spans="1:11" ht="16.5" customHeight="1">
      <c r="A40" s="892" t="s">
        <v>815</v>
      </c>
      <c r="B40" s="893">
        <v>1146699.2038779212</v>
      </c>
      <c r="C40" s="893">
        <v>1220242.3610133117</v>
      </c>
      <c r="D40" s="893">
        <v>1369249.0711404982</v>
      </c>
      <c r="E40" s="894">
        <v>1414542.138038519</v>
      </c>
      <c r="F40" s="895">
        <v>73543.15713539044</v>
      </c>
      <c r="G40" s="941"/>
      <c r="H40" s="894">
        <v>6.413465439470204</v>
      </c>
      <c r="I40" s="893">
        <v>45293.066898020916</v>
      </c>
      <c r="J40" s="894"/>
      <c r="K40" s="897">
        <v>3.307876401208339</v>
      </c>
    </row>
    <row r="41" spans="1:11" ht="16.5" customHeight="1">
      <c r="A41" s="898" t="s">
        <v>816</v>
      </c>
      <c r="B41" s="893">
        <v>1117321.0223590338</v>
      </c>
      <c r="C41" s="893">
        <v>1183840.3065013832</v>
      </c>
      <c r="D41" s="893">
        <v>1338931.575869255</v>
      </c>
      <c r="E41" s="894">
        <v>1375278.9864075156</v>
      </c>
      <c r="F41" s="895">
        <v>66519.28414234938</v>
      </c>
      <c r="G41" s="941"/>
      <c r="H41" s="894">
        <v>5.953462148407912</v>
      </c>
      <c r="I41" s="893">
        <v>36347.41053826059</v>
      </c>
      <c r="J41" s="894"/>
      <c r="K41" s="897">
        <v>2.714657805770492</v>
      </c>
    </row>
    <row r="42" spans="1:11" ht="16.5" customHeight="1">
      <c r="A42" s="898" t="s">
        <v>817</v>
      </c>
      <c r="B42" s="893">
        <v>29378.181518887475</v>
      </c>
      <c r="C42" s="893">
        <v>36402.05451192842</v>
      </c>
      <c r="D42" s="893">
        <v>30317.495271243217</v>
      </c>
      <c r="E42" s="894">
        <v>39263.151631003435</v>
      </c>
      <c r="F42" s="895">
        <v>7023.872993040946</v>
      </c>
      <c r="G42" s="941"/>
      <c r="H42" s="894">
        <v>23.908467542571486</v>
      </c>
      <c r="I42" s="893">
        <v>8945.656359760218</v>
      </c>
      <c r="J42" s="894"/>
      <c r="K42" s="897">
        <v>29.50658119915784</v>
      </c>
    </row>
    <row r="43" spans="1:11" ht="16.5" customHeight="1">
      <c r="A43" s="910" t="s">
        <v>818</v>
      </c>
      <c r="B43" s="911">
        <v>3523.58016732</v>
      </c>
      <c r="C43" s="911">
        <v>3994.63398569885</v>
      </c>
      <c r="D43" s="911">
        <v>7153.402292969005</v>
      </c>
      <c r="E43" s="912">
        <v>4413.6190696075</v>
      </c>
      <c r="F43" s="913">
        <v>471.05381837885034</v>
      </c>
      <c r="G43" s="967"/>
      <c r="H43" s="912">
        <v>13.36861362621215</v>
      </c>
      <c r="I43" s="911">
        <v>-2739.7832233615054</v>
      </c>
      <c r="J43" s="912"/>
      <c r="K43" s="914">
        <v>-38.300421410024796</v>
      </c>
    </row>
    <row r="44" spans="1:11" s="969" customFormat="1" ht="16.5" customHeight="1" thickBot="1">
      <c r="A44" s="968" t="s">
        <v>760</v>
      </c>
      <c r="B44" s="916">
        <v>157128.9695125641</v>
      </c>
      <c r="C44" s="916">
        <v>185547.4062477443</v>
      </c>
      <c r="D44" s="916">
        <v>203498.5443949099</v>
      </c>
      <c r="E44" s="917">
        <v>287757.60649400705</v>
      </c>
      <c r="F44" s="918">
        <v>28418.436735180207</v>
      </c>
      <c r="G44" s="950"/>
      <c r="H44" s="917">
        <v>18.086058110950606</v>
      </c>
      <c r="I44" s="916">
        <v>84259.06209909715</v>
      </c>
      <c r="J44" s="917"/>
      <c r="K44" s="919">
        <v>41.40524068594012</v>
      </c>
    </row>
    <row r="45" spans="1:11" ht="16.5" customHeight="1" thickTop="1">
      <c r="A45" s="927" t="s">
        <v>736</v>
      </c>
      <c r="B45" s="970"/>
      <c r="C45" s="883"/>
      <c r="D45" s="922"/>
      <c r="E45" s="922"/>
      <c r="F45" s="893"/>
      <c r="G45" s="893"/>
      <c r="H45" s="893"/>
      <c r="I45" s="893"/>
      <c r="J45" s="893"/>
      <c r="K45" s="893"/>
    </row>
  </sheetData>
  <sheetProtection/>
  <mergeCells count="5">
    <mergeCell ref="A1:K1"/>
    <mergeCell ref="A2:K2"/>
    <mergeCell ref="I3:K3"/>
    <mergeCell ref="F4:K4"/>
    <mergeCell ref="F5:H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A23" sqref="A23"/>
    </sheetView>
  </sheetViews>
  <sheetFormatPr defaultColWidth="11.00390625" defaultRowHeight="16.5" customHeight="1"/>
  <cols>
    <col min="1" max="1" width="46.7109375" style="937" bestFit="1" customWidth="1"/>
    <col min="2" max="2" width="10.57421875" style="937" bestFit="1" customWidth="1"/>
    <col min="3" max="3" width="11.421875" style="937" bestFit="1" customWidth="1"/>
    <col min="4" max="5" width="10.7109375" style="937" bestFit="1" customWidth="1"/>
    <col min="6" max="6" width="9.28125" style="937" bestFit="1" customWidth="1"/>
    <col min="7" max="7" width="2.421875" style="937" bestFit="1" customWidth="1"/>
    <col min="8" max="8" width="7.7109375" style="937" bestFit="1" customWidth="1"/>
    <col min="9" max="9" width="10.7109375" style="937" customWidth="1"/>
    <col min="10" max="10" width="2.140625" style="937" customWidth="1"/>
    <col min="11" max="11" width="7.7109375" style="937" bestFit="1" customWidth="1"/>
    <col min="12" max="16384" width="11.00390625" style="882" customWidth="1"/>
  </cols>
  <sheetData>
    <row r="1" spans="1:11" s="937" customFormat="1" ht="24.75" customHeight="1">
      <c r="A1" s="1828" t="s">
        <v>1140</v>
      </c>
      <c r="B1" s="1828"/>
      <c r="C1" s="1828"/>
      <c r="D1" s="1828"/>
      <c r="E1" s="1828"/>
      <c r="F1" s="1828"/>
      <c r="G1" s="1828"/>
      <c r="H1" s="1828"/>
      <c r="I1" s="1828"/>
      <c r="J1" s="1828"/>
      <c r="K1" s="1828"/>
    </row>
    <row r="2" spans="1:11" s="937" customFormat="1" ht="16.5" customHeight="1">
      <c r="A2" s="1837" t="s">
        <v>35</v>
      </c>
      <c r="B2" s="1837"/>
      <c r="C2" s="1837"/>
      <c r="D2" s="1837"/>
      <c r="E2" s="1837"/>
      <c r="F2" s="1837"/>
      <c r="G2" s="1837"/>
      <c r="H2" s="1837"/>
      <c r="I2" s="1837"/>
      <c r="J2" s="1837"/>
      <c r="K2" s="1837"/>
    </row>
    <row r="3" spans="2:11" s="937" customFormat="1" ht="16.5" customHeight="1" thickBot="1">
      <c r="B3" s="883"/>
      <c r="C3" s="883"/>
      <c r="D3" s="883"/>
      <c r="E3" s="883"/>
      <c r="I3" s="1830" t="s">
        <v>60</v>
      </c>
      <c r="J3" s="1830"/>
      <c r="K3" s="1830"/>
    </row>
    <row r="4" spans="1:11" s="937" customFormat="1" ht="13.5" thickTop="1">
      <c r="A4" s="1522"/>
      <c r="B4" s="1536">
        <v>2014</v>
      </c>
      <c r="C4" s="1536">
        <v>2014</v>
      </c>
      <c r="D4" s="1536">
        <v>2015</v>
      </c>
      <c r="E4" s="1537">
        <v>2015</v>
      </c>
      <c r="F4" s="1841" t="s">
        <v>700</v>
      </c>
      <c r="G4" s="1842"/>
      <c r="H4" s="1842"/>
      <c r="I4" s="1842"/>
      <c r="J4" s="1842"/>
      <c r="K4" s="1843"/>
    </row>
    <row r="5" spans="1:11" s="937" customFormat="1" ht="12.75">
      <c r="A5" s="1538" t="s">
        <v>741</v>
      </c>
      <c r="B5" s="1547" t="s">
        <v>702</v>
      </c>
      <c r="C5" s="1547" t="s">
        <v>703</v>
      </c>
      <c r="D5" s="1547" t="s">
        <v>704</v>
      </c>
      <c r="E5" s="1548" t="s">
        <v>705</v>
      </c>
      <c r="F5" s="1833" t="s">
        <v>65</v>
      </c>
      <c r="G5" s="1834"/>
      <c r="H5" s="1835"/>
      <c r="I5" s="1844" t="s">
        <v>68</v>
      </c>
      <c r="J5" s="1844"/>
      <c r="K5" s="1845"/>
    </row>
    <row r="6" spans="1:11" s="937" customFormat="1" ht="12.75">
      <c r="A6" s="1538"/>
      <c r="B6" s="1547"/>
      <c r="C6" s="1547"/>
      <c r="D6" s="1547"/>
      <c r="E6" s="1548"/>
      <c r="F6" s="1543" t="s">
        <v>62</v>
      </c>
      <c r="G6" s="1544" t="s">
        <v>38</v>
      </c>
      <c r="H6" s="1545" t="s">
        <v>706</v>
      </c>
      <c r="I6" s="1540" t="s">
        <v>62</v>
      </c>
      <c r="J6" s="1544" t="s">
        <v>38</v>
      </c>
      <c r="K6" s="1546" t="s">
        <v>706</v>
      </c>
    </row>
    <row r="7" spans="1:11" s="937" customFormat="1" ht="16.5" customHeight="1">
      <c r="A7" s="885" t="s">
        <v>788</v>
      </c>
      <c r="B7" s="886">
        <v>1196479.3564913992</v>
      </c>
      <c r="C7" s="886">
        <v>1245780.8680619085</v>
      </c>
      <c r="D7" s="886">
        <v>1452748.758025059</v>
      </c>
      <c r="E7" s="887">
        <v>1505236.3311086816</v>
      </c>
      <c r="F7" s="888">
        <v>49301.51157050929</v>
      </c>
      <c r="G7" s="939"/>
      <c r="H7" s="887">
        <v>4.120548449334127</v>
      </c>
      <c r="I7" s="886">
        <v>52487.573083622614</v>
      </c>
      <c r="J7" s="940"/>
      <c r="K7" s="891">
        <v>3.6129835109944892</v>
      </c>
    </row>
    <row r="8" spans="1:11" s="937" customFormat="1" ht="16.5" customHeight="1">
      <c r="A8" s="892" t="s">
        <v>789</v>
      </c>
      <c r="B8" s="893">
        <v>122544.75249030958</v>
      </c>
      <c r="C8" s="893">
        <v>111794.17488225343</v>
      </c>
      <c r="D8" s="893">
        <v>150442.94437548862</v>
      </c>
      <c r="E8" s="894">
        <v>140310.74988287277</v>
      </c>
      <c r="F8" s="895">
        <v>-10750.577608056148</v>
      </c>
      <c r="G8" s="941"/>
      <c r="H8" s="894">
        <v>-8.772776793446353</v>
      </c>
      <c r="I8" s="893">
        <v>-10132.194492615847</v>
      </c>
      <c r="J8" s="894"/>
      <c r="K8" s="897">
        <v>-6.7349083964529655</v>
      </c>
    </row>
    <row r="9" spans="1:11" s="937" customFormat="1" ht="16.5" customHeight="1">
      <c r="A9" s="892" t="s">
        <v>790</v>
      </c>
      <c r="B9" s="893">
        <v>108467.25845692512</v>
      </c>
      <c r="C9" s="893">
        <v>95079.02575792593</v>
      </c>
      <c r="D9" s="893">
        <v>132566.90180425718</v>
      </c>
      <c r="E9" s="894">
        <v>121167.1807991592</v>
      </c>
      <c r="F9" s="895">
        <v>-13388.232698999185</v>
      </c>
      <c r="G9" s="941"/>
      <c r="H9" s="894">
        <v>-12.343109699150334</v>
      </c>
      <c r="I9" s="893">
        <v>-11399.721005097977</v>
      </c>
      <c r="J9" s="894"/>
      <c r="K9" s="897">
        <v>-8.599221110206177</v>
      </c>
    </row>
    <row r="10" spans="1:11" s="937" customFormat="1" ht="16.5" customHeight="1">
      <c r="A10" s="892" t="s">
        <v>791</v>
      </c>
      <c r="B10" s="893">
        <v>14077.494033384452</v>
      </c>
      <c r="C10" s="893">
        <v>16715.1491243275</v>
      </c>
      <c r="D10" s="893">
        <v>17876.042571231428</v>
      </c>
      <c r="E10" s="894">
        <v>19143.56908371355</v>
      </c>
      <c r="F10" s="895">
        <v>2637.65509094305</v>
      </c>
      <c r="G10" s="941"/>
      <c r="H10" s="894">
        <v>18.736680581699495</v>
      </c>
      <c r="I10" s="893">
        <v>1267.5265124821235</v>
      </c>
      <c r="J10" s="894"/>
      <c r="K10" s="897">
        <v>7.090643845981886</v>
      </c>
    </row>
    <row r="11" spans="1:11" s="937" customFormat="1" ht="16.5" customHeight="1">
      <c r="A11" s="892" t="s">
        <v>792</v>
      </c>
      <c r="B11" s="893">
        <v>450769.12587717123</v>
      </c>
      <c r="C11" s="893">
        <v>487775.1855643184</v>
      </c>
      <c r="D11" s="893">
        <v>559350.961967849</v>
      </c>
      <c r="E11" s="894">
        <v>604664.7156069551</v>
      </c>
      <c r="F11" s="895">
        <v>37006.05968714715</v>
      </c>
      <c r="G11" s="941"/>
      <c r="H11" s="894">
        <v>8.209537335800327</v>
      </c>
      <c r="I11" s="893">
        <v>45313.75363910606</v>
      </c>
      <c r="J11" s="894"/>
      <c r="K11" s="897">
        <v>8.101130903518612</v>
      </c>
    </row>
    <row r="12" spans="1:11" s="937" customFormat="1" ht="16.5" customHeight="1">
      <c r="A12" s="892" t="s">
        <v>790</v>
      </c>
      <c r="B12" s="893">
        <v>441455.9753080949</v>
      </c>
      <c r="C12" s="893">
        <v>478344.74055622885</v>
      </c>
      <c r="D12" s="893">
        <v>549436.3094164284</v>
      </c>
      <c r="E12" s="894">
        <v>592354.846199366</v>
      </c>
      <c r="F12" s="895">
        <v>36888.765248133976</v>
      </c>
      <c r="G12" s="941"/>
      <c r="H12" s="894">
        <v>8.356159461289222</v>
      </c>
      <c r="I12" s="893">
        <v>42918.53678293759</v>
      </c>
      <c r="J12" s="894"/>
      <c r="K12" s="897">
        <v>7.8113761408528966</v>
      </c>
    </row>
    <row r="13" spans="1:11" s="937" customFormat="1" ht="16.5" customHeight="1">
      <c r="A13" s="892" t="s">
        <v>791</v>
      </c>
      <c r="B13" s="893">
        <v>9313.150569076386</v>
      </c>
      <c r="C13" s="893">
        <v>9430.445008089548</v>
      </c>
      <c r="D13" s="893">
        <v>9914.652551420582</v>
      </c>
      <c r="E13" s="894">
        <v>12309.869407589122</v>
      </c>
      <c r="F13" s="895">
        <v>117.29443901316154</v>
      </c>
      <c r="G13" s="941"/>
      <c r="H13" s="894">
        <v>1.259449615285174</v>
      </c>
      <c r="I13" s="893">
        <v>2395.2168561685394</v>
      </c>
      <c r="J13" s="894"/>
      <c r="K13" s="897">
        <v>24.158353948826477</v>
      </c>
    </row>
    <row r="14" spans="1:11" s="937" customFormat="1" ht="16.5" customHeight="1">
      <c r="A14" s="892" t="s">
        <v>793</v>
      </c>
      <c r="B14" s="893">
        <v>365549.7279395734</v>
      </c>
      <c r="C14" s="893">
        <v>378987.00005156745</v>
      </c>
      <c r="D14" s="893">
        <v>417355.10912562284</v>
      </c>
      <c r="E14" s="894">
        <v>422477.0313649995</v>
      </c>
      <c r="F14" s="895">
        <v>13437.27211199404</v>
      </c>
      <c r="G14" s="941"/>
      <c r="H14" s="894">
        <v>3.6759081145357233</v>
      </c>
      <c r="I14" s="893">
        <v>5121.9222393766395</v>
      </c>
      <c r="J14" s="894"/>
      <c r="K14" s="897">
        <v>1.2272336260857786</v>
      </c>
    </row>
    <row r="15" spans="1:11" s="937" customFormat="1" ht="16.5" customHeight="1">
      <c r="A15" s="892" t="s">
        <v>790</v>
      </c>
      <c r="B15" s="893">
        <v>337378.43962691</v>
      </c>
      <c r="C15" s="893">
        <v>351711.3092326801</v>
      </c>
      <c r="D15" s="893">
        <v>397787.37478232005</v>
      </c>
      <c r="E15" s="894">
        <v>403848.79695979</v>
      </c>
      <c r="F15" s="895">
        <v>14332.869605770102</v>
      </c>
      <c r="G15" s="941"/>
      <c r="H15" s="894">
        <v>4.248306329716892</v>
      </c>
      <c r="I15" s="893">
        <v>6061.42217746994</v>
      </c>
      <c r="J15" s="894"/>
      <c r="K15" s="897">
        <v>1.5237844541413395</v>
      </c>
    </row>
    <row r="16" spans="1:11" s="937" customFormat="1" ht="16.5" customHeight="1">
      <c r="A16" s="892" t="s">
        <v>791</v>
      </c>
      <c r="B16" s="893">
        <v>28171.288312663357</v>
      </c>
      <c r="C16" s="893">
        <v>27275.69081888729</v>
      </c>
      <c r="D16" s="893">
        <v>19567.7343433028</v>
      </c>
      <c r="E16" s="894">
        <v>18628.2344052095</v>
      </c>
      <c r="F16" s="895">
        <v>-895.5974937760657</v>
      </c>
      <c r="G16" s="941"/>
      <c r="H16" s="894">
        <v>-3.1791144367845012</v>
      </c>
      <c r="I16" s="893">
        <v>-939.4999380933004</v>
      </c>
      <c r="J16" s="894"/>
      <c r="K16" s="897">
        <v>-4.801270916757162</v>
      </c>
    </row>
    <row r="17" spans="1:11" s="937" customFormat="1" ht="16.5" customHeight="1">
      <c r="A17" s="892" t="s">
        <v>794</v>
      </c>
      <c r="B17" s="893">
        <v>246884.40591792506</v>
      </c>
      <c r="C17" s="893">
        <v>256727.65825905913</v>
      </c>
      <c r="D17" s="893">
        <v>313798.85776072845</v>
      </c>
      <c r="E17" s="894">
        <v>325307.93109021423</v>
      </c>
      <c r="F17" s="895">
        <v>9843.252341134066</v>
      </c>
      <c r="G17" s="941"/>
      <c r="H17" s="894">
        <v>3.986988284876277</v>
      </c>
      <c r="I17" s="893">
        <v>11509.073329485778</v>
      </c>
      <c r="J17" s="894"/>
      <c r="K17" s="897">
        <v>3.6676594082000906</v>
      </c>
    </row>
    <row r="18" spans="1:11" s="937" customFormat="1" ht="16.5" customHeight="1">
      <c r="A18" s="892" t="s">
        <v>790</v>
      </c>
      <c r="B18" s="893">
        <v>218529.75129313295</v>
      </c>
      <c r="C18" s="893">
        <v>221721.58104050707</v>
      </c>
      <c r="D18" s="893">
        <v>266863.39963048324</v>
      </c>
      <c r="E18" s="894">
        <v>276008.87193124305</v>
      </c>
      <c r="F18" s="895">
        <v>3191.8297473741113</v>
      </c>
      <c r="G18" s="941"/>
      <c r="H18" s="894">
        <v>1.4605927698570582</v>
      </c>
      <c r="I18" s="893">
        <v>9145.472300759808</v>
      </c>
      <c r="J18" s="894"/>
      <c r="K18" s="897">
        <v>3.427023830702612</v>
      </c>
    </row>
    <row r="19" spans="1:11" s="937" customFormat="1" ht="16.5" customHeight="1">
      <c r="A19" s="892" t="s">
        <v>791</v>
      </c>
      <c r="B19" s="893">
        <v>28354.654624792092</v>
      </c>
      <c r="C19" s="893">
        <v>35006.07721855205</v>
      </c>
      <c r="D19" s="893">
        <v>46935.458130245184</v>
      </c>
      <c r="E19" s="894">
        <v>49299.0591589712</v>
      </c>
      <c r="F19" s="895">
        <v>6651.422593759955</v>
      </c>
      <c r="G19" s="941"/>
      <c r="H19" s="894">
        <v>23.45795666276336</v>
      </c>
      <c r="I19" s="893">
        <v>2363.601028726014</v>
      </c>
      <c r="J19" s="894"/>
      <c r="K19" s="897">
        <v>5.035853750840265</v>
      </c>
    </row>
    <row r="20" spans="1:11" s="937" customFormat="1" ht="16.5" customHeight="1">
      <c r="A20" s="892" t="s">
        <v>795</v>
      </c>
      <c r="B20" s="893">
        <v>10731.34426642</v>
      </c>
      <c r="C20" s="893">
        <v>10496.84930471</v>
      </c>
      <c r="D20" s="893">
        <v>11800.884795370011</v>
      </c>
      <c r="E20" s="894">
        <v>12475.903163640001</v>
      </c>
      <c r="F20" s="895">
        <v>-234.4949617099992</v>
      </c>
      <c r="G20" s="941"/>
      <c r="H20" s="894">
        <v>-2.1851406113562994</v>
      </c>
      <c r="I20" s="893">
        <v>675.0183682699899</v>
      </c>
      <c r="J20" s="894"/>
      <c r="K20" s="897">
        <v>5.72006574061996</v>
      </c>
    </row>
    <row r="21" spans="1:11" s="937" customFormat="1" ht="16.5" customHeight="1">
      <c r="A21" s="885" t="s">
        <v>796</v>
      </c>
      <c r="B21" s="886">
        <v>1932.98868759</v>
      </c>
      <c r="C21" s="886">
        <v>1789.41774479</v>
      </c>
      <c r="D21" s="886">
        <v>3261.50328125</v>
      </c>
      <c r="E21" s="887">
        <v>1519.30771277</v>
      </c>
      <c r="F21" s="888">
        <v>-143.5709428</v>
      </c>
      <c r="G21" s="939"/>
      <c r="H21" s="887">
        <v>-7.4274072953319</v>
      </c>
      <c r="I21" s="886">
        <v>-1742.1955684799998</v>
      </c>
      <c r="J21" s="887"/>
      <c r="K21" s="891">
        <v>-53.41694973896479</v>
      </c>
    </row>
    <row r="22" spans="1:11" s="937" customFormat="1" ht="16.5" customHeight="1">
      <c r="A22" s="885" t="s">
        <v>797</v>
      </c>
      <c r="B22" s="886">
        <v>4.119</v>
      </c>
      <c r="C22" s="886">
        <v>20.08125</v>
      </c>
      <c r="D22" s="886">
        <v>0</v>
      </c>
      <c r="E22" s="887">
        <v>0</v>
      </c>
      <c r="F22" s="888">
        <v>15.962250000000001</v>
      </c>
      <c r="G22" s="939"/>
      <c r="H22" s="887">
        <v>387.5273124544793</v>
      </c>
      <c r="I22" s="886">
        <v>0</v>
      </c>
      <c r="J22" s="887"/>
      <c r="K22" s="891"/>
    </row>
    <row r="23" spans="1:11" s="937" customFormat="1" ht="16.5" customHeight="1">
      <c r="A23" s="958" t="s">
        <v>798</v>
      </c>
      <c r="B23" s="886">
        <v>268735.3983221199</v>
      </c>
      <c r="C23" s="886">
        <v>279616.21481342317</v>
      </c>
      <c r="D23" s="886">
        <v>297716.124557734</v>
      </c>
      <c r="E23" s="887">
        <v>317883.56031577603</v>
      </c>
      <c r="F23" s="888">
        <v>10880.816491303267</v>
      </c>
      <c r="G23" s="939"/>
      <c r="H23" s="887">
        <v>4.048895887642225</v>
      </c>
      <c r="I23" s="886">
        <v>20167.435758042033</v>
      </c>
      <c r="J23" s="887"/>
      <c r="K23" s="891">
        <v>6.774048865509501</v>
      </c>
    </row>
    <row r="24" spans="1:11" s="937" customFormat="1" ht="16.5" customHeight="1">
      <c r="A24" s="959" t="s">
        <v>799</v>
      </c>
      <c r="B24" s="893">
        <v>87334.02185704002</v>
      </c>
      <c r="C24" s="893">
        <v>92033.38771867</v>
      </c>
      <c r="D24" s="893">
        <v>98300.06881324</v>
      </c>
      <c r="E24" s="894">
        <v>103293.19009755999</v>
      </c>
      <c r="F24" s="895">
        <v>4699.36586162998</v>
      </c>
      <c r="G24" s="941"/>
      <c r="H24" s="894">
        <v>5.380910854331808</v>
      </c>
      <c r="I24" s="893">
        <v>4993.12128431999</v>
      </c>
      <c r="J24" s="894"/>
      <c r="K24" s="897">
        <v>5.0794687578565245</v>
      </c>
    </row>
    <row r="25" spans="1:11" s="937" customFormat="1" ht="16.5" customHeight="1">
      <c r="A25" s="959" t="s">
        <v>800</v>
      </c>
      <c r="B25" s="893">
        <v>53749.94024853264</v>
      </c>
      <c r="C25" s="893">
        <v>71163.20003443753</v>
      </c>
      <c r="D25" s="893">
        <v>63635.73371379686</v>
      </c>
      <c r="E25" s="894">
        <v>88250.83427707685</v>
      </c>
      <c r="F25" s="895">
        <v>17413.259785904884</v>
      </c>
      <c r="G25" s="941"/>
      <c r="H25" s="894">
        <v>32.396798406450806</v>
      </c>
      <c r="I25" s="893">
        <v>24615.100563279993</v>
      </c>
      <c r="J25" s="894"/>
      <c r="K25" s="897">
        <v>38.68125521108464</v>
      </c>
    </row>
    <row r="26" spans="1:11" s="937" customFormat="1" ht="16.5" customHeight="1">
      <c r="A26" s="959" t="s">
        <v>801</v>
      </c>
      <c r="B26" s="893">
        <v>127651.43621654723</v>
      </c>
      <c r="C26" s="893">
        <v>116419.62706031562</v>
      </c>
      <c r="D26" s="893">
        <v>135780.32203069713</v>
      </c>
      <c r="E26" s="894">
        <v>126339.53594113918</v>
      </c>
      <c r="F26" s="895">
        <v>-11231.809156231611</v>
      </c>
      <c r="G26" s="941"/>
      <c r="H26" s="894">
        <v>-8.79881142674966</v>
      </c>
      <c r="I26" s="893">
        <v>-9440.78608955795</v>
      </c>
      <c r="J26" s="894"/>
      <c r="K26" s="897">
        <v>-6.952985490359629</v>
      </c>
    </row>
    <row r="27" spans="1:11" s="937" customFormat="1" ht="16.5" customHeight="1">
      <c r="A27" s="960" t="s">
        <v>802</v>
      </c>
      <c r="B27" s="961">
        <v>1467151.862501109</v>
      </c>
      <c r="C27" s="961">
        <v>1527206.5818701216</v>
      </c>
      <c r="D27" s="961">
        <v>1753726.385864043</v>
      </c>
      <c r="E27" s="962">
        <v>1824639.1991372276</v>
      </c>
      <c r="F27" s="963">
        <v>60054.71936901263</v>
      </c>
      <c r="G27" s="964"/>
      <c r="H27" s="962">
        <v>4.093285835226021</v>
      </c>
      <c r="I27" s="961">
        <v>70912.8132731847</v>
      </c>
      <c r="J27" s="962"/>
      <c r="K27" s="965">
        <v>4.0435505700763406</v>
      </c>
    </row>
    <row r="28" spans="1:11" s="937" customFormat="1" ht="16.5" customHeight="1">
      <c r="A28" s="885" t="s">
        <v>803</v>
      </c>
      <c r="B28" s="886">
        <v>267110.3879700524</v>
      </c>
      <c r="C28" s="886">
        <v>215867.7842193965</v>
      </c>
      <c r="D28" s="886">
        <v>304158.3408687344</v>
      </c>
      <c r="E28" s="887">
        <v>260725.02214573463</v>
      </c>
      <c r="F28" s="888">
        <v>-51242.60375065592</v>
      </c>
      <c r="G28" s="939"/>
      <c r="H28" s="887">
        <v>-19.18405500440555</v>
      </c>
      <c r="I28" s="886">
        <v>-43433.31872299977</v>
      </c>
      <c r="J28" s="887"/>
      <c r="K28" s="891">
        <v>-14.27983812607141</v>
      </c>
    </row>
    <row r="29" spans="1:11" s="937" customFormat="1" ht="16.5" customHeight="1">
      <c r="A29" s="892" t="s">
        <v>804</v>
      </c>
      <c r="B29" s="893">
        <v>33942.21583274999</v>
      </c>
      <c r="C29" s="893">
        <v>30416.99784078999</v>
      </c>
      <c r="D29" s="893">
        <v>39383.42333781</v>
      </c>
      <c r="E29" s="894">
        <v>39478.54835829001</v>
      </c>
      <c r="F29" s="895">
        <v>-3525.217991960002</v>
      </c>
      <c r="G29" s="941"/>
      <c r="H29" s="894">
        <v>-10.385939472338773</v>
      </c>
      <c r="I29" s="893">
        <v>95.12502048000897</v>
      </c>
      <c r="J29" s="894"/>
      <c r="K29" s="897">
        <v>0.2415356828279687</v>
      </c>
    </row>
    <row r="30" spans="1:11" s="937" customFormat="1" ht="16.5" customHeight="1">
      <c r="A30" s="892" t="s">
        <v>819</v>
      </c>
      <c r="B30" s="893">
        <v>143481.39134852</v>
      </c>
      <c r="C30" s="893">
        <v>86410.54571758003</v>
      </c>
      <c r="D30" s="893">
        <v>151165.67540213998</v>
      </c>
      <c r="E30" s="894">
        <v>99737.60744982</v>
      </c>
      <c r="F30" s="895">
        <v>-57070.84563093998</v>
      </c>
      <c r="G30" s="941"/>
      <c r="H30" s="894">
        <v>-39.77578213770831</v>
      </c>
      <c r="I30" s="893">
        <v>-51428.06795231998</v>
      </c>
      <c r="J30" s="894"/>
      <c r="K30" s="897">
        <v>-34.02099571579855</v>
      </c>
    </row>
    <row r="31" spans="1:11" s="937" customFormat="1" ht="16.5" customHeight="1">
      <c r="A31" s="892" t="s">
        <v>806</v>
      </c>
      <c r="B31" s="893">
        <v>699.9148152695</v>
      </c>
      <c r="C31" s="893">
        <v>1615.1588293595005</v>
      </c>
      <c r="D31" s="893">
        <v>1252.0553161744995</v>
      </c>
      <c r="E31" s="894">
        <v>2022.2379454669997</v>
      </c>
      <c r="F31" s="895">
        <v>915.2440140900005</v>
      </c>
      <c r="G31" s="941"/>
      <c r="H31" s="894">
        <v>130.76505799317718</v>
      </c>
      <c r="I31" s="893">
        <v>770.1826292925002</v>
      </c>
      <c r="J31" s="894"/>
      <c r="K31" s="897">
        <v>61.51346664504395</v>
      </c>
    </row>
    <row r="32" spans="1:11" s="937" customFormat="1" ht="16.5" customHeight="1">
      <c r="A32" s="892" t="s">
        <v>807</v>
      </c>
      <c r="B32" s="893">
        <v>88901.08335653292</v>
      </c>
      <c r="C32" s="893">
        <v>96777.52967489698</v>
      </c>
      <c r="D32" s="893">
        <v>112283.64119529993</v>
      </c>
      <c r="E32" s="894">
        <v>118798.9180757576</v>
      </c>
      <c r="F32" s="895">
        <v>7876.446318364062</v>
      </c>
      <c r="G32" s="941"/>
      <c r="H32" s="894">
        <v>8.859786653865628</v>
      </c>
      <c r="I32" s="893">
        <v>6515.276880457663</v>
      </c>
      <c r="J32" s="894"/>
      <c r="K32" s="897">
        <v>5.802516565280735</v>
      </c>
    </row>
    <row r="33" spans="1:11" s="937" customFormat="1" ht="16.5" customHeight="1">
      <c r="A33" s="892" t="s">
        <v>808</v>
      </c>
      <c r="B33" s="893">
        <v>85.78261698</v>
      </c>
      <c r="C33" s="893">
        <v>647.5521567699999</v>
      </c>
      <c r="D33" s="893">
        <v>73.54561731000001</v>
      </c>
      <c r="E33" s="894">
        <v>687.7103164</v>
      </c>
      <c r="F33" s="895">
        <v>561.76953979</v>
      </c>
      <c r="G33" s="941"/>
      <c r="H33" s="894">
        <v>654.8757307333898</v>
      </c>
      <c r="I33" s="893">
        <v>614.16469909</v>
      </c>
      <c r="J33" s="894"/>
      <c r="K33" s="897">
        <v>835.0799429709756</v>
      </c>
    </row>
    <row r="34" spans="1:11" s="937" customFormat="1" ht="16.5" customHeight="1">
      <c r="A34" s="942" t="s">
        <v>809</v>
      </c>
      <c r="B34" s="886">
        <v>1066926.4858428843</v>
      </c>
      <c r="C34" s="886">
        <v>1150920.9243814766</v>
      </c>
      <c r="D34" s="886">
        <v>1267006.821257701</v>
      </c>
      <c r="E34" s="887">
        <v>1302480.9206197765</v>
      </c>
      <c r="F34" s="888">
        <v>83994.43853859231</v>
      </c>
      <c r="G34" s="939"/>
      <c r="H34" s="887">
        <v>7.87256101082126</v>
      </c>
      <c r="I34" s="886">
        <v>35474.09936207556</v>
      </c>
      <c r="J34" s="887"/>
      <c r="K34" s="891">
        <v>2.7998349154002193</v>
      </c>
    </row>
    <row r="35" spans="1:11" s="937" customFormat="1" ht="16.5" customHeight="1">
      <c r="A35" s="892" t="s">
        <v>810</v>
      </c>
      <c r="B35" s="893">
        <v>136367.1</v>
      </c>
      <c r="C35" s="893">
        <v>137051</v>
      </c>
      <c r="D35" s="893">
        <v>136363.1</v>
      </c>
      <c r="E35" s="894">
        <v>126688.3</v>
      </c>
      <c r="F35" s="895">
        <v>683.8999999999942</v>
      </c>
      <c r="G35" s="941"/>
      <c r="H35" s="894">
        <v>0.5015139282128858</v>
      </c>
      <c r="I35" s="893">
        <v>-9674.800000000003</v>
      </c>
      <c r="J35" s="894"/>
      <c r="K35" s="897">
        <v>-7.094881239866211</v>
      </c>
    </row>
    <row r="36" spans="1:11" s="937" customFormat="1" ht="16.5" customHeight="1">
      <c r="A36" s="892" t="s">
        <v>811</v>
      </c>
      <c r="B36" s="893">
        <v>10047.26457073</v>
      </c>
      <c r="C36" s="893">
        <v>9324.686274000002</v>
      </c>
      <c r="D36" s="893">
        <v>9774.4680178045</v>
      </c>
      <c r="E36" s="894">
        <v>9239.508373110002</v>
      </c>
      <c r="F36" s="895">
        <v>-722.5782967299983</v>
      </c>
      <c r="G36" s="941"/>
      <c r="H36" s="894">
        <v>-7.191791274562787</v>
      </c>
      <c r="I36" s="893">
        <v>-534.9596446944979</v>
      </c>
      <c r="J36" s="894"/>
      <c r="K36" s="897">
        <v>-5.473030795333845</v>
      </c>
    </row>
    <row r="37" spans="1:11" s="937" customFormat="1" ht="16.5" customHeight="1">
      <c r="A37" s="898" t="s">
        <v>812</v>
      </c>
      <c r="B37" s="893">
        <v>10136.62372096203</v>
      </c>
      <c r="C37" s="893">
        <v>12927.010470877893</v>
      </c>
      <c r="D37" s="893">
        <v>11901.177529272247</v>
      </c>
      <c r="E37" s="894">
        <v>14867.60267504225</v>
      </c>
      <c r="F37" s="895">
        <v>2790.3867499158623</v>
      </c>
      <c r="G37" s="941"/>
      <c r="H37" s="894">
        <v>27.52777282385931</v>
      </c>
      <c r="I37" s="893">
        <v>2966.425145770003</v>
      </c>
      <c r="J37" s="894"/>
      <c r="K37" s="897">
        <v>24.925475974740785</v>
      </c>
    </row>
    <row r="38" spans="1:11" s="937" customFormat="1" ht="16.5" customHeight="1">
      <c r="A38" s="966" t="s">
        <v>813</v>
      </c>
      <c r="B38" s="893">
        <v>996.6286769799999</v>
      </c>
      <c r="C38" s="893">
        <v>994.78050063</v>
      </c>
      <c r="D38" s="893">
        <v>852.91678677</v>
      </c>
      <c r="E38" s="894">
        <v>1006.2488990200001</v>
      </c>
      <c r="F38" s="895">
        <v>-1.8481763499999033</v>
      </c>
      <c r="G38" s="941"/>
      <c r="H38" s="894">
        <v>-0.18544282265690737</v>
      </c>
      <c r="I38" s="893">
        <v>153.33211225000002</v>
      </c>
      <c r="J38" s="894"/>
      <c r="K38" s="897">
        <v>17.97738239279701</v>
      </c>
    </row>
    <row r="39" spans="1:11" s="937" customFormat="1" ht="16.5" customHeight="1">
      <c r="A39" s="966" t="s">
        <v>814</v>
      </c>
      <c r="B39" s="893">
        <v>9139.995043982031</v>
      </c>
      <c r="C39" s="893">
        <v>11932.229970247892</v>
      </c>
      <c r="D39" s="893">
        <v>11048.260742502247</v>
      </c>
      <c r="E39" s="894">
        <v>13861.35377602225</v>
      </c>
      <c r="F39" s="895">
        <v>2792.234926265861</v>
      </c>
      <c r="G39" s="941"/>
      <c r="H39" s="894">
        <v>30.54963282616141</v>
      </c>
      <c r="I39" s="893">
        <v>2813.093033520003</v>
      </c>
      <c r="J39" s="894"/>
      <c r="K39" s="897">
        <v>25.46186317542397</v>
      </c>
    </row>
    <row r="40" spans="1:11" s="937" customFormat="1" ht="16.5" customHeight="1">
      <c r="A40" s="892" t="s">
        <v>815</v>
      </c>
      <c r="B40" s="893">
        <v>906851.9173838722</v>
      </c>
      <c r="C40" s="893">
        <v>987623.5936508998</v>
      </c>
      <c r="D40" s="893">
        <v>1101814.6734176553</v>
      </c>
      <c r="E40" s="894">
        <v>1147271.8905020168</v>
      </c>
      <c r="F40" s="895">
        <v>80771.67626702762</v>
      </c>
      <c r="G40" s="941"/>
      <c r="H40" s="894">
        <v>8.906820917360074</v>
      </c>
      <c r="I40" s="893">
        <v>45457.21708436147</v>
      </c>
      <c r="J40" s="894"/>
      <c r="K40" s="897">
        <v>4.1256681528264965</v>
      </c>
    </row>
    <row r="41" spans="1:11" s="937" customFormat="1" ht="16.5" customHeight="1">
      <c r="A41" s="898" t="s">
        <v>816</v>
      </c>
      <c r="B41" s="893">
        <v>885806.0161090732</v>
      </c>
      <c r="C41" s="893">
        <v>961087.2850305557</v>
      </c>
      <c r="D41" s="893">
        <v>1080542.098249849</v>
      </c>
      <c r="E41" s="894">
        <v>1119106.195155229</v>
      </c>
      <c r="F41" s="895">
        <v>75281.2689214825</v>
      </c>
      <c r="G41" s="941"/>
      <c r="H41" s="894">
        <v>8.498617931289008</v>
      </c>
      <c r="I41" s="893">
        <v>38564.09690538002</v>
      </c>
      <c r="J41" s="894"/>
      <c r="K41" s="897">
        <v>3.5689583004532803</v>
      </c>
    </row>
    <row r="42" spans="1:11" s="937" customFormat="1" ht="16.5" customHeight="1">
      <c r="A42" s="898" t="s">
        <v>817</v>
      </c>
      <c r="B42" s="893">
        <v>21045.901274799016</v>
      </c>
      <c r="C42" s="893">
        <v>26536.30862034413</v>
      </c>
      <c r="D42" s="893">
        <v>21272.57516780643</v>
      </c>
      <c r="E42" s="894">
        <v>28165.695346787845</v>
      </c>
      <c r="F42" s="895">
        <v>5490.407345545114</v>
      </c>
      <c r="G42" s="941"/>
      <c r="H42" s="894">
        <v>26.087774877664614</v>
      </c>
      <c r="I42" s="893">
        <v>6893.120178981415</v>
      </c>
      <c r="J42" s="894"/>
      <c r="K42" s="897">
        <v>32.40378809150173</v>
      </c>
    </row>
    <row r="43" spans="1:11" s="937" customFormat="1" ht="16.5" customHeight="1">
      <c r="A43" s="910" t="s">
        <v>818</v>
      </c>
      <c r="B43" s="911">
        <v>3523.58016732</v>
      </c>
      <c r="C43" s="911">
        <v>3994.63398569885</v>
      </c>
      <c r="D43" s="911">
        <v>7153.402292969005</v>
      </c>
      <c r="E43" s="912">
        <v>4413.6190696075</v>
      </c>
      <c r="F43" s="913">
        <v>471.05381837885034</v>
      </c>
      <c r="G43" s="967"/>
      <c r="H43" s="912">
        <v>13.36861362621215</v>
      </c>
      <c r="I43" s="911">
        <v>-2739.7832233615054</v>
      </c>
      <c r="J43" s="912"/>
      <c r="K43" s="914">
        <v>-38.300421410024796</v>
      </c>
    </row>
    <row r="44" spans="1:11" s="937" customFormat="1" ht="16.5" customHeight="1" thickBot="1">
      <c r="A44" s="968" t="s">
        <v>760</v>
      </c>
      <c r="B44" s="916">
        <v>133114.97697776402</v>
      </c>
      <c r="C44" s="916">
        <v>160417.85491599885</v>
      </c>
      <c r="D44" s="916">
        <v>182561.24134614083</v>
      </c>
      <c r="E44" s="917">
        <v>261433.24613751925</v>
      </c>
      <c r="F44" s="918">
        <v>27302.87793823483</v>
      </c>
      <c r="G44" s="950"/>
      <c r="H44" s="917">
        <v>20.510748345616733</v>
      </c>
      <c r="I44" s="916">
        <v>78872.00479137842</v>
      </c>
      <c r="J44" s="917"/>
      <c r="K44" s="919">
        <v>43.203039270441344</v>
      </c>
    </row>
    <row r="45" spans="1:11" s="937" customFormat="1" ht="16.5" customHeight="1" thickTop="1">
      <c r="A45" s="927" t="s">
        <v>736</v>
      </c>
      <c r="B45" s="970"/>
      <c r="C45" s="883"/>
      <c r="D45" s="922"/>
      <c r="E45" s="922"/>
      <c r="F45" s="893"/>
      <c r="G45" s="893"/>
      <c r="H45" s="893"/>
      <c r="I45" s="893"/>
      <c r="J45" s="893"/>
      <c r="K45" s="893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10.8515625" style="197" bestFit="1" customWidth="1"/>
    <col min="2" max="2" width="12.00390625" style="197" customWidth="1"/>
    <col min="3" max="3" width="12.7109375" style="197" customWidth="1"/>
    <col min="4" max="4" width="12.7109375" style="217" customWidth="1"/>
    <col min="5" max="5" width="13.7109375" style="197" bestFit="1" customWidth="1"/>
    <col min="6" max="6" width="12.7109375" style="197" customWidth="1"/>
    <col min="7" max="7" width="13.7109375" style="197" bestFit="1" customWidth="1"/>
    <col min="8" max="16384" width="9.140625" style="197" customWidth="1"/>
  </cols>
  <sheetData>
    <row r="1" spans="1:7" ht="15">
      <c r="A1" s="1618" t="s">
        <v>200</v>
      </c>
      <c r="B1" s="1618"/>
      <c r="C1" s="1618"/>
      <c r="D1" s="1618"/>
      <c r="E1" s="1618"/>
      <c r="F1" s="1618"/>
      <c r="G1" s="1618"/>
    </row>
    <row r="2" spans="1:7" ht="15.75">
      <c r="A2" s="1619" t="s">
        <v>5</v>
      </c>
      <c r="B2" s="1619"/>
      <c r="C2" s="1619"/>
      <c r="D2" s="1619"/>
      <c r="E2" s="1619"/>
      <c r="F2" s="1619"/>
      <c r="G2" s="1619"/>
    </row>
    <row r="3" spans="1:7" ht="15">
      <c r="A3" s="1620" t="s">
        <v>201</v>
      </c>
      <c r="B3" s="1620"/>
      <c r="C3" s="1620"/>
      <c r="D3" s="1620"/>
      <c r="E3" s="1620"/>
      <c r="F3" s="1620"/>
      <c r="G3" s="1620"/>
    </row>
    <row r="4" spans="1:7" ht="15.75" thickBot="1">
      <c r="A4" s="1621" t="s">
        <v>202</v>
      </c>
      <c r="B4" s="1621"/>
      <c r="C4" s="1621"/>
      <c r="D4" s="1621"/>
      <c r="E4" s="1621"/>
      <c r="F4" s="1621"/>
      <c r="G4" s="1621"/>
    </row>
    <row r="5" spans="1:7" ht="15" customHeight="1" thickTop="1">
      <c r="A5" s="1622" t="s">
        <v>203</v>
      </c>
      <c r="B5" s="1624" t="s">
        <v>64</v>
      </c>
      <c r="C5" s="1625"/>
      <c r="D5" s="1624" t="s">
        <v>65</v>
      </c>
      <c r="E5" s="1625"/>
      <c r="F5" s="1624" t="s">
        <v>66</v>
      </c>
      <c r="G5" s="1626"/>
    </row>
    <row r="6" spans="1:7" ht="15" customHeight="1">
      <c r="A6" s="1623"/>
      <c r="B6" s="198" t="s">
        <v>204</v>
      </c>
      <c r="C6" s="198" t="s">
        <v>205</v>
      </c>
      <c r="D6" s="199" t="s">
        <v>204</v>
      </c>
      <c r="E6" s="199" t="s">
        <v>205</v>
      </c>
      <c r="F6" s="199" t="s">
        <v>204</v>
      </c>
      <c r="G6" s="200" t="s">
        <v>205</v>
      </c>
    </row>
    <row r="7" spans="1:7" ht="15">
      <c r="A7" s="201" t="s">
        <v>206</v>
      </c>
      <c r="B7" s="202">
        <v>92.68837209302326</v>
      </c>
      <c r="C7" s="203">
        <v>7.9</v>
      </c>
      <c r="D7" s="204">
        <v>99.64</v>
      </c>
      <c r="E7" s="203">
        <v>7.5</v>
      </c>
      <c r="F7" s="203">
        <v>106.52</v>
      </c>
      <c r="G7" s="205">
        <v>6.9</v>
      </c>
    </row>
    <row r="8" spans="1:7" ht="15">
      <c r="A8" s="201" t="s">
        <v>207</v>
      </c>
      <c r="B8" s="202">
        <v>92.81598513011153</v>
      </c>
      <c r="C8" s="203">
        <v>8</v>
      </c>
      <c r="D8" s="206">
        <v>99.87</v>
      </c>
      <c r="E8" s="207">
        <v>7.6</v>
      </c>
      <c r="F8" s="208">
        <v>107.05</v>
      </c>
      <c r="G8" s="209">
        <v>7.2</v>
      </c>
    </row>
    <row r="9" spans="1:7" ht="15">
      <c r="A9" s="201" t="s">
        <v>208</v>
      </c>
      <c r="B9" s="202">
        <v>93.18139534883721</v>
      </c>
      <c r="C9" s="203">
        <v>8.4</v>
      </c>
      <c r="D9" s="210">
        <v>100.17</v>
      </c>
      <c r="E9" s="203">
        <v>7.5</v>
      </c>
      <c r="F9" s="202">
        <v>108.37</v>
      </c>
      <c r="G9" s="205">
        <v>8.2</v>
      </c>
    </row>
    <row r="10" spans="1:7" ht="15">
      <c r="A10" s="201" t="s">
        <v>209</v>
      </c>
      <c r="B10" s="202">
        <v>93.62873134328358</v>
      </c>
      <c r="C10" s="203">
        <v>10</v>
      </c>
      <c r="D10" s="210">
        <v>100.37</v>
      </c>
      <c r="E10" s="203">
        <v>7.2</v>
      </c>
      <c r="F10" s="202">
        <v>110.85</v>
      </c>
      <c r="G10" s="205">
        <v>10.44</v>
      </c>
    </row>
    <row r="11" spans="1:7" ht="15">
      <c r="A11" s="201" t="s">
        <v>210</v>
      </c>
      <c r="B11" s="202">
        <v>92.8785046728972</v>
      </c>
      <c r="C11" s="203">
        <v>10.3</v>
      </c>
      <c r="D11" s="210">
        <v>99.38</v>
      </c>
      <c r="E11" s="203">
        <v>7</v>
      </c>
      <c r="F11" s="202"/>
      <c r="G11" s="205"/>
    </row>
    <row r="12" spans="1:7" ht="15">
      <c r="A12" s="201" t="s">
        <v>211</v>
      </c>
      <c r="B12" s="202">
        <v>92.30337078651685</v>
      </c>
      <c r="C12" s="203">
        <v>9.7</v>
      </c>
      <c r="D12" s="210">
        <v>98.58</v>
      </c>
      <c r="E12" s="203">
        <v>6.8</v>
      </c>
      <c r="F12" s="202"/>
      <c r="G12" s="205"/>
    </row>
    <row r="13" spans="1:7" ht="15">
      <c r="A13" s="201" t="s">
        <v>212</v>
      </c>
      <c r="B13" s="202">
        <v>92.21495327102804</v>
      </c>
      <c r="C13" s="203">
        <v>8.8</v>
      </c>
      <c r="D13" s="210">
        <v>98.67</v>
      </c>
      <c r="E13" s="202">
        <v>7</v>
      </c>
      <c r="F13" s="202"/>
      <c r="G13" s="211"/>
    </row>
    <row r="14" spans="1:7" ht="15">
      <c r="A14" s="201" t="s">
        <v>213</v>
      </c>
      <c r="B14" s="202">
        <v>92.57009345794391</v>
      </c>
      <c r="C14" s="203">
        <v>8.9</v>
      </c>
      <c r="D14" s="210">
        <v>99.05</v>
      </c>
      <c r="E14" s="203">
        <v>7</v>
      </c>
      <c r="F14" s="202"/>
      <c r="G14" s="205"/>
    </row>
    <row r="15" spans="1:7" ht="15">
      <c r="A15" s="201" t="s">
        <v>214</v>
      </c>
      <c r="B15" s="202">
        <v>93.24602432179609</v>
      </c>
      <c r="C15" s="203">
        <v>9.4</v>
      </c>
      <c r="D15" s="210">
        <v>99.68</v>
      </c>
      <c r="E15" s="203">
        <v>6.9</v>
      </c>
      <c r="F15" s="202"/>
      <c r="G15" s="205"/>
    </row>
    <row r="16" spans="1:7" ht="15">
      <c r="A16" s="201" t="s">
        <v>215</v>
      </c>
      <c r="B16" s="202">
        <v>94.57516339869282</v>
      </c>
      <c r="C16" s="212">
        <v>9.7</v>
      </c>
      <c r="D16" s="210">
        <v>101.29</v>
      </c>
      <c r="E16" s="203">
        <v>7.1</v>
      </c>
      <c r="F16" s="202"/>
      <c r="G16" s="205"/>
    </row>
    <row r="17" spans="1:7" ht="15">
      <c r="A17" s="201" t="s">
        <v>216</v>
      </c>
      <c r="B17" s="202">
        <v>94.19925512104282</v>
      </c>
      <c r="C17" s="203">
        <v>9.5</v>
      </c>
      <c r="D17" s="210">
        <v>101.17</v>
      </c>
      <c r="E17" s="203">
        <v>7.4</v>
      </c>
      <c r="F17" s="202"/>
      <c r="G17" s="205"/>
    </row>
    <row r="18" spans="1:7" ht="15">
      <c r="A18" s="201" t="s">
        <v>217</v>
      </c>
      <c r="B18" s="202">
        <v>94.9814126394052</v>
      </c>
      <c r="C18" s="203">
        <v>8.1</v>
      </c>
      <c r="D18" s="210">
        <v>102.2</v>
      </c>
      <c r="E18" s="203">
        <v>7.6</v>
      </c>
      <c r="F18" s="202"/>
      <c r="G18" s="205"/>
    </row>
    <row r="19" spans="1:7" ht="15.75" thickBot="1">
      <c r="A19" s="213" t="s">
        <v>218</v>
      </c>
      <c r="B19" s="214">
        <v>93.28358208955224</v>
      </c>
      <c r="C19" s="214">
        <v>9.05833333333333</v>
      </c>
      <c r="D19" s="214" t="s">
        <v>219</v>
      </c>
      <c r="E19" s="214">
        <v>7.2</v>
      </c>
      <c r="F19" s="214"/>
      <c r="G19" s="215"/>
    </row>
    <row r="20" ht="15.75" thickTop="1">
      <c r="A20" s="216" t="s">
        <v>131</v>
      </c>
    </row>
    <row r="21" ht="15">
      <c r="A21" s="218" t="s">
        <v>220</v>
      </c>
    </row>
  </sheetData>
  <sheetProtection/>
  <mergeCells count="8">
    <mergeCell ref="A1:G1"/>
    <mergeCell ref="A2:G2"/>
    <mergeCell ref="A3:G3"/>
    <mergeCell ref="A4:G4"/>
    <mergeCell ref="A5:A6"/>
    <mergeCell ref="B5:C5"/>
    <mergeCell ref="D5:E5"/>
    <mergeCell ref="F5:G5"/>
  </mergeCells>
  <printOptions horizontalCentered="1"/>
  <pageMargins left="0.75" right="0.7" top="0.75" bottom="0.75" header="0.3" footer="0.3"/>
  <pageSetup fitToHeight="1" fitToWidth="1" horizontalDpi="600" verticalDpi="600" orientation="portrait" paperSize="9" scale="9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PageLayoutView="0" workbookViewId="0" topLeftCell="A1">
      <selection activeCell="B20" sqref="B20"/>
    </sheetView>
  </sheetViews>
  <sheetFormatPr defaultColWidth="11.00390625" defaultRowHeight="16.5" customHeight="1"/>
  <cols>
    <col min="1" max="1" width="46.7109375" style="937" bestFit="1" customWidth="1"/>
    <col min="2" max="2" width="10.57421875" style="937" bestFit="1" customWidth="1"/>
    <col min="3" max="3" width="11.421875" style="937" bestFit="1" customWidth="1"/>
    <col min="4" max="5" width="10.7109375" style="937" bestFit="1" customWidth="1"/>
    <col min="6" max="6" width="9.28125" style="937" bestFit="1" customWidth="1"/>
    <col min="7" max="7" width="2.421875" style="937" bestFit="1" customWidth="1"/>
    <col min="8" max="8" width="7.7109375" style="937" bestFit="1" customWidth="1"/>
    <col min="9" max="9" width="10.7109375" style="937" customWidth="1"/>
    <col min="10" max="10" width="2.140625" style="937" customWidth="1"/>
    <col min="11" max="11" width="7.7109375" style="937" bestFit="1" customWidth="1"/>
    <col min="12" max="16384" width="11.00390625" style="882" customWidth="1"/>
  </cols>
  <sheetData>
    <row r="1" spans="1:11" s="937" customFormat="1" ht="24.75" customHeight="1">
      <c r="A1" s="1828" t="s">
        <v>1141</v>
      </c>
      <c r="B1" s="1828"/>
      <c r="C1" s="1828"/>
      <c r="D1" s="1828"/>
      <c r="E1" s="1828"/>
      <c r="F1" s="1828"/>
      <c r="G1" s="1828"/>
      <c r="H1" s="1828"/>
      <c r="I1" s="1828"/>
      <c r="J1" s="1828"/>
      <c r="K1" s="1828"/>
    </row>
    <row r="2" spans="1:11" s="937" customFormat="1" ht="16.5" customHeight="1">
      <c r="A2" s="1837" t="s">
        <v>36</v>
      </c>
      <c r="B2" s="1837"/>
      <c r="C2" s="1837"/>
      <c r="D2" s="1837"/>
      <c r="E2" s="1837"/>
      <c r="F2" s="1837"/>
      <c r="G2" s="1837"/>
      <c r="H2" s="1837"/>
      <c r="I2" s="1837"/>
      <c r="J2" s="1837"/>
      <c r="K2" s="1837"/>
    </row>
    <row r="3" spans="1:11" s="937" customFormat="1" ht="16.5" customHeight="1" thickBot="1">
      <c r="A3" s="920"/>
      <c r="B3" s="970"/>
      <c r="C3" s="883"/>
      <c r="D3" s="883"/>
      <c r="E3" s="883"/>
      <c r="F3" s="883"/>
      <c r="G3" s="883"/>
      <c r="H3" s="883"/>
      <c r="I3" s="1830" t="s">
        <v>60</v>
      </c>
      <c r="J3" s="1830"/>
      <c r="K3" s="1830"/>
    </row>
    <row r="4" spans="1:11" s="937" customFormat="1" ht="13.5" thickTop="1">
      <c r="A4" s="1522"/>
      <c r="B4" s="1552">
        <v>2014</v>
      </c>
      <c r="C4" s="1552">
        <v>2014</v>
      </c>
      <c r="D4" s="1552">
        <v>2015</v>
      </c>
      <c r="E4" s="1553">
        <v>2015</v>
      </c>
      <c r="F4" s="1846" t="s">
        <v>700</v>
      </c>
      <c r="G4" s="1847"/>
      <c r="H4" s="1847"/>
      <c r="I4" s="1847"/>
      <c r="J4" s="1847"/>
      <c r="K4" s="1848"/>
    </row>
    <row r="5" spans="1:11" s="937" customFormat="1" ht="12.75">
      <c r="A5" s="1538" t="s">
        <v>741</v>
      </c>
      <c r="B5" s="1547" t="s">
        <v>702</v>
      </c>
      <c r="C5" s="1547" t="s">
        <v>703</v>
      </c>
      <c r="D5" s="1547" t="s">
        <v>704</v>
      </c>
      <c r="E5" s="1548" t="s">
        <v>705</v>
      </c>
      <c r="F5" s="1833" t="s">
        <v>65</v>
      </c>
      <c r="G5" s="1834"/>
      <c r="H5" s="1835"/>
      <c r="I5" s="1834" t="s">
        <v>68</v>
      </c>
      <c r="J5" s="1834"/>
      <c r="K5" s="1836"/>
    </row>
    <row r="6" spans="1:11" s="937" customFormat="1" ht="12.75">
      <c r="A6" s="1538"/>
      <c r="B6" s="1547"/>
      <c r="C6" s="1547"/>
      <c r="D6" s="1547"/>
      <c r="E6" s="1548"/>
      <c r="F6" s="1543" t="s">
        <v>62</v>
      </c>
      <c r="G6" s="1544" t="s">
        <v>38</v>
      </c>
      <c r="H6" s="1545" t="s">
        <v>706</v>
      </c>
      <c r="I6" s="1540" t="s">
        <v>62</v>
      </c>
      <c r="J6" s="1544" t="s">
        <v>38</v>
      </c>
      <c r="K6" s="1546" t="s">
        <v>706</v>
      </c>
    </row>
    <row r="7" spans="1:11" s="937" customFormat="1" ht="16.5" customHeight="1">
      <c r="A7" s="885" t="s">
        <v>788</v>
      </c>
      <c r="B7" s="886">
        <v>200328.9315043301</v>
      </c>
      <c r="C7" s="886">
        <v>190857.0667873925</v>
      </c>
      <c r="D7" s="886">
        <v>230725.30529552922</v>
      </c>
      <c r="E7" s="887">
        <v>227941.71784731522</v>
      </c>
      <c r="F7" s="888">
        <v>-9471.86471693759</v>
      </c>
      <c r="G7" s="939"/>
      <c r="H7" s="887">
        <v>-4.728156160875273</v>
      </c>
      <c r="I7" s="886">
        <v>-2783.587448214006</v>
      </c>
      <c r="J7" s="940"/>
      <c r="K7" s="891">
        <v>-1.206450867904841</v>
      </c>
    </row>
    <row r="8" spans="1:11" s="937" customFormat="1" ht="16.5" customHeight="1">
      <c r="A8" s="892" t="s">
        <v>789</v>
      </c>
      <c r="B8" s="893">
        <v>4228.3166725621</v>
      </c>
      <c r="C8" s="893">
        <v>3542.7564970744047</v>
      </c>
      <c r="D8" s="893">
        <v>5539.380841598802</v>
      </c>
      <c r="E8" s="894">
        <v>5358.3360338961475</v>
      </c>
      <c r="F8" s="895">
        <v>-685.5601754876957</v>
      </c>
      <c r="G8" s="941"/>
      <c r="H8" s="894">
        <v>-16.213548524791268</v>
      </c>
      <c r="I8" s="893">
        <v>-181.0448077026549</v>
      </c>
      <c r="J8" s="894"/>
      <c r="K8" s="897">
        <v>-3.2683220901345518</v>
      </c>
    </row>
    <row r="9" spans="1:11" s="937" customFormat="1" ht="16.5" customHeight="1">
      <c r="A9" s="892" t="s">
        <v>790</v>
      </c>
      <c r="B9" s="893">
        <v>4196.3146141591005</v>
      </c>
      <c r="C9" s="893">
        <v>3482.1502867144045</v>
      </c>
      <c r="D9" s="893">
        <v>5502.783634638802</v>
      </c>
      <c r="E9" s="894">
        <v>5305.515188386147</v>
      </c>
      <c r="F9" s="895">
        <v>-714.164327444696</v>
      </c>
      <c r="G9" s="941"/>
      <c r="H9" s="894">
        <v>-17.018846133104045</v>
      </c>
      <c r="I9" s="893">
        <v>-197.26844625265494</v>
      </c>
      <c r="J9" s="894"/>
      <c r="K9" s="897">
        <v>-3.584884657483057</v>
      </c>
    </row>
    <row r="10" spans="1:11" s="937" customFormat="1" ht="16.5" customHeight="1">
      <c r="A10" s="892" t="s">
        <v>791</v>
      </c>
      <c r="B10" s="893">
        <v>32.002058403</v>
      </c>
      <c r="C10" s="893">
        <v>60.60621036</v>
      </c>
      <c r="D10" s="893">
        <v>36.59720696</v>
      </c>
      <c r="E10" s="894">
        <v>52.820845510000005</v>
      </c>
      <c r="F10" s="895">
        <v>28.604151957</v>
      </c>
      <c r="G10" s="941"/>
      <c r="H10" s="894">
        <v>89.38222534560006</v>
      </c>
      <c r="I10" s="893">
        <v>16.223638550000004</v>
      </c>
      <c r="J10" s="894"/>
      <c r="K10" s="897">
        <v>44.33026424047089</v>
      </c>
    </row>
    <row r="11" spans="1:11" s="937" customFormat="1" ht="16.5" customHeight="1">
      <c r="A11" s="892" t="s">
        <v>792</v>
      </c>
      <c r="B11" s="893">
        <v>108357.4886662195</v>
      </c>
      <c r="C11" s="893">
        <v>101508.3711192098</v>
      </c>
      <c r="D11" s="893">
        <v>120640.84178132276</v>
      </c>
      <c r="E11" s="894">
        <v>120334.40245839057</v>
      </c>
      <c r="F11" s="895">
        <v>-6849.117547009708</v>
      </c>
      <c r="G11" s="941"/>
      <c r="H11" s="894">
        <v>-6.3208529759373455</v>
      </c>
      <c r="I11" s="893">
        <v>-306.43932293218677</v>
      </c>
      <c r="J11" s="894"/>
      <c r="K11" s="897">
        <v>-0.2540096027244637</v>
      </c>
    </row>
    <row r="12" spans="1:11" s="937" customFormat="1" ht="16.5" customHeight="1">
      <c r="A12" s="892" t="s">
        <v>790</v>
      </c>
      <c r="B12" s="893">
        <v>108284.4620100195</v>
      </c>
      <c r="C12" s="893">
        <v>101417.35421167714</v>
      </c>
      <c r="D12" s="893">
        <v>120543.67779757036</v>
      </c>
      <c r="E12" s="894">
        <v>120318.48918743218</v>
      </c>
      <c r="F12" s="895">
        <v>-6867.10779834236</v>
      </c>
      <c r="G12" s="941"/>
      <c r="H12" s="894">
        <v>-6.341729617409883</v>
      </c>
      <c r="I12" s="893">
        <v>-225.1886101381824</v>
      </c>
      <c r="J12" s="894"/>
      <c r="K12" s="897">
        <v>-0.186810801074398</v>
      </c>
    </row>
    <row r="13" spans="1:11" s="937" customFormat="1" ht="16.5" customHeight="1">
      <c r="A13" s="892" t="s">
        <v>791</v>
      </c>
      <c r="B13" s="893">
        <v>73.0266562</v>
      </c>
      <c r="C13" s="893">
        <v>91.01690753265</v>
      </c>
      <c r="D13" s="893">
        <v>97.16398375240001</v>
      </c>
      <c r="E13" s="894">
        <v>15.913270958399998</v>
      </c>
      <c r="F13" s="895">
        <v>17.99025133264999</v>
      </c>
      <c r="G13" s="941"/>
      <c r="H13" s="894">
        <v>24.635184285830668</v>
      </c>
      <c r="I13" s="893">
        <v>-81.25071279400001</v>
      </c>
      <c r="J13" s="894"/>
      <c r="K13" s="897">
        <v>-83.62225348957357</v>
      </c>
    </row>
    <row r="14" spans="1:11" s="937" customFormat="1" ht="16.5" customHeight="1">
      <c r="A14" s="892" t="s">
        <v>793</v>
      </c>
      <c r="B14" s="893">
        <v>55395.1440574</v>
      </c>
      <c r="C14" s="893">
        <v>54504.813126600005</v>
      </c>
      <c r="D14" s="893">
        <v>62212.660399759996</v>
      </c>
      <c r="E14" s="894">
        <v>59793.87639869674</v>
      </c>
      <c r="F14" s="895">
        <v>-890.3309307999953</v>
      </c>
      <c r="G14" s="941"/>
      <c r="H14" s="894">
        <v>-1.6072364210795114</v>
      </c>
      <c r="I14" s="893">
        <v>-2418.784001063257</v>
      </c>
      <c r="J14" s="894"/>
      <c r="K14" s="897">
        <v>-3.8879288966600574</v>
      </c>
    </row>
    <row r="15" spans="1:11" s="937" customFormat="1" ht="16.5" customHeight="1">
      <c r="A15" s="892" t="s">
        <v>790</v>
      </c>
      <c r="B15" s="893">
        <v>54980.061257400004</v>
      </c>
      <c r="C15" s="893">
        <v>54479.730876600006</v>
      </c>
      <c r="D15" s="893">
        <v>62182.04449976</v>
      </c>
      <c r="E15" s="894">
        <v>59792.82039869674</v>
      </c>
      <c r="F15" s="895">
        <v>-500.33038079999824</v>
      </c>
      <c r="G15" s="941"/>
      <c r="H15" s="894">
        <v>-0.9100215048099035</v>
      </c>
      <c r="I15" s="893">
        <v>-2389.224101063257</v>
      </c>
      <c r="J15" s="894"/>
      <c r="K15" s="897">
        <v>-3.8423054762576654</v>
      </c>
    </row>
    <row r="16" spans="1:11" s="937" customFormat="1" ht="16.5" customHeight="1">
      <c r="A16" s="892" t="s">
        <v>791</v>
      </c>
      <c r="B16" s="893">
        <v>415.0828</v>
      </c>
      <c r="C16" s="893">
        <v>25.082250000000002</v>
      </c>
      <c r="D16" s="893">
        <v>30.615900000000003</v>
      </c>
      <c r="E16" s="894">
        <v>1.056</v>
      </c>
      <c r="F16" s="895">
        <v>-390.00055000000003</v>
      </c>
      <c r="G16" s="941"/>
      <c r="H16" s="894">
        <v>-93.95728996720655</v>
      </c>
      <c r="I16" s="893">
        <v>-29.559900000000003</v>
      </c>
      <c r="J16" s="894"/>
      <c r="K16" s="897">
        <v>-96.55081183306713</v>
      </c>
    </row>
    <row r="17" spans="1:11" s="937" customFormat="1" ht="16.5" customHeight="1">
      <c r="A17" s="892" t="s">
        <v>794</v>
      </c>
      <c r="B17" s="893">
        <v>32040.491614798506</v>
      </c>
      <c r="C17" s="893">
        <v>31028.93065075829</v>
      </c>
      <c r="D17" s="893">
        <v>41997.04531858469</v>
      </c>
      <c r="E17" s="894">
        <v>42208.78986692177</v>
      </c>
      <c r="F17" s="895">
        <v>-1011.5609640402145</v>
      </c>
      <c r="G17" s="941"/>
      <c r="H17" s="894">
        <v>-3.15713309334182</v>
      </c>
      <c r="I17" s="893">
        <v>211.74454833707568</v>
      </c>
      <c r="J17" s="894"/>
      <c r="K17" s="897">
        <v>0.5041891560008716</v>
      </c>
    </row>
    <row r="18" spans="1:11" s="937" customFormat="1" ht="16.5" customHeight="1">
      <c r="A18" s="892" t="s">
        <v>790</v>
      </c>
      <c r="B18" s="893">
        <v>32002.949652725507</v>
      </c>
      <c r="C18" s="893">
        <v>30817.19306522994</v>
      </c>
      <c r="D18" s="893">
        <v>41472.60886178549</v>
      </c>
      <c r="E18" s="894">
        <v>41676.828444719366</v>
      </c>
      <c r="F18" s="895">
        <v>-1185.7565874955653</v>
      </c>
      <c r="G18" s="941"/>
      <c r="H18" s="894">
        <v>-3.7051478078195874</v>
      </c>
      <c r="I18" s="893">
        <v>204.21958293387434</v>
      </c>
      <c r="J18" s="894"/>
      <c r="K18" s="897">
        <v>0.4924203915275037</v>
      </c>
    </row>
    <row r="19" spans="1:11" s="937" customFormat="1" ht="16.5" customHeight="1">
      <c r="A19" s="892" t="s">
        <v>791</v>
      </c>
      <c r="B19" s="893">
        <v>37.54196207299999</v>
      </c>
      <c r="C19" s="893">
        <v>211.73758552835002</v>
      </c>
      <c r="D19" s="893">
        <v>524.4364567992001</v>
      </c>
      <c r="E19" s="894">
        <v>531.9614222024</v>
      </c>
      <c r="F19" s="895">
        <v>174.19562345535002</v>
      </c>
      <c r="G19" s="941"/>
      <c r="H19" s="894">
        <v>464.002449090509</v>
      </c>
      <c r="I19" s="893">
        <v>7.524965403199872</v>
      </c>
      <c r="J19" s="894"/>
      <c r="K19" s="897">
        <v>1.4348669520664319</v>
      </c>
    </row>
    <row r="20" spans="1:11" s="937" customFormat="1" ht="16.5" customHeight="1">
      <c r="A20" s="892" t="s">
        <v>795</v>
      </c>
      <c r="B20" s="893">
        <v>307.49049335</v>
      </c>
      <c r="C20" s="893">
        <v>272.19539375</v>
      </c>
      <c r="D20" s="893">
        <v>335.3769542630001</v>
      </c>
      <c r="E20" s="894">
        <v>246.31308941000003</v>
      </c>
      <c r="F20" s="895">
        <v>-35.295099600000015</v>
      </c>
      <c r="G20" s="941"/>
      <c r="H20" s="894">
        <v>-11.478436037313676</v>
      </c>
      <c r="I20" s="893">
        <v>-89.06386485300004</v>
      </c>
      <c r="J20" s="894"/>
      <c r="K20" s="897">
        <v>-26.5563461415291</v>
      </c>
    </row>
    <row r="21" spans="1:11" s="937" customFormat="1" ht="16.5" customHeight="1">
      <c r="A21" s="885" t="s">
        <v>796</v>
      </c>
      <c r="B21" s="886">
        <v>0</v>
      </c>
      <c r="C21" s="886">
        <v>0</v>
      </c>
      <c r="D21" s="886">
        <v>0</v>
      </c>
      <c r="E21" s="887">
        <v>0</v>
      </c>
      <c r="F21" s="888">
        <v>0</v>
      </c>
      <c r="G21" s="939"/>
      <c r="H21" s="887"/>
      <c r="I21" s="886">
        <v>0</v>
      </c>
      <c r="J21" s="887"/>
      <c r="K21" s="891"/>
    </row>
    <row r="22" spans="1:11" s="937" customFormat="1" ht="16.5" customHeight="1">
      <c r="A22" s="885" t="s">
        <v>797</v>
      </c>
      <c r="B22" s="886">
        <v>0</v>
      </c>
      <c r="C22" s="886">
        <v>0</v>
      </c>
      <c r="D22" s="886">
        <v>0</v>
      </c>
      <c r="E22" s="887">
        <v>0</v>
      </c>
      <c r="F22" s="888">
        <v>0</v>
      </c>
      <c r="G22" s="939"/>
      <c r="H22" s="887"/>
      <c r="I22" s="886">
        <v>0</v>
      </c>
      <c r="J22" s="887"/>
      <c r="K22" s="891"/>
    </row>
    <row r="23" spans="1:11" s="937" customFormat="1" ht="16.5" customHeight="1">
      <c r="A23" s="958" t="s">
        <v>798</v>
      </c>
      <c r="B23" s="886">
        <v>55044.492350447166</v>
      </c>
      <c r="C23" s="886">
        <v>53617.33239236265</v>
      </c>
      <c r="D23" s="886">
        <v>57998.07882860672</v>
      </c>
      <c r="E23" s="887">
        <v>57894.42163828195</v>
      </c>
      <c r="F23" s="888">
        <v>-1427.159958084514</v>
      </c>
      <c r="G23" s="939"/>
      <c r="H23" s="887">
        <v>-2.5927388865689487</v>
      </c>
      <c r="I23" s="886">
        <v>-103.65719032476773</v>
      </c>
      <c r="J23" s="887"/>
      <c r="K23" s="891">
        <v>-0.17872521369387206</v>
      </c>
    </row>
    <row r="24" spans="1:11" s="937" customFormat="1" ht="16.5" customHeight="1">
      <c r="A24" s="959" t="s">
        <v>799</v>
      </c>
      <c r="B24" s="893">
        <v>26219.487117999997</v>
      </c>
      <c r="C24" s="893">
        <v>25301.246782440005</v>
      </c>
      <c r="D24" s="893">
        <v>27534.729094000002</v>
      </c>
      <c r="E24" s="894">
        <v>26186.301721500004</v>
      </c>
      <c r="F24" s="895">
        <v>-918.2403355599927</v>
      </c>
      <c r="G24" s="941"/>
      <c r="H24" s="894">
        <v>-3.502129280513689</v>
      </c>
      <c r="I24" s="893">
        <v>-1348.4273724999985</v>
      </c>
      <c r="J24" s="894"/>
      <c r="K24" s="897">
        <v>-4.897187722082327</v>
      </c>
    </row>
    <row r="25" spans="1:11" s="937" customFormat="1" ht="16.5" customHeight="1">
      <c r="A25" s="959" t="s">
        <v>800</v>
      </c>
      <c r="B25" s="893">
        <v>9026.477110959195</v>
      </c>
      <c r="C25" s="893">
        <v>13333.11944198022</v>
      </c>
      <c r="D25" s="893">
        <v>11783.224564359436</v>
      </c>
      <c r="E25" s="894">
        <v>16238.803400636205</v>
      </c>
      <c r="F25" s="895">
        <v>4306.642331021025</v>
      </c>
      <c r="G25" s="941"/>
      <c r="H25" s="894">
        <v>47.71121976027901</v>
      </c>
      <c r="I25" s="893">
        <v>4455.578836276769</v>
      </c>
      <c r="J25" s="894"/>
      <c r="K25" s="897">
        <v>37.8128992784666</v>
      </c>
    </row>
    <row r="26" spans="1:11" s="937" customFormat="1" ht="16.5" customHeight="1">
      <c r="A26" s="959" t="s">
        <v>801</v>
      </c>
      <c r="B26" s="893">
        <v>19798.52812148797</v>
      </c>
      <c r="C26" s="893">
        <v>14982.966167942426</v>
      </c>
      <c r="D26" s="893">
        <v>18680.12517024728</v>
      </c>
      <c r="E26" s="894">
        <v>15469.316516145745</v>
      </c>
      <c r="F26" s="895">
        <v>-4815.561953545543</v>
      </c>
      <c r="G26" s="941"/>
      <c r="H26" s="894">
        <v>-24.322828060733773</v>
      </c>
      <c r="I26" s="893">
        <v>-3210.8086541015346</v>
      </c>
      <c r="J26" s="894"/>
      <c r="K26" s="897">
        <v>-17.18836798382669</v>
      </c>
    </row>
    <row r="27" spans="1:11" s="937" customFormat="1" ht="16.5" customHeight="1">
      <c r="A27" s="960" t="s">
        <v>802</v>
      </c>
      <c r="B27" s="961">
        <v>255373.42385477727</v>
      </c>
      <c r="C27" s="961">
        <v>244474.39917975516</v>
      </c>
      <c r="D27" s="961">
        <v>288723.38412413595</v>
      </c>
      <c r="E27" s="962">
        <v>285836.13948559714</v>
      </c>
      <c r="F27" s="963">
        <v>-10899.024675022112</v>
      </c>
      <c r="G27" s="964"/>
      <c r="H27" s="962">
        <v>-4.267877412811774</v>
      </c>
      <c r="I27" s="961">
        <v>-2887.244638538803</v>
      </c>
      <c r="J27" s="962"/>
      <c r="K27" s="965">
        <v>-1.0000037396684984</v>
      </c>
    </row>
    <row r="28" spans="1:11" s="937" customFormat="1" ht="16.5" customHeight="1">
      <c r="A28" s="885" t="s">
        <v>803</v>
      </c>
      <c r="B28" s="886">
        <v>14644.172939968996</v>
      </c>
      <c r="C28" s="886">
        <v>14541.210008188998</v>
      </c>
      <c r="D28" s="886">
        <v>18683.720312650003</v>
      </c>
      <c r="E28" s="887">
        <v>21407.971652115993</v>
      </c>
      <c r="F28" s="888">
        <v>-102.96293177999723</v>
      </c>
      <c r="G28" s="939"/>
      <c r="H28" s="887">
        <v>-0.703098305394741</v>
      </c>
      <c r="I28" s="886">
        <v>2724.251339465991</v>
      </c>
      <c r="J28" s="887"/>
      <c r="K28" s="891">
        <v>14.580882682243477</v>
      </c>
    </row>
    <row r="29" spans="1:11" s="937" customFormat="1" ht="16.5" customHeight="1">
      <c r="A29" s="892" t="s">
        <v>804</v>
      </c>
      <c r="B29" s="893">
        <v>6125.732077618995</v>
      </c>
      <c r="C29" s="893">
        <v>5342.539894788997</v>
      </c>
      <c r="D29" s="893">
        <v>6894.109523590002</v>
      </c>
      <c r="E29" s="894">
        <v>6709.380706689999</v>
      </c>
      <c r="F29" s="895">
        <v>-783.1921828299983</v>
      </c>
      <c r="G29" s="941"/>
      <c r="H29" s="894">
        <v>-12.785283014441212</v>
      </c>
      <c r="I29" s="893">
        <v>-184.72881690000304</v>
      </c>
      <c r="J29" s="894"/>
      <c r="K29" s="897">
        <v>-2.6795167130418367</v>
      </c>
    </row>
    <row r="30" spans="1:11" s="937" customFormat="1" ht="16.5" customHeight="1">
      <c r="A30" s="892" t="s">
        <v>805</v>
      </c>
      <c r="B30" s="893">
        <v>8221.41105572</v>
      </c>
      <c r="C30" s="893">
        <v>8842.71099427</v>
      </c>
      <c r="D30" s="893">
        <v>11483.83710593</v>
      </c>
      <c r="E30" s="894">
        <v>14258.158325199998</v>
      </c>
      <c r="F30" s="895">
        <v>621.2999385500007</v>
      </c>
      <c r="G30" s="941"/>
      <c r="H30" s="894">
        <v>7.557096152219938</v>
      </c>
      <c r="I30" s="893">
        <v>2774.3212192699975</v>
      </c>
      <c r="J30" s="894"/>
      <c r="K30" s="897">
        <v>24.158486346322338</v>
      </c>
    </row>
    <row r="31" spans="1:11" s="937" customFormat="1" ht="16.5" customHeight="1">
      <c r="A31" s="892" t="s">
        <v>806</v>
      </c>
      <c r="B31" s="893">
        <v>88.41603593999999</v>
      </c>
      <c r="C31" s="893">
        <v>125.89641851</v>
      </c>
      <c r="D31" s="893">
        <v>84.49011687999999</v>
      </c>
      <c r="E31" s="894">
        <v>159.53294558000002</v>
      </c>
      <c r="F31" s="895">
        <v>37.48038257000002</v>
      </c>
      <c r="G31" s="941"/>
      <c r="H31" s="894">
        <v>42.39093301517677</v>
      </c>
      <c r="I31" s="893">
        <v>75.04282870000003</v>
      </c>
      <c r="J31" s="894"/>
      <c r="K31" s="897">
        <v>88.81846950996908</v>
      </c>
    </row>
    <row r="32" spans="1:11" s="937" customFormat="1" ht="16.5" customHeight="1">
      <c r="A32" s="892" t="s">
        <v>807</v>
      </c>
      <c r="B32" s="893">
        <v>206.12077069</v>
      </c>
      <c r="C32" s="893">
        <v>221.80092947000003</v>
      </c>
      <c r="D32" s="893">
        <v>220.86995025000002</v>
      </c>
      <c r="E32" s="894">
        <v>276.51111412600005</v>
      </c>
      <c r="F32" s="895">
        <v>15.680158780000028</v>
      </c>
      <c r="G32" s="941"/>
      <c r="H32" s="894">
        <v>7.607267684624834</v>
      </c>
      <c r="I32" s="893">
        <v>55.641163876000036</v>
      </c>
      <c r="J32" s="894"/>
      <c r="K32" s="897">
        <v>25.191821618568067</v>
      </c>
    </row>
    <row r="33" spans="1:11" s="937" customFormat="1" ht="16.5" customHeight="1">
      <c r="A33" s="892" t="s">
        <v>808</v>
      </c>
      <c r="B33" s="893">
        <v>2.493</v>
      </c>
      <c r="C33" s="893">
        <v>8.261771150000001</v>
      </c>
      <c r="D33" s="893">
        <v>0.413616</v>
      </c>
      <c r="E33" s="894">
        <v>4.38856052</v>
      </c>
      <c r="F33" s="895">
        <v>5.768771150000001</v>
      </c>
      <c r="G33" s="941"/>
      <c r="H33" s="894">
        <v>231.39876253509834</v>
      </c>
      <c r="I33" s="893">
        <v>3.97494452</v>
      </c>
      <c r="J33" s="894"/>
      <c r="K33" s="897">
        <v>961.0229101388729</v>
      </c>
    </row>
    <row r="34" spans="1:11" s="937" customFormat="1" ht="16.5" customHeight="1">
      <c r="A34" s="942" t="s">
        <v>809</v>
      </c>
      <c r="B34" s="886">
        <v>223339.6768422248</v>
      </c>
      <c r="C34" s="886">
        <v>217146.09125778527</v>
      </c>
      <c r="D34" s="886">
        <v>253591.78598665103</v>
      </c>
      <c r="E34" s="887">
        <v>247827.14517630357</v>
      </c>
      <c r="F34" s="888">
        <v>-6193.585584439541</v>
      </c>
      <c r="G34" s="939"/>
      <c r="H34" s="887">
        <v>-2.773168508171037</v>
      </c>
      <c r="I34" s="886">
        <v>-5764.640810347453</v>
      </c>
      <c r="J34" s="887"/>
      <c r="K34" s="891">
        <v>-2.2731969759662887</v>
      </c>
    </row>
    <row r="35" spans="1:11" s="937" customFormat="1" ht="16.5" customHeight="1">
      <c r="A35" s="892" t="s">
        <v>810</v>
      </c>
      <c r="B35" s="893">
        <v>2744.3</v>
      </c>
      <c r="C35" s="893">
        <v>2612.875</v>
      </c>
      <c r="D35" s="893">
        <v>3087.8</v>
      </c>
      <c r="E35" s="894">
        <v>3795.6</v>
      </c>
      <c r="F35" s="895">
        <v>-131.42500000000018</v>
      </c>
      <c r="G35" s="941"/>
      <c r="H35" s="894">
        <v>-4.789017235724963</v>
      </c>
      <c r="I35" s="893">
        <v>707.7999999999997</v>
      </c>
      <c r="J35" s="894"/>
      <c r="K35" s="897">
        <v>22.922469071831067</v>
      </c>
    </row>
    <row r="36" spans="1:11" s="937" customFormat="1" ht="16.5" customHeight="1">
      <c r="A36" s="892" t="s">
        <v>811</v>
      </c>
      <c r="B36" s="893">
        <v>273.72200813</v>
      </c>
      <c r="C36" s="893">
        <v>331.70132836000005</v>
      </c>
      <c r="D36" s="893">
        <v>195.92159383</v>
      </c>
      <c r="E36" s="894">
        <v>195.69645653</v>
      </c>
      <c r="F36" s="895">
        <v>57.97932023000004</v>
      </c>
      <c r="G36" s="941"/>
      <c r="H36" s="894">
        <v>21.181826271880798</v>
      </c>
      <c r="I36" s="893">
        <v>-0.2251373000000001</v>
      </c>
      <c r="J36" s="894"/>
      <c r="K36" s="897">
        <v>-0.11491193778024815</v>
      </c>
    </row>
    <row r="37" spans="1:11" s="937" customFormat="1" ht="16.5" customHeight="1">
      <c r="A37" s="898" t="s">
        <v>812</v>
      </c>
      <c r="B37" s="893">
        <v>50514.5238601137</v>
      </c>
      <c r="C37" s="893">
        <v>51536.014446288296</v>
      </c>
      <c r="D37" s="893">
        <v>54041.7393191083</v>
      </c>
      <c r="E37" s="894">
        <v>51596.8305143283</v>
      </c>
      <c r="F37" s="895">
        <v>1021.4905861745938</v>
      </c>
      <c r="G37" s="941"/>
      <c r="H37" s="894">
        <v>2.022172056898597</v>
      </c>
      <c r="I37" s="893">
        <v>-2444.9088047800033</v>
      </c>
      <c r="J37" s="894"/>
      <c r="K37" s="897">
        <v>-4.524111983781991</v>
      </c>
    </row>
    <row r="38" spans="1:11" s="937" customFormat="1" ht="16.5" customHeight="1">
      <c r="A38" s="966" t="s">
        <v>813</v>
      </c>
      <c r="B38" s="893">
        <v>0</v>
      </c>
      <c r="C38" s="893">
        <v>0</v>
      </c>
      <c r="D38" s="893">
        <v>0</v>
      </c>
      <c r="E38" s="894">
        <v>0</v>
      </c>
      <c r="F38" s="895">
        <v>0</v>
      </c>
      <c r="G38" s="941"/>
      <c r="H38" s="894"/>
      <c r="I38" s="893">
        <v>0</v>
      </c>
      <c r="J38" s="894"/>
      <c r="K38" s="897"/>
    </row>
    <row r="39" spans="1:11" s="937" customFormat="1" ht="16.5" customHeight="1">
      <c r="A39" s="966" t="s">
        <v>814</v>
      </c>
      <c r="B39" s="893">
        <v>50514.5238601137</v>
      </c>
      <c r="C39" s="893">
        <v>51536.014446288296</v>
      </c>
      <c r="D39" s="893">
        <v>54041.7393191083</v>
      </c>
      <c r="E39" s="894">
        <v>51596.8305143283</v>
      </c>
      <c r="F39" s="895">
        <v>1021.4905861745938</v>
      </c>
      <c r="G39" s="941"/>
      <c r="H39" s="894">
        <v>2.022172056898597</v>
      </c>
      <c r="I39" s="893">
        <v>-2444.9088047800033</v>
      </c>
      <c r="J39" s="894"/>
      <c r="K39" s="897">
        <v>-4.524111983781991</v>
      </c>
    </row>
    <row r="40" spans="1:11" s="937" customFormat="1" ht="16.5" customHeight="1">
      <c r="A40" s="892" t="s">
        <v>815</v>
      </c>
      <c r="B40" s="893">
        <v>169807.1309739811</v>
      </c>
      <c r="C40" s="893">
        <v>162665.50048313697</v>
      </c>
      <c r="D40" s="893">
        <v>196266.32507371274</v>
      </c>
      <c r="E40" s="894">
        <v>192239.0182054453</v>
      </c>
      <c r="F40" s="895">
        <v>-7141.630490844138</v>
      </c>
      <c r="G40" s="941"/>
      <c r="H40" s="894">
        <v>-4.2057306132440475</v>
      </c>
      <c r="I40" s="893">
        <v>-4027.3068682674493</v>
      </c>
      <c r="J40" s="894"/>
      <c r="K40" s="897">
        <v>-2.051960195797671</v>
      </c>
    </row>
    <row r="41" spans="1:11" s="937" customFormat="1" ht="16.5" customHeight="1">
      <c r="A41" s="898" t="s">
        <v>816</v>
      </c>
      <c r="B41" s="893">
        <v>166791.37957551968</v>
      </c>
      <c r="C41" s="893">
        <v>158798.4376799733</v>
      </c>
      <c r="D41" s="893">
        <v>193415.79534573623</v>
      </c>
      <c r="E41" s="894">
        <v>188031.5478298968</v>
      </c>
      <c r="F41" s="895">
        <v>-7992.9418955463625</v>
      </c>
      <c r="G41" s="941"/>
      <c r="H41" s="894">
        <v>-4.792179257638026</v>
      </c>
      <c r="I41" s="893">
        <v>-5384.247515839437</v>
      </c>
      <c r="J41" s="894"/>
      <c r="K41" s="897">
        <v>-2.7837682575070675</v>
      </c>
    </row>
    <row r="42" spans="1:11" s="937" customFormat="1" ht="16.5" customHeight="1">
      <c r="A42" s="898" t="s">
        <v>817</v>
      </c>
      <c r="B42" s="893">
        <v>3015.7513984614275</v>
      </c>
      <c r="C42" s="893">
        <v>3867.0628031636593</v>
      </c>
      <c r="D42" s="893">
        <v>2850.5297279765</v>
      </c>
      <c r="E42" s="894">
        <v>4207.470375548501</v>
      </c>
      <c r="F42" s="895">
        <v>851.3114047022318</v>
      </c>
      <c r="G42" s="941"/>
      <c r="H42" s="894">
        <v>28.228832294881894</v>
      </c>
      <c r="I42" s="893">
        <v>1356.9406475720007</v>
      </c>
      <c r="J42" s="894"/>
      <c r="K42" s="897">
        <v>47.60310458278397</v>
      </c>
    </row>
    <row r="43" spans="1:11" s="937" customFormat="1" ht="16.5" customHeight="1">
      <c r="A43" s="910" t="s">
        <v>818</v>
      </c>
      <c r="B43" s="911">
        <v>0</v>
      </c>
      <c r="C43" s="911">
        <v>0</v>
      </c>
      <c r="D43" s="911">
        <v>0</v>
      </c>
      <c r="E43" s="912">
        <v>0</v>
      </c>
      <c r="F43" s="913">
        <v>0</v>
      </c>
      <c r="G43" s="967"/>
      <c r="H43" s="912"/>
      <c r="I43" s="911">
        <v>0</v>
      </c>
      <c r="J43" s="912"/>
      <c r="K43" s="914"/>
    </row>
    <row r="44" spans="1:11" s="937" customFormat="1" ht="16.5" customHeight="1" thickBot="1">
      <c r="A44" s="968" t="s">
        <v>760</v>
      </c>
      <c r="B44" s="916">
        <v>17389.575101283524</v>
      </c>
      <c r="C44" s="916">
        <v>12787.097122612788</v>
      </c>
      <c r="D44" s="916">
        <v>16447.873697629497</v>
      </c>
      <c r="E44" s="917">
        <v>16601.027598610646</v>
      </c>
      <c r="F44" s="918">
        <v>-4602.477978670737</v>
      </c>
      <c r="G44" s="950"/>
      <c r="H44" s="917">
        <v>-26.466880023601195</v>
      </c>
      <c r="I44" s="916">
        <v>153.1539009811495</v>
      </c>
      <c r="J44" s="917"/>
      <c r="K44" s="919">
        <v>0.9311471123663989</v>
      </c>
    </row>
    <row r="45" spans="1:11" s="937" customFormat="1" ht="16.5" customHeight="1" thickTop="1">
      <c r="A45" s="927" t="s">
        <v>736</v>
      </c>
      <c r="B45" s="970"/>
      <c r="C45" s="883"/>
      <c r="D45" s="922"/>
      <c r="E45" s="922"/>
      <c r="F45" s="893"/>
      <c r="G45" s="893"/>
      <c r="H45" s="893"/>
      <c r="I45" s="893"/>
      <c r="J45" s="893"/>
      <c r="K45" s="893"/>
    </row>
    <row r="46" spans="1:11" s="937" customFormat="1" ht="16.5" customHeight="1">
      <c r="A46" s="971"/>
      <c r="B46" s="970"/>
      <c r="C46" s="883"/>
      <c r="D46" s="883"/>
      <c r="E46" s="883"/>
      <c r="F46" s="883"/>
      <c r="G46" s="883"/>
      <c r="H46" s="883"/>
      <c r="I46" s="883"/>
      <c r="J46" s="883"/>
      <c r="K46" s="883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PageLayoutView="0" workbookViewId="0" topLeftCell="A1">
      <selection activeCell="F28" sqref="F28"/>
    </sheetView>
  </sheetViews>
  <sheetFormatPr defaultColWidth="11.00390625" defaultRowHeight="16.5" customHeight="1"/>
  <cols>
    <col min="1" max="1" width="46.7109375" style="937" bestFit="1" customWidth="1"/>
    <col min="2" max="2" width="10.57421875" style="937" bestFit="1" customWidth="1"/>
    <col min="3" max="3" width="11.421875" style="937" bestFit="1" customWidth="1"/>
    <col min="4" max="5" width="10.7109375" style="937" bestFit="1" customWidth="1"/>
    <col min="6" max="6" width="9.28125" style="937" bestFit="1" customWidth="1"/>
    <col min="7" max="7" width="2.421875" style="937" bestFit="1" customWidth="1"/>
    <col min="8" max="8" width="7.7109375" style="937" bestFit="1" customWidth="1"/>
    <col min="9" max="9" width="10.7109375" style="937" customWidth="1"/>
    <col min="10" max="10" width="2.140625" style="937" customWidth="1"/>
    <col min="11" max="11" width="7.7109375" style="937" bestFit="1" customWidth="1"/>
    <col min="12" max="16384" width="11.00390625" style="882" customWidth="1"/>
  </cols>
  <sheetData>
    <row r="1" spans="1:11" s="937" customFormat="1" ht="16.5" customHeight="1">
      <c r="A1" s="971"/>
      <c r="B1" s="970"/>
      <c r="C1" s="883"/>
      <c r="D1" s="883"/>
      <c r="E1" s="883"/>
      <c r="F1" s="883"/>
      <c r="G1" s="883"/>
      <c r="H1" s="883"/>
      <c r="I1" s="883"/>
      <c r="J1" s="883"/>
      <c r="K1" s="883"/>
    </row>
    <row r="2" spans="1:11" s="937" customFormat="1" ht="24.75" customHeight="1">
      <c r="A2" s="1828" t="s">
        <v>1142</v>
      </c>
      <c r="B2" s="1828"/>
      <c r="C2" s="1828"/>
      <c r="D2" s="1828"/>
      <c r="E2" s="1828"/>
      <c r="F2" s="1828"/>
      <c r="G2" s="1828"/>
      <c r="H2" s="1828"/>
      <c r="I2" s="1828"/>
      <c r="J2" s="1828"/>
      <c r="K2" s="1828"/>
    </row>
    <row r="3" spans="1:11" s="937" customFormat="1" ht="16.5" customHeight="1">
      <c r="A3" s="1837" t="s">
        <v>37</v>
      </c>
      <c r="B3" s="1837"/>
      <c r="C3" s="1837"/>
      <c r="D3" s="1837"/>
      <c r="E3" s="1837"/>
      <c r="F3" s="1837"/>
      <c r="G3" s="1837"/>
      <c r="H3" s="1837"/>
      <c r="I3" s="1837"/>
      <c r="J3" s="1837"/>
      <c r="K3" s="1837"/>
    </row>
    <row r="4" spans="1:11" s="937" customFormat="1" ht="16.5" customHeight="1" thickBot="1">
      <c r="A4" s="920"/>
      <c r="B4" s="970"/>
      <c r="C4" s="883"/>
      <c r="D4" s="883"/>
      <c r="E4" s="883"/>
      <c r="F4" s="883"/>
      <c r="G4" s="883"/>
      <c r="H4" s="883"/>
      <c r="I4" s="1830" t="s">
        <v>60</v>
      </c>
      <c r="J4" s="1830"/>
      <c r="K4" s="1830"/>
    </row>
    <row r="5" spans="1:11" s="937" customFormat="1" ht="13.5" thickTop="1">
      <c r="A5" s="1522"/>
      <c r="B5" s="1552">
        <v>2014</v>
      </c>
      <c r="C5" s="1552">
        <v>2014</v>
      </c>
      <c r="D5" s="1552">
        <v>2015</v>
      </c>
      <c r="E5" s="1553">
        <v>2015</v>
      </c>
      <c r="F5" s="1846" t="s">
        <v>700</v>
      </c>
      <c r="G5" s="1847"/>
      <c r="H5" s="1847"/>
      <c r="I5" s="1847"/>
      <c r="J5" s="1847"/>
      <c r="K5" s="1848"/>
    </row>
    <row r="6" spans="1:11" s="937" customFormat="1" ht="12.75">
      <c r="A6" s="1538" t="s">
        <v>741</v>
      </c>
      <c r="B6" s="1547" t="s">
        <v>702</v>
      </c>
      <c r="C6" s="1547" t="s">
        <v>703</v>
      </c>
      <c r="D6" s="1547" t="s">
        <v>704</v>
      </c>
      <c r="E6" s="1548" t="s">
        <v>705</v>
      </c>
      <c r="F6" s="1833" t="s">
        <v>65</v>
      </c>
      <c r="G6" s="1834"/>
      <c r="H6" s="1835"/>
      <c r="I6" s="1834" t="s">
        <v>68</v>
      </c>
      <c r="J6" s="1834"/>
      <c r="K6" s="1836"/>
    </row>
    <row r="7" spans="1:11" s="937" customFormat="1" ht="12.75">
      <c r="A7" s="1538"/>
      <c r="B7" s="1547"/>
      <c r="C7" s="1547"/>
      <c r="D7" s="1547"/>
      <c r="E7" s="1548"/>
      <c r="F7" s="1543" t="s">
        <v>62</v>
      </c>
      <c r="G7" s="1544" t="s">
        <v>38</v>
      </c>
      <c r="H7" s="1545" t="s">
        <v>706</v>
      </c>
      <c r="I7" s="1540" t="s">
        <v>62</v>
      </c>
      <c r="J7" s="1544" t="s">
        <v>38</v>
      </c>
      <c r="K7" s="1546" t="s">
        <v>706</v>
      </c>
    </row>
    <row r="8" spans="1:11" s="937" customFormat="1" ht="16.5" customHeight="1">
      <c r="A8" s="885" t="s">
        <v>788</v>
      </c>
      <c r="B8" s="886">
        <v>72080.7549113894</v>
      </c>
      <c r="C8" s="886">
        <v>73170.85732279991</v>
      </c>
      <c r="D8" s="886">
        <v>71636.1858845489</v>
      </c>
      <c r="E8" s="887">
        <v>74486.10240389482</v>
      </c>
      <c r="F8" s="888">
        <v>1090.1024114105094</v>
      </c>
      <c r="G8" s="939"/>
      <c r="H8" s="887">
        <v>1.5123348981993852</v>
      </c>
      <c r="I8" s="886">
        <v>2849.9165193459194</v>
      </c>
      <c r="J8" s="940"/>
      <c r="K8" s="891">
        <v>3.978319733463941</v>
      </c>
    </row>
    <row r="9" spans="1:11" s="937" customFormat="1" ht="16.5" customHeight="1">
      <c r="A9" s="892" t="s">
        <v>789</v>
      </c>
      <c r="B9" s="893">
        <v>5824.85091292</v>
      </c>
      <c r="C9" s="893">
        <v>5516.26603984</v>
      </c>
      <c r="D9" s="893">
        <v>5426.4155424100045</v>
      </c>
      <c r="E9" s="894">
        <v>5886.22953202</v>
      </c>
      <c r="F9" s="895">
        <v>-308.58487307999985</v>
      </c>
      <c r="G9" s="941"/>
      <c r="H9" s="894">
        <v>-5.297729979586827</v>
      </c>
      <c r="I9" s="893">
        <v>459.8139896099956</v>
      </c>
      <c r="J9" s="894"/>
      <c r="K9" s="897">
        <v>8.473622891876447</v>
      </c>
    </row>
    <row r="10" spans="1:11" s="937" customFormat="1" ht="16.5" customHeight="1">
      <c r="A10" s="892" t="s">
        <v>790</v>
      </c>
      <c r="B10" s="893">
        <v>5824.85091292</v>
      </c>
      <c r="C10" s="893">
        <v>5516.26603984</v>
      </c>
      <c r="D10" s="893">
        <v>5426.4155424100045</v>
      </c>
      <c r="E10" s="894">
        <v>5886.22953202</v>
      </c>
      <c r="F10" s="895">
        <v>-308.58487307999985</v>
      </c>
      <c r="G10" s="941"/>
      <c r="H10" s="894">
        <v>-5.297729979586827</v>
      </c>
      <c r="I10" s="893">
        <v>459.8139896099956</v>
      </c>
      <c r="J10" s="894"/>
      <c r="K10" s="897">
        <v>8.473622891876447</v>
      </c>
    </row>
    <row r="11" spans="1:11" s="937" customFormat="1" ht="16.5" customHeight="1">
      <c r="A11" s="892" t="s">
        <v>791</v>
      </c>
      <c r="B11" s="893">
        <v>0</v>
      </c>
      <c r="C11" s="893">
        <v>0</v>
      </c>
      <c r="D11" s="893">
        <v>0</v>
      </c>
      <c r="E11" s="894">
        <v>0</v>
      </c>
      <c r="F11" s="895">
        <v>0</v>
      </c>
      <c r="G11" s="941"/>
      <c r="H11" s="894"/>
      <c r="I11" s="893">
        <v>0</v>
      </c>
      <c r="J11" s="894"/>
      <c r="K11" s="897"/>
    </row>
    <row r="12" spans="1:11" s="937" customFormat="1" ht="16.5" customHeight="1">
      <c r="A12" s="892" t="s">
        <v>792</v>
      </c>
      <c r="B12" s="893">
        <v>31184.7156080099</v>
      </c>
      <c r="C12" s="893">
        <v>32296.5145115099</v>
      </c>
      <c r="D12" s="893">
        <v>33755.022394038904</v>
      </c>
      <c r="E12" s="894">
        <v>35316.20306494482</v>
      </c>
      <c r="F12" s="895">
        <v>1111.7989034999991</v>
      </c>
      <c r="G12" s="941"/>
      <c r="H12" s="894">
        <v>3.5652045619887898</v>
      </c>
      <c r="I12" s="893">
        <v>1561.1806709059165</v>
      </c>
      <c r="J12" s="894"/>
      <c r="K12" s="897">
        <v>4.625032247591158</v>
      </c>
    </row>
    <row r="13" spans="1:11" s="937" customFormat="1" ht="16.5" customHeight="1">
      <c r="A13" s="892" t="s">
        <v>790</v>
      </c>
      <c r="B13" s="893">
        <v>31184.7156080099</v>
      </c>
      <c r="C13" s="893">
        <v>32296.5145115099</v>
      </c>
      <c r="D13" s="893">
        <v>33755.022394038904</v>
      </c>
      <c r="E13" s="894">
        <v>35316.20306494482</v>
      </c>
      <c r="F13" s="895">
        <v>1111.7989034999991</v>
      </c>
      <c r="G13" s="941"/>
      <c r="H13" s="894">
        <v>3.5652045619887898</v>
      </c>
      <c r="I13" s="893">
        <v>1561.1806709059165</v>
      </c>
      <c r="J13" s="894"/>
      <c r="K13" s="897">
        <v>4.625032247591158</v>
      </c>
    </row>
    <row r="14" spans="1:11" s="937" customFormat="1" ht="16.5" customHeight="1">
      <c r="A14" s="892" t="s">
        <v>791</v>
      </c>
      <c r="B14" s="893">
        <v>0</v>
      </c>
      <c r="C14" s="893">
        <v>0</v>
      </c>
      <c r="D14" s="893">
        <v>0</v>
      </c>
      <c r="E14" s="894">
        <v>0</v>
      </c>
      <c r="F14" s="895">
        <v>0</v>
      </c>
      <c r="G14" s="941"/>
      <c r="H14" s="894"/>
      <c r="I14" s="893">
        <v>0</v>
      </c>
      <c r="J14" s="894"/>
      <c r="K14" s="897"/>
    </row>
    <row r="15" spans="1:11" s="937" customFormat="1" ht="16.5" customHeight="1">
      <c r="A15" s="892" t="s">
        <v>793</v>
      </c>
      <c r="B15" s="893">
        <v>33952.66454880001</v>
      </c>
      <c r="C15" s="893">
        <v>34300.56859352</v>
      </c>
      <c r="D15" s="893">
        <v>31550.038098329987</v>
      </c>
      <c r="E15" s="894">
        <v>32377.755738730008</v>
      </c>
      <c r="F15" s="895">
        <v>347.904044719995</v>
      </c>
      <c r="G15" s="941"/>
      <c r="H15" s="894">
        <v>1.024673760788212</v>
      </c>
      <c r="I15" s="893">
        <v>827.7176404000202</v>
      </c>
      <c r="J15" s="894"/>
      <c r="K15" s="897">
        <v>2.623507578090161</v>
      </c>
    </row>
    <row r="16" spans="1:11" s="937" customFormat="1" ht="16.5" customHeight="1">
      <c r="A16" s="892" t="s">
        <v>790</v>
      </c>
      <c r="B16" s="893">
        <v>33952.66454880001</v>
      </c>
      <c r="C16" s="893">
        <v>34300.56859352</v>
      </c>
      <c r="D16" s="893">
        <v>31550.038098329987</v>
      </c>
      <c r="E16" s="894">
        <v>32377.755738730008</v>
      </c>
      <c r="F16" s="895">
        <v>347.904044719995</v>
      </c>
      <c r="G16" s="941"/>
      <c r="H16" s="894">
        <v>1.024673760788212</v>
      </c>
      <c r="I16" s="893">
        <v>827.7176404000202</v>
      </c>
      <c r="J16" s="894"/>
      <c r="K16" s="897">
        <v>2.623507578090161</v>
      </c>
    </row>
    <row r="17" spans="1:11" s="937" customFormat="1" ht="16.5" customHeight="1">
      <c r="A17" s="892" t="s">
        <v>791</v>
      </c>
      <c r="B17" s="893">
        <v>0</v>
      </c>
      <c r="C17" s="893">
        <v>0</v>
      </c>
      <c r="D17" s="893">
        <v>0</v>
      </c>
      <c r="E17" s="894">
        <v>0</v>
      </c>
      <c r="F17" s="895">
        <v>0</v>
      </c>
      <c r="G17" s="941"/>
      <c r="H17" s="894"/>
      <c r="I17" s="893">
        <v>0</v>
      </c>
      <c r="J17" s="894"/>
      <c r="K17" s="897"/>
    </row>
    <row r="18" spans="1:11" s="937" customFormat="1" ht="16.5" customHeight="1">
      <c r="A18" s="892" t="s">
        <v>794</v>
      </c>
      <c r="B18" s="893">
        <v>1106.2719060595002</v>
      </c>
      <c r="C18" s="893">
        <v>1043.6464520299999</v>
      </c>
      <c r="D18" s="893">
        <v>890.77474628</v>
      </c>
      <c r="E18" s="894">
        <v>888.0660895999999</v>
      </c>
      <c r="F18" s="895">
        <v>-62.62545402950036</v>
      </c>
      <c r="G18" s="941"/>
      <c r="H18" s="894">
        <v>-5.660945892820321</v>
      </c>
      <c r="I18" s="893">
        <v>-2.7086566800001037</v>
      </c>
      <c r="J18" s="894"/>
      <c r="K18" s="897">
        <v>-0.3040787462051246</v>
      </c>
    </row>
    <row r="19" spans="1:11" s="937" customFormat="1" ht="16.5" customHeight="1">
      <c r="A19" s="892" t="s">
        <v>790</v>
      </c>
      <c r="B19" s="893">
        <v>1106.2719060595002</v>
      </c>
      <c r="C19" s="893">
        <v>1043.6464520299999</v>
      </c>
      <c r="D19" s="893">
        <v>890.77474628</v>
      </c>
      <c r="E19" s="894">
        <v>888.0660895999999</v>
      </c>
      <c r="F19" s="895">
        <v>-62.62545402950036</v>
      </c>
      <c r="G19" s="941"/>
      <c r="H19" s="894">
        <v>-5.660945892820321</v>
      </c>
      <c r="I19" s="893">
        <v>-2.7086566800001037</v>
      </c>
      <c r="J19" s="894"/>
      <c r="K19" s="897">
        <v>-0.3040787462051246</v>
      </c>
    </row>
    <row r="20" spans="1:11" s="937" customFormat="1" ht="16.5" customHeight="1">
      <c r="A20" s="892" t="s">
        <v>791</v>
      </c>
      <c r="B20" s="893">
        <v>0</v>
      </c>
      <c r="C20" s="893">
        <v>0</v>
      </c>
      <c r="D20" s="893">
        <v>0</v>
      </c>
      <c r="E20" s="894">
        <v>0</v>
      </c>
      <c r="F20" s="895">
        <v>0</v>
      </c>
      <c r="G20" s="941"/>
      <c r="H20" s="894"/>
      <c r="I20" s="893">
        <v>0</v>
      </c>
      <c r="J20" s="894"/>
      <c r="K20" s="897"/>
    </row>
    <row r="21" spans="1:11" s="937" customFormat="1" ht="16.5" customHeight="1">
      <c r="A21" s="892" t="s">
        <v>795</v>
      </c>
      <c r="B21" s="893">
        <v>12.2519356</v>
      </c>
      <c r="C21" s="893">
        <v>13.8617259</v>
      </c>
      <c r="D21" s="893">
        <v>13.935103490000001</v>
      </c>
      <c r="E21" s="894">
        <v>17.8479786</v>
      </c>
      <c r="F21" s="895">
        <v>1.6097903000000002</v>
      </c>
      <c r="G21" s="941"/>
      <c r="H21" s="894">
        <v>13.139069225927047</v>
      </c>
      <c r="I21" s="893">
        <v>3.91287511</v>
      </c>
      <c r="J21" s="894"/>
      <c r="K21" s="897">
        <v>28.079268394439456</v>
      </c>
    </row>
    <row r="22" spans="1:11" s="937" customFormat="1" ht="16.5" customHeight="1">
      <c r="A22" s="885" t="s">
        <v>796</v>
      </c>
      <c r="B22" s="886">
        <v>0</v>
      </c>
      <c r="C22" s="886">
        <v>37.9</v>
      </c>
      <c r="D22" s="886">
        <v>0</v>
      </c>
      <c r="E22" s="887">
        <v>0</v>
      </c>
      <c r="F22" s="888">
        <v>37.9</v>
      </c>
      <c r="G22" s="939"/>
      <c r="H22" s="887"/>
      <c r="I22" s="886">
        <v>0</v>
      </c>
      <c r="J22" s="887"/>
      <c r="K22" s="891"/>
    </row>
    <row r="23" spans="1:11" s="937" customFormat="1" ht="16.5" customHeight="1">
      <c r="A23" s="885" t="s">
        <v>797</v>
      </c>
      <c r="B23" s="886">
        <v>0</v>
      </c>
      <c r="C23" s="886">
        <v>0</v>
      </c>
      <c r="D23" s="886">
        <v>0</v>
      </c>
      <c r="E23" s="887">
        <v>0</v>
      </c>
      <c r="F23" s="888">
        <v>0</v>
      </c>
      <c r="G23" s="939"/>
      <c r="H23" s="887"/>
      <c r="I23" s="886">
        <v>0</v>
      </c>
      <c r="J23" s="887"/>
      <c r="K23" s="891"/>
    </row>
    <row r="24" spans="1:11" s="937" customFormat="1" ht="16.5" customHeight="1">
      <c r="A24" s="958" t="s">
        <v>798</v>
      </c>
      <c r="B24" s="886">
        <v>33511.8399093634</v>
      </c>
      <c r="C24" s="886">
        <v>35523.600079363314</v>
      </c>
      <c r="D24" s="886">
        <v>33399.74685941983</v>
      </c>
      <c r="E24" s="887">
        <v>38117.10216030444</v>
      </c>
      <c r="F24" s="888">
        <v>2011.760169999914</v>
      </c>
      <c r="G24" s="939"/>
      <c r="H24" s="887">
        <v>6.003132550886341</v>
      </c>
      <c r="I24" s="886">
        <v>4717.355300884614</v>
      </c>
      <c r="J24" s="887"/>
      <c r="K24" s="891">
        <v>14.123925312188899</v>
      </c>
    </row>
    <row r="25" spans="1:11" s="937" customFormat="1" ht="16.5" customHeight="1">
      <c r="A25" s="959" t="s">
        <v>799</v>
      </c>
      <c r="B25" s="893">
        <v>15931.540589000002</v>
      </c>
      <c r="C25" s="893">
        <v>16005.087775000002</v>
      </c>
      <c r="D25" s="893">
        <v>15763.766387999998</v>
      </c>
      <c r="E25" s="894">
        <v>14212.124990000002</v>
      </c>
      <c r="F25" s="895">
        <v>73.54718599999978</v>
      </c>
      <c r="G25" s="941"/>
      <c r="H25" s="894">
        <v>0.4616451597328933</v>
      </c>
      <c r="I25" s="893">
        <v>-1551.6413979999961</v>
      </c>
      <c r="J25" s="894"/>
      <c r="K25" s="897">
        <v>-9.843088001996572</v>
      </c>
    </row>
    <row r="26" spans="1:11" s="937" customFormat="1" ht="16.5" customHeight="1">
      <c r="A26" s="959" t="s">
        <v>800</v>
      </c>
      <c r="B26" s="893">
        <v>5690.060296928596</v>
      </c>
      <c r="C26" s="893">
        <v>7653.401374952716</v>
      </c>
      <c r="D26" s="893">
        <v>5518.502981794702</v>
      </c>
      <c r="E26" s="894">
        <v>10013.749362524473</v>
      </c>
      <c r="F26" s="895">
        <v>1963.3410780241202</v>
      </c>
      <c r="G26" s="941"/>
      <c r="H26" s="894">
        <v>34.504749959923984</v>
      </c>
      <c r="I26" s="893">
        <v>4495.246380729772</v>
      </c>
      <c r="J26" s="894"/>
      <c r="K26" s="897">
        <v>81.4577140858561</v>
      </c>
    </row>
    <row r="27" spans="1:11" s="937" customFormat="1" ht="16.5" customHeight="1">
      <c r="A27" s="959" t="s">
        <v>801</v>
      </c>
      <c r="B27" s="893">
        <v>11890.239023434804</v>
      </c>
      <c r="C27" s="893">
        <v>11865.110929410599</v>
      </c>
      <c r="D27" s="893">
        <v>12117.477489625131</v>
      </c>
      <c r="E27" s="894">
        <v>13891.227807779967</v>
      </c>
      <c r="F27" s="895">
        <v>-25.128094024204984</v>
      </c>
      <c r="G27" s="941"/>
      <c r="H27" s="894">
        <v>-0.21133380056262388</v>
      </c>
      <c r="I27" s="893">
        <v>1773.7503181548364</v>
      </c>
      <c r="J27" s="894"/>
      <c r="K27" s="897">
        <v>14.637950181244442</v>
      </c>
    </row>
    <row r="28" spans="1:11" s="937" customFormat="1" ht="16.5" customHeight="1">
      <c r="A28" s="960" t="s">
        <v>802</v>
      </c>
      <c r="B28" s="961">
        <v>105592.5948207528</v>
      </c>
      <c r="C28" s="961">
        <v>108732.35740216322</v>
      </c>
      <c r="D28" s="961">
        <v>105035.93274396873</v>
      </c>
      <c r="E28" s="962">
        <v>112603.20456419926</v>
      </c>
      <c r="F28" s="963">
        <v>3139.762581410425</v>
      </c>
      <c r="G28" s="964"/>
      <c r="H28" s="962">
        <v>2.9734685341716283</v>
      </c>
      <c r="I28" s="961">
        <v>7567.271820230526</v>
      </c>
      <c r="J28" s="962"/>
      <c r="K28" s="965">
        <v>7.204460057184617</v>
      </c>
    </row>
    <row r="29" spans="1:11" s="937" customFormat="1" ht="16.5" customHeight="1">
      <c r="A29" s="885" t="s">
        <v>803</v>
      </c>
      <c r="B29" s="886">
        <v>5575.491232109997</v>
      </c>
      <c r="C29" s="886">
        <v>4973.45123805</v>
      </c>
      <c r="D29" s="886">
        <v>6830.778932000007</v>
      </c>
      <c r="E29" s="887">
        <v>4844.1475254000015</v>
      </c>
      <c r="F29" s="888">
        <v>-602.0399940599973</v>
      </c>
      <c r="G29" s="939"/>
      <c r="H29" s="887">
        <v>-10.7979722144081</v>
      </c>
      <c r="I29" s="886">
        <v>-1986.631406600006</v>
      </c>
      <c r="J29" s="887"/>
      <c r="K29" s="891">
        <v>-29.083526584256376</v>
      </c>
    </row>
    <row r="30" spans="1:11" s="937" customFormat="1" ht="16.5" customHeight="1">
      <c r="A30" s="892" t="s">
        <v>804</v>
      </c>
      <c r="B30" s="893">
        <v>1061.9248942099985</v>
      </c>
      <c r="C30" s="893">
        <v>1015.7773178700006</v>
      </c>
      <c r="D30" s="893">
        <v>1014.4907457800068</v>
      </c>
      <c r="E30" s="894">
        <v>1070.0877164300032</v>
      </c>
      <c r="F30" s="895">
        <v>-46.14757633999784</v>
      </c>
      <c r="G30" s="941"/>
      <c r="H30" s="894">
        <v>-4.345653500695882</v>
      </c>
      <c r="I30" s="893">
        <v>55.596970649996365</v>
      </c>
      <c r="J30" s="894"/>
      <c r="K30" s="897">
        <v>5.480283667570548</v>
      </c>
    </row>
    <row r="31" spans="1:11" s="937" customFormat="1" ht="16.5" customHeight="1">
      <c r="A31" s="892" t="s">
        <v>819</v>
      </c>
      <c r="B31" s="893">
        <v>4511.1489249</v>
      </c>
      <c r="C31" s="893">
        <v>3957.22464818</v>
      </c>
      <c r="D31" s="893">
        <v>5815.50033796</v>
      </c>
      <c r="E31" s="894">
        <v>3773.515000709999</v>
      </c>
      <c r="F31" s="895">
        <v>-553.9242767199999</v>
      </c>
      <c r="G31" s="941"/>
      <c r="H31" s="894">
        <v>-12.279006655322933</v>
      </c>
      <c r="I31" s="893">
        <v>-2041.985337250001</v>
      </c>
      <c r="J31" s="894"/>
      <c r="K31" s="897">
        <v>-35.112805753293145</v>
      </c>
    </row>
    <row r="32" spans="1:11" s="937" customFormat="1" ht="16.5" customHeight="1">
      <c r="A32" s="892" t="s">
        <v>806</v>
      </c>
      <c r="B32" s="893">
        <v>0.367732</v>
      </c>
      <c r="C32" s="893">
        <v>0.187272</v>
      </c>
      <c r="D32" s="893">
        <v>0.393062</v>
      </c>
      <c r="E32" s="894">
        <v>0.15002200000000002</v>
      </c>
      <c r="F32" s="895">
        <v>-0.18046</v>
      </c>
      <c r="G32" s="941"/>
      <c r="H32" s="894">
        <v>-49.07378199340825</v>
      </c>
      <c r="I32" s="893">
        <v>-0.24304</v>
      </c>
      <c r="J32" s="894"/>
      <c r="K32" s="897">
        <v>-61.8324844426579</v>
      </c>
    </row>
    <row r="33" spans="1:11" s="937" customFormat="1" ht="16.5" customHeight="1">
      <c r="A33" s="892" t="s">
        <v>807</v>
      </c>
      <c r="B33" s="893">
        <v>0.262</v>
      </c>
      <c r="C33" s="893">
        <v>0.262</v>
      </c>
      <c r="D33" s="893">
        <v>0.262</v>
      </c>
      <c r="E33" s="894">
        <v>0.262</v>
      </c>
      <c r="F33" s="895">
        <v>0</v>
      </c>
      <c r="G33" s="941"/>
      <c r="H33" s="894">
        <v>0</v>
      </c>
      <c r="I33" s="893">
        <v>0</v>
      </c>
      <c r="J33" s="894"/>
      <c r="K33" s="897">
        <v>0</v>
      </c>
    </row>
    <row r="34" spans="1:11" s="937" customFormat="1" ht="16.5" customHeight="1">
      <c r="A34" s="892" t="s">
        <v>808</v>
      </c>
      <c r="B34" s="893">
        <v>1.787681</v>
      </c>
      <c r="C34" s="893">
        <v>0</v>
      </c>
      <c r="D34" s="893">
        <v>0.13278626</v>
      </c>
      <c r="E34" s="894">
        <v>0.13278626</v>
      </c>
      <c r="F34" s="895">
        <v>-1.787681</v>
      </c>
      <c r="G34" s="941"/>
      <c r="H34" s="894">
        <v>-100</v>
      </c>
      <c r="I34" s="893">
        <v>0</v>
      </c>
      <c r="J34" s="894"/>
      <c r="K34" s="897">
        <v>0</v>
      </c>
    </row>
    <row r="35" spans="1:11" s="937" customFormat="1" ht="16.5" customHeight="1">
      <c r="A35" s="942" t="s">
        <v>809</v>
      </c>
      <c r="B35" s="886">
        <v>93392.68615825316</v>
      </c>
      <c r="C35" s="886">
        <v>96243.84712650588</v>
      </c>
      <c r="D35" s="886">
        <v>93715.72444481136</v>
      </c>
      <c r="E35" s="887">
        <v>101565.42199421796</v>
      </c>
      <c r="F35" s="888">
        <v>2851.1609682527196</v>
      </c>
      <c r="G35" s="939"/>
      <c r="H35" s="887">
        <v>3.0528739300007395</v>
      </c>
      <c r="I35" s="886">
        <v>7849.697549406599</v>
      </c>
      <c r="J35" s="887"/>
      <c r="K35" s="891">
        <v>8.37607306128145</v>
      </c>
    </row>
    <row r="36" spans="1:11" s="937" customFormat="1" ht="16.5" customHeight="1">
      <c r="A36" s="892" t="s">
        <v>810</v>
      </c>
      <c r="B36" s="893">
        <v>3046.3</v>
      </c>
      <c r="C36" s="893">
        <v>3067.475</v>
      </c>
      <c r="D36" s="893">
        <v>3047</v>
      </c>
      <c r="E36" s="894">
        <v>4704.5</v>
      </c>
      <c r="F36" s="895">
        <v>21.174999999999727</v>
      </c>
      <c r="G36" s="941"/>
      <c r="H36" s="894">
        <v>0.6951055378655985</v>
      </c>
      <c r="I36" s="893">
        <v>1657.5</v>
      </c>
      <c r="J36" s="894"/>
      <c r="K36" s="897">
        <v>54.397768296685264</v>
      </c>
    </row>
    <row r="37" spans="1:11" s="937" customFormat="1" ht="16.5" customHeight="1">
      <c r="A37" s="892" t="s">
        <v>811</v>
      </c>
      <c r="B37" s="893">
        <v>65.34407468</v>
      </c>
      <c r="C37" s="893">
        <v>198.90461623</v>
      </c>
      <c r="D37" s="893">
        <v>99.37747352000001</v>
      </c>
      <c r="E37" s="894">
        <v>215.22709351999998</v>
      </c>
      <c r="F37" s="895">
        <v>133.56054154999998</v>
      </c>
      <c r="G37" s="941"/>
      <c r="H37" s="894">
        <v>204.39579595252746</v>
      </c>
      <c r="I37" s="893">
        <v>115.84961999999997</v>
      </c>
      <c r="J37" s="894"/>
      <c r="K37" s="897">
        <v>116.57533231279511</v>
      </c>
    </row>
    <row r="38" spans="1:11" s="937" customFormat="1" ht="16.5" customHeight="1">
      <c r="A38" s="898" t="s">
        <v>812</v>
      </c>
      <c r="B38" s="893">
        <v>20240.886563505068</v>
      </c>
      <c r="C38" s="893">
        <v>23024.20063100077</v>
      </c>
      <c r="D38" s="893">
        <v>19401.27432216097</v>
      </c>
      <c r="E38" s="894">
        <v>21614.465569640866</v>
      </c>
      <c r="F38" s="895">
        <v>2783.314067495703</v>
      </c>
      <c r="G38" s="941"/>
      <c r="H38" s="894">
        <v>13.750949390300438</v>
      </c>
      <c r="I38" s="893">
        <v>2213.1912474798955</v>
      </c>
      <c r="J38" s="894"/>
      <c r="K38" s="897">
        <v>11.407452988548764</v>
      </c>
    </row>
    <row r="39" spans="1:11" s="937" customFormat="1" ht="16.5" customHeight="1">
      <c r="A39" s="966" t="s">
        <v>813</v>
      </c>
      <c r="B39" s="893">
        <v>0</v>
      </c>
      <c r="C39" s="893">
        <v>0</v>
      </c>
      <c r="D39" s="893">
        <v>0</v>
      </c>
      <c r="E39" s="894">
        <v>0</v>
      </c>
      <c r="F39" s="895">
        <v>0</v>
      </c>
      <c r="G39" s="941"/>
      <c r="H39" s="894"/>
      <c r="I39" s="893">
        <v>0</v>
      </c>
      <c r="J39" s="894"/>
      <c r="K39" s="897"/>
    </row>
    <row r="40" spans="1:11" s="937" customFormat="1" ht="16.5" customHeight="1">
      <c r="A40" s="966" t="s">
        <v>814</v>
      </c>
      <c r="B40" s="893">
        <v>20240.886563505068</v>
      </c>
      <c r="C40" s="893">
        <v>23024.20063100077</v>
      </c>
      <c r="D40" s="893">
        <v>19401.27432216097</v>
      </c>
      <c r="E40" s="894">
        <v>21614.465569640866</v>
      </c>
      <c r="F40" s="895">
        <v>2783.314067495703</v>
      </c>
      <c r="G40" s="941"/>
      <c r="H40" s="894">
        <v>13.750949390300438</v>
      </c>
      <c r="I40" s="893">
        <v>2213.1912474798955</v>
      </c>
      <c r="J40" s="894"/>
      <c r="K40" s="897">
        <v>11.407452988548764</v>
      </c>
    </row>
    <row r="41" spans="1:11" s="937" customFormat="1" ht="16.5" customHeight="1">
      <c r="A41" s="892" t="s">
        <v>815</v>
      </c>
      <c r="B41" s="893">
        <v>70040.15552006809</v>
      </c>
      <c r="C41" s="893">
        <v>69953.2668792751</v>
      </c>
      <c r="D41" s="893">
        <v>71168.0726491304</v>
      </c>
      <c r="E41" s="894">
        <v>75031.2293310571</v>
      </c>
      <c r="F41" s="895">
        <v>-86.88864079298219</v>
      </c>
      <c r="G41" s="941"/>
      <c r="H41" s="894">
        <v>-0.12405546525105392</v>
      </c>
      <c r="I41" s="893">
        <v>3863.1566819267027</v>
      </c>
      <c r="J41" s="894"/>
      <c r="K41" s="897">
        <v>5.428215965567401</v>
      </c>
    </row>
    <row r="42" spans="1:11" s="937" customFormat="1" ht="16.5" customHeight="1">
      <c r="A42" s="898" t="s">
        <v>816</v>
      </c>
      <c r="B42" s="893">
        <v>64723.626674441046</v>
      </c>
      <c r="C42" s="893">
        <v>63954.58379085448</v>
      </c>
      <c r="D42" s="893">
        <v>64973.682273670114</v>
      </c>
      <c r="E42" s="894">
        <v>68141.24342239002</v>
      </c>
      <c r="F42" s="895">
        <v>-769.0428835865678</v>
      </c>
      <c r="G42" s="941"/>
      <c r="H42" s="894">
        <v>-1.1881949808759062</v>
      </c>
      <c r="I42" s="893">
        <v>3167.5611487199058</v>
      </c>
      <c r="J42" s="894"/>
      <c r="K42" s="897">
        <v>4.875144886168051</v>
      </c>
    </row>
    <row r="43" spans="1:11" s="937" customFormat="1" ht="16.5" customHeight="1">
      <c r="A43" s="898" t="s">
        <v>817</v>
      </c>
      <c r="B43" s="893">
        <v>5316.52884562704</v>
      </c>
      <c r="C43" s="893">
        <v>5998.68308842063</v>
      </c>
      <c r="D43" s="893">
        <v>6194.390375460282</v>
      </c>
      <c r="E43" s="894">
        <v>6889.985908667081</v>
      </c>
      <c r="F43" s="895">
        <v>682.1542427935901</v>
      </c>
      <c r="G43" s="941"/>
      <c r="H43" s="894">
        <v>12.83081993159271</v>
      </c>
      <c r="I43" s="893">
        <v>695.5955332067997</v>
      </c>
      <c r="J43" s="894"/>
      <c r="K43" s="897">
        <v>11.229442948291949</v>
      </c>
    </row>
    <row r="44" spans="1:11" s="937" customFormat="1" ht="16.5" customHeight="1">
      <c r="A44" s="910" t="s">
        <v>818</v>
      </c>
      <c r="B44" s="911">
        <v>0</v>
      </c>
      <c r="C44" s="911">
        <v>0</v>
      </c>
      <c r="D44" s="911">
        <v>0</v>
      </c>
      <c r="E44" s="912">
        <v>0</v>
      </c>
      <c r="F44" s="913">
        <v>0</v>
      </c>
      <c r="G44" s="967"/>
      <c r="H44" s="912"/>
      <c r="I44" s="911">
        <v>0</v>
      </c>
      <c r="J44" s="912"/>
      <c r="K44" s="914"/>
    </row>
    <row r="45" spans="1:11" s="937" customFormat="1" ht="16.5" customHeight="1" thickBot="1">
      <c r="A45" s="968" t="s">
        <v>760</v>
      </c>
      <c r="B45" s="916">
        <v>6624.417433516522</v>
      </c>
      <c r="C45" s="916">
        <v>7515.059061850781</v>
      </c>
      <c r="D45" s="916">
        <v>4489.429351139573</v>
      </c>
      <c r="E45" s="917">
        <v>6193.635077408099</v>
      </c>
      <c r="F45" s="918">
        <v>890.6416283342596</v>
      </c>
      <c r="G45" s="950"/>
      <c r="H45" s="917">
        <v>13.444829485352486</v>
      </c>
      <c r="I45" s="916">
        <v>1704.2057262685266</v>
      </c>
      <c r="J45" s="917"/>
      <c r="K45" s="919">
        <v>37.9604086170983</v>
      </c>
    </row>
    <row r="46" spans="1:11" s="937" customFormat="1" ht="16.5" customHeight="1" thickTop="1">
      <c r="A46" s="927" t="s">
        <v>736</v>
      </c>
      <c r="B46" s="970"/>
      <c r="C46" s="883"/>
      <c r="D46" s="922"/>
      <c r="E46" s="922"/>
      <c r="F46" s="893"/>
      <c r="G46" s="893"/>
      <c r="H46" s="893"/>
      <c r="I46" s="893"/>
      <c r="J46" s="893"/>
      <c r="K46" s="893"/>
    </row>
  </sheetData>
  <sheetProtection/>
  <mergeCells count="6">
    <mergeCell ref="A2:K2"/>
    <mergeCell ref="A3:K3"/>
    <mergeCell ref="I4:K4"/>
    <mergeCell ref="F5:K5"/>
    <mergeCell ref="F6:H6"/>
    <mergeCell ref="I6:K6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3"/>
  <sheetViews>
    <sheetView zoomScalePageLayoutView="0" workbookViewId="0" topLeftCell="A1">
      <selection activeCell="E38" sqref="E38"/>
    </sheetView>
  </sheetViews>
  <sheetFormatPr defaultColWidth="9.140625" defaultRowHeight="15"/>
  <cols>
    <col min="1" max="1" width="32.421875" style="938" customWidth="1"/>
    <col min="2" max="5" width="9.421875" style="938" bestFit="1" customWidth="1"/>
    <col min="6" max="6" width="8.421875" style="938" bestFit="1" customWidth="1"/>
    <col min="7" max="7" width="7.140625" style="972" bestFit="1" customWidth="1"/>
    <col min="8" max="8" width="8.8515625" style="938" customWidth="1"/>
    <col min="9" max="9" width="7.140625" style="972" bestFit="1" customWidth="1"/>
    <col min="10" max="16384" width="9.140625" style="938" customWidth="1"/>
  </cols>
  <sheetData>
    <row r="1" spans="1:9" ht="12.75">
      <c r="A1" s="1849" t="s">
        <v>1143</v>
      </c>
      <c r="B1" s="1849"/>
      <c r="C1" s="1849"/>
      <c r="D1" s="1849"/>
      <c r="E1" s="1849"/>
      <c r="F1" s="1849"/>
      <c r="G1" s="1849"/>
      <c r="H1" s="1849"/>
      <c r="I1" s="1849"/>
    </row>
    <row r="2" spans="1:9" ht="15.75">
      <c r="A2" s="1850" t="s">
        <v>39</v>
      </c>
      <c r="B2" s="1850"/>
      <c r="C2" s="1850"/>
      <c r="D2" s="1850"/>
      <c r="E2" s="1850"/>
      <c r="F2" s="1850"/>
      <c r="G2" s="1850"/>
      <c r="H2" s="1850"/>
      <c r="I2" s="1850"/>
    </row>
    <row r="3" spans="8:9" ht="13.5" thickBot="1">
      <c r="H3" s="1851" t="s">
        <v>133</v>
      </c>
      <c r="I3" s="1852"/>
    </row>
    <row r="4" spans="1:9" ht="13.5" customHeight="1" thickTop="1">
      <c r="A4" s="1554"/>
      <c r="B4" s="1555">
        <v>2014</v>
      </c>
      <c r="C4" s="1556">
        <v>2014</v>
      </c>
      <c r="D4" s="1556">
        <v>2015</v>
      </c>
      <c r="E4" s="1556">
        <v>2015</v>
      </c>
      <c r="F4" s="1853" t="s">
        <v>820</v>
      </c>
      <c r="G4" s="1854"/>
      <c r="H4" s="1854"/>
      <c r="I4" s="1855"/>
    </row>
    <row r="5" spans="1:9" ht="12.75">
      <c r="A5" s="1557" t="s">
        <v>741</v>
      </c>
      <c r="B5" s="1558" t="s">
        <v>702</v>
      </c>
      <c r="C5" s="1558" t="s">
        <v>703</v>
      </c>
      <c r="D5" s="1558" t="s">
        <v>704</v>
      </c>
      <c r="E5" s="1558" t="s">
        <v>705</v>
      </c>
      <c r="F5" s="1856" t="s">
        <v>65</v>
      </c>
      <c r="G5" s="1857"/>
      <c r="H5" s="1856" t="s">
        <v>68</v>
      </c>
      <c r="I5" s="1858"/>
    </row>
    <row r="6" spans="1:13" s="973" customFormat="1" ht="12.75">
      <c r="A6" s="1559"/>
      <c r="B6" s="1560"/>
      <c r="C6" s="1560"/>
      <c r="D6" s="1560"/>
      <c r="E6" s="1560"/>
      <c r="F6" s="1561" t="s">
        <v>62</v>
      </c>
      <c r="G6" s="1562" t="s">
        <v>706</v>
      </c>
      <c r="H6" s="1561" t="s">
        <v>62</v>
      </c>
      <c r="I6" s="1563" t="s">
        <v>706</v>
      </c>
      <c r="K6" s="974"/>
      <c r="L6" s="974"/>
      <c r="M6" s="974"/>
    </row>
    <row r="7" spans="1:13" ht="12.75">
      <c r="A7" s="975" t="s">
        <v>821</v>
      </c>
      <c r="B7" s="976">
        <v>80052.73555349211</v>
      </c>
      <c r="C7" s="976">
        <v>88596.3570148523</v>
      </c>
      <c r="D7" s="976">
        <v>94395.6122650716</v>
      </c>
      <c r="E7" s="976">
        <v>99394.2513751292</v>
      </c>
      <c r="F7" s="976">
        <v>8543.621461360191</v>
      </c>
      <c r="G7" s="976">
        <v>10.67249157981772</v>
      </c>
      <c r="H7" s="976">
        <v>4998.6391100576</v>
      </c>
      <c r="I7" s="977">
        <v>5.2954146809503815</v>
      </c>
      <c r="K7" s="978"/>
      <c r="L7" s="979"/>
      <c r="M7" s="979"/>
    </row>
    <row r="8" spans="1:13" ht="12.75">
      <c r="A8" s="980" t="s">
        <v>822</v>
      </c>
      <c r="B8" s="976">
        <v>1807.2020911</v>
      </c>
      <c r="C8" s="976">
        <v>1478.6216722699996</v>
      </c>
      <c r="D8" s="976">
        <v>2146.84971165</v>
      </c>
      <c r="E8" s="976">
        <v>2690.8343129461437</v>
      </c>
      <c r="F8" s="976">
        <v>-328.5804188300003</v>
      </c>
      <c r="G8" s="976">
        <v>-18.181719711822677</v>
      </c>
      <c r="H8" s="976">
        <v>543.9846012961439</v>
      </c>
      <c r="I8" s="977">
        <v>25.338736956955167</v>
      </c>
      <c r="K8" s="978"/>
      <c r="L8" s="979"/>
      <c r="M8" s="979"/>
    </row>
    <row r="9" spans="1:13" ht="12.75">
      <c r="A9" s="975" t="s">
        <v>823</v>
      </c>
      <c r="B9" s="981">
        <v>196419.24998423195</v>
      </c>
      <c r="C9" s="981">
        <v>203152.8125668001</v>
      </c>
      <c r="D9" s="981">
        <v>251425.78589190802</v>
      </c>
      <c r="E9" s="981">
        <v>253307.03505206245</v>
      </c>
      <c r="F9" s="981">
        <v>6733.562582568149</v>
      </c>
      <c r="G9" s="981">
        <v>3.4281581785434487</v>
      </c>
      <c r="H9" s="981">
        <v>1881.2491601544316</v>
      </c>
      <c r="I9" s="982">
        <v>0.74823238733485</v>
      </c>
      <c r="K9" s="978"/>
      <c r="L9" s="979"/>
      <c r="M9" s="979"/>
    </row>
    <row r="10" spans="1:13" ht="12.75">
      <c r="A10" s="983" t="s">
        <v>824</v>
      </c>
      <c r="B10" s="984">
        <v>67805.639208276</v>
      </c>
      <c r="C10" s="984">
        <v>67552.15728995598</v>
      </c>
      <c r="D10" s="984">
        <v>78180.47070972601</v>
      </c>
      <c r="E10" s="984">
        <v>80833.80383819253</v>
      </c>
      <c r="F10" s="984">
        <v>-253.48191832001612</v>
      </c>
      <c r="G10" s="984">
        <v>-0.373836042665132</v>
      </c>
      <c r="H10" s="984">
        <v>2653.3331284665182</v>
      </c>
      <c r="I10" s="985">
        <v>3.3938566810604165</v>
      </c>
      <c r="K10" s="978"/>
      <c r="L10" s="979"/>
      <c r="M10" s="979"/>
    </row>
    <row r="11" spans="1:13" ht="12.75">
      <c r="A11" s="983" t="s">
        <v>825</v>
      </c>
      <c r="B11" s="984">
        <v>28188.228628989997</v>
      </c>
      <c r="C11" s="984">
        <v>32692.384311100002</v>
      </c>
      <c r="D11" s="984">
        <v>39627.09933845999</v>
      </c>
      <c r="E11" s="984">
        <v>41000.328429099995</v>
      </c>
      <c r="F11" s="984">
        <v>4504.155682110006</v>
      </c>
      <c r="G11" s="984">
        <v>15.978853234778068</v>
      </c>
      <c r="H11" s="984">
        <v>1373.2290906400012</v>
      </c>
      <c r="I11" s="985">
        <v>3.4653787775660296</v>
      </c>
      <c r="K11" s="978"/>
      <c r="L11" s="979"/>
      <c r="M11" s="979"/>
    </row>
    <row r="12" spans="1:13" ht="12.75">
      <c r="A12" s="983" t="s">
        <v>826</v>
      </c>
      <c r="B12" s="984">
        <v>22883.71767397</v>
      </c>
      <c r="C12" s="984">
        <v>28785.573667080003</v>
      </c>
      <c r="D12" s="984">
        <v>39796.55675832</v>
      </c>
      <c r="E12" s="984">
        <v>39254.09283803</v>
      </c>
      <c r="F12" s="984">
        <v>5901.855993110003</v>
      </c>
      <c r="G12" s="984">
        <v>25.790634534105028</v>
      </c>
      <c r="H12" s="984">
        <v>-542.4639202899998</v>
      </c>
      <c r="I12" s="985">
        <v>-1.363092600157149</v>
      </c>
      <c r="K12" s="978"/>
      <c r="L12" s="979"/>
      <c r="M12" s="979"/>
    </row>
    <row r="13" spans="1:13" ht="12.75">
      <c r="A13" s="983" t="s">
        <v>827</v>
      </c>
      <c r="B13" s="984">
        <v>77541.66447299601</v>
      </c>
      <c r="C13" s="984">
        <v>74122.69729866415</v>
      </c>
      <c r="D13" s="984">
        <v>93821.65908540199</v>
      </c>
      <c r="E13" s="984">
        <v>92218.80994673989</v>
      </c>
      <c r="F13" s="984">
        <v>-3418.9671743318613</v>
      </c>
      <c r="G13" s="984">
        <v>-4.409200134622492</v>
      </c>
      <c r="H13" s="984">
        <v>-1602.8491386621026</v>
      </c>
      <c r="I13" s="985">
        <v>-1.7083999092396087</v>
      </c>
      <c r="K13" s="978"/>
      <c r="L13" s="979"/>
      <c r="M13" s="979"/>
    </row>
    <row r="14" spans="1:13" ht="12.75">
      <c r="A14" s="975" t="s">
        <v>828</v>
      </c>
      <c r="B14" s="981">
        <v>109646.02600492</v>
      </c>
      <c r="C14" s="981">
        <v>113740.70062072515</v>
      </c>
      <c r="D14" s="981">
        <v>148608.08064223</v>
      </c>
      <c r="E14" s="981">
        <v>155333.07288074002</v>
      </c>
      <c r="F14" s="981">
        <v>4094.6746158051537</v>
      </c>
      <c r="G14" s="981">
        <v>3.7344487210338286</v>
      </c>
      <c r="H14" s="981">
        <v>6724.992238510022</v>
      </c>
      <c r="I14" s="982">
        <v>4.5253207022438175</v>
      </c>
      <c r="K14" s="978"/>
      <c r="L14" s="979"/>
      <c r="M14" s="979"/>
    </row>
    <row r="15" spans="1:13" ht="12.75">
      <c r="A15" s="975" t="s">
        <v>829</v>
      </c>
      <c r="B15" s="981">
        <v>115585.22338076844</v>
      </c>
      <c r="C15" s="981">
        <v>112943.04557341394</v>
      </c>
      <c r="D15" s="981">
        <v>139723.045525048</v>
      </c>
      <c r="E15" s="981">
        <v>140672.1698909164</v>
      </c>
      <c r="F15" s="981">
        <v>-2642.1778073544992</v>
      </c>
      <c r="G15" s="981">
        <v>-2.2859131384385214</v>
      </c>
      <c r="H15" s="981">
        <v>949.1243658684252</v>
      </c>
      <c r="I15" s="982">
        <v>0.6792897780762135</v>
      </c>
      <c r="K15" s="978"/>
      <c r="L15" s="979"/>
      <c r="M15" s="979"/>
    </row>
    <row r="16" spans="1:13" ht="12.75">
      <c r="A16" s="975" t="s">
        <v>830</v>
      </c>
      <c r="B16" s="981">
        <v>77778.04104620281</v>
      </c>
      <c r="C16" s="981">
        <v>75855.091427357</v>
      </c>
      <c r="D16" s="981">
        <v>84073.62752155848</v>
      </c>
      <c r="E16" s="981">
        <v>85948.6361597693</v>
      </c>
      <c r="F16" s="981">
        <v>-1922.9496188458143</v>
      </c>
      <c r="G16" s="981">
        <v>-2.4723554270330834</v>
      </c>
      <c r="H16" s="981">
        <v>1875.0086382108275</v>
      </c>
      <c r="I16" s="982">
        <v>2.230198331492275</v>
      </c>
      <c r="K16" s="978"/>
      <c r="L16" s="979"/>
      <c r="M16" s="979"/>
    </row>
    <row r="17" spans="1:13" ht="12.75">
      <c r="A17" s="975" t="s">
        <v>831</v>
      </c>
      <c r="B17" s="981">
        <v>59040.659312870004</v>
      </c>
      <c r="C17" s="981">
        <v>60289.240394785105</v>
      </c>
      <c r="D17" s="981">
        <v>71957.19140573568</v>
      </c>
      <c r="E17" s="981">
        <v>68950.42196221245</v>
      </c>
      <c r="F17" s="981">
        <v>1248.581081915101</v>
      </c>
      <c r="G17" s="981">
        <v>2.114781739307116</v>
      </c>
      <c r="H17" s="981">
        <v>-3006.769443523226</v>
      </c>
      <c r="I17" s="982">
        <v>-4.178553088001094</v>
      </c>
      <c r="K17" s="978"/>
      <c r="L17" s="979"/>
      <c r="M17" s="979"/>
    </row>
    <row r="18" spans="1:13" ht="12.75">
      <c r="A18" s="975" t="s">
        <v>832</v>
      </c>
      <c r="B18" s="981">
        <v>787956.476627991</v>
      </c>
      <c r="C18" s="981">
        <v>812807.400012736</v>
      </c>
      <c r="D18" s="981">
        <v>924921.4648661031</v>
      </c>
      <c r="E18" s="981">
        <v>964786.9500782565</v>
      </c>
      <c r="F18" s="981">
        <v>24850.923384745023</v>
      </c>
      <c r="G18" s="981">
        <v>3.1538446756720564</v>
      </c>
      <c r="H18" s="981">
        <v>39865.485212153406</v>
      </c>
      <c r="I18" s="982">
        <v>4.3101481289467705</v>
      </c>
      <c r="K18" s="978"/>
      <c r="L18" s="979"/>
      <c r="M18" s="979"/>
    </row>
    <row r="19" spans="1:13" ht="12.75">
      <c r="A19" s="975" t="s">
        <v>833</v>
      </c>
      <c r="B19" s="981">
        <v>56261.927753319</v>
      </c>
      <c r="C19" s="981">
        <v>53870.332447574</v>
      </c>
      <c r="D19" s="981">
        <v>55651.7866333227</v>
      </c>
      <c r="E19" s="981">
        <v>55203.0377704166</v>
      </c>
      <c r="F19" s="981">
        <v>-2391.5953057450024</v>
      </c>
      <c r="G19" s="981">
        <v>-4.250823605317927</v>
      </c>
      <c r="H19" s="981">
        <v>-448.7488629060972</v>
      </c>
      <c r="I19" s="982">
        <v>-0.8063512243781212</v>
      </c>
      <c r="K19" s="978"/>
      <c r="L19" s="979"/>
      <c r="M19" s="979"/>
    </row>
    <row r="20" spans="1:13" ht="13.5" thickBot="1">
      <c r="A20" s="986" t="s">
        <v>604</v>
      </c>
      <c r="B20" s="987">
        <v>1484547.5417548954</v>
      </c>
      <c r="C20" s="987">
        <v>1522733.6017305136</v>
      </c>
      <c r="D20" s="987">
        <v>1772903.4444626276</v>
      </c>
      <c r="E20" s="987">
        <v>1826286.409482449</v>
      </c>
      <c r="F20" s="987">
        <v>38186.059975618264</v>
      </c>
      <c r="G20" s="987">
        <v>2.5722355735726876</v>
      </c>
      <c r="H20" s="987">
        <v>53382.96501982142</v>
      </c>
      <c r="I20" s="988">
        <v>3.0110475100352665</v>
      </c>
      <c r="K20" s="989"/>
      <c r="L20" s="979"/>
      <c r="M20" s="979"/>
    </row>
    <row r="21" spans="1:13" ht="13.5" hidden="1" thickTop="1">
      <c r="A21" s="990" t="s">
        <v>834</v>
      </c>
      <c r="B21" s="991"/>
      <c r="C21" s="991"/>
      <c r="D21" s="991"/>
      <c r="E21" s="991"/>
      <c r="F21" s="991"/>
      <c r="G21" s="992"/>
      <c r="H21" s="991"/>
      <c r="I21" s="993"/>
      <c r="K21" s="979"/>
      <c r="L21" s="979"/>
      <c r="M21" s="979"/>
    </row>
    <row r="22" spans="1:13" ht="13.5" hidden="1" thickTop="1">
      <c r="A22" s="994" t="s">
        <v>835</v>
      </c>
      <c r="B22" s="991"/>
      <c r="C22" s="991"/>
      <c r="D22" s="991"/>
      <c r="E22" s="991"/>
      <c r="F22" s="991"/>
      <c r="G22" s="992"/>
      <c r="H22" s="991"/>
      <c r="I22" s="993"/>
      <c r="K22" s="979"/>
      <c r="L22" s="979"/>
      <c r="M22" s="979"/>
    </row>
    <row r="23" spans="1:13" ht="13.5" hidden="1" thickTop="1">
      <c r="A23" s="995" t="s">
        <v>836</v>
      </c>
      <c r="I23" s="993"/>
      <c r="K23" s="979"/>
      <c r="L23" s="979"/>
      <c r="M23" s="979"/>
    </row>
    <row r="24" spans="1:13" ht="13.5" hidden="1" thickTop="1">
      <c r="A24" s="938" t="s">
        <v>837</v>
      </c>
      <c r="I24" s="993"/>
      <c r="K24" s="979"/>
      <c r="L24" s="979"/>
      <c r="M24" s="979"/>
    </row>
    <row r="25" spans="1:13" ht="13.5" hidden="1" thickTop="1">
      <c r="A25" s="995" t="s">
        <v>838</v>
      </c>
      <c r="I25" s="993"/>
      <c r="K25" s="979"/>
      <c r="L25" s="979"/>
      <c r="M25" s="979"/>
    </row>
    <row r="26" spans="1:13" ht="13.5" hidden="1" thickTop="1">
      <c r="A26" s="938" t="s">
        <v>839</v>
      </c>
      <c r="I26" s="993"/>
      <c r="K26" s="979"/>
      <c r="L26" s="979"/>
      <c r="M26" s="979"/>
    </row>
    <row r="27" spans="9:13" ht="13.5" hidden="1" thickTop="1">
      <c r="I27" s="993"/>
      <c r="K27" s="979"/>
      <c r="L27" s="979"/>
      <c r="M27" s="979"/>
    </row>
    <row r="28" spans="1:13" s="997" customFormat="1" ht="13.5" thickTop="1">
      <c r="A28" s="996" t="s">
        <v>840</v>
      </c>
      <c r="E28" s="938"/>
      <c r="G28" s="998"/>
      <c r="I28" s="999"/>
      <c r="K28" s="1000"/>
      <c r="L28" s="1000"/>
      <c r="M28" s="1000"/>
    </row>
    <row r="29" spans="1:13" ht="12.75">
      <c r="A29" s="938" t="s">
        <v>841</v>
      </c>
      <c r="I29" s="993"/>
      <c r="K29" s="979"/>
      <c r="L29" s="979"/>
      <c r="M29" s="979"/>
    </row>
    <row r="30" spans="9:13" ht="12.75">
      <c r="I30" s="993"/>
      <c r="K30" s="979"/>
      <c r="L30" s="979"/>
      <c r="M30" s="979"/>
    </row>
    <row r="31" spans="9:13" ht="12.75">
      <c r="I31" s="993"/>
      <c r="K31" s="979"/>
      <c r="L31" s="979"/>
      <c r="M31" s="979"/>
    </row>
    <row r="32" ht="12.75">
      <c r="I32" s="993"/>
    </row>
    <row r="33" ht="12.75">
      <c r="I33" s="993"/>
    </row>
    <row r="34" ht="12.75">
      <c r="I34" s="993"/>
    </row>
    <row r="35" ht="12.75">
      <c r="I35" s="993"/>
    </row>
    <row r="36" ht="12.75">
      <c r="I36" s="993"/>
    </row>
    <row r="37" ht="12.75">
      <c r="I37" s="993"/>
    </row>
    <row r="38" ht="12.75">
      <c r="I38" s="993"/>
    </row>
    <row r="39" ht="12.75">
      <c r="I39" s="993"/>
    </row>
    <row r="40" ht="12.75">
      <c r="I40" s="993"/>
    </row>
    <row r="41" ht="12.75">
      <c r="I41" s="993"/>
    </row>
    <row r="42" ht="12.75">
      <c r="I42" s="993"/>
    </row>
    <row r="43" ht="12.75">
      <c r="I43" s="993"/>
    </row>
    <row r="44" ht="12.75">
      <c r="I44" s="993"/>
    </row>
    <row r="45" ht="12.75">
      <c r="I45" s="993"/>
    </row>
    <row r="46" ht="12.75">
      <c r="I46" s="993"/>
    </row>
    <row r="47" ht="12.75">
      <c r="I47" s="993"/>
    </row>
    <row r="48" ht="12.75">
      <c r="I48" s="993"/>
    </row>
    <row r="49" ht="12.75">
      <c r="I49" s="993"/>
    </row>
    <row r="50" ht="12.75">
      <c r="I50" s="993"/>
    </row>
    <row r="51" ht="12.75">
      <c r="I51" s="993"/>
    </row>
    <row r="52" ht="12.75">
      <c r="I52" s="993"/>
    </row>
    <row r="53" ht="12.75">
      <c r="I53" s="993"/>
    </row>
    <row r="54" ht="12.75">
      <c r="I54" s="993"/>
    </row>
    <row r="55" ht="12.75">
      <c r="I55" s="993"/>
    </row>
    <row r="56" ht="12.75">
      <c r="I56" s="993"/>
    </row>
    <row r="57" ht="12.75">
      <c r="I57" s="993"/>
    </row>
    <row r="58" ht="12.75">
      <c r="I58" s="993"/>
    </row>
    <row r="59" ht="12.75">
      <c r="I59" s="993"/>
    </row>
    <row r="60" ht="12.75">
      <c r="I60" s="993"/>
    </row>
    <row r="61" ht="12.75">
      <c r="I61" s="993"/>
    </row>
    <row r="62" ht="12.75">
      <c r="I62" s="993"/>
    </row>
    <row r="63" ht="12.75">
      <c r="I63" s="993"/>
    </row>
    <row r="64" ht="12.75">
      <c r="I64" s="993"/>
    </row>
    <row r="65" ht="12.75">
      <c r="I65" s="993"/>
    </row>
    <row r="66" ht="12.75">
      <c r="I66" s="993"/>
    </row>
    <row r="67" ht="12.75">
      <c r="I67" s="993"/>
    </row>
    <row r="68" ht="12.75">
      <c r="I68" s="993"/>
    </row>
    <row r="69" ht="12.75">
      <c r="I69" s="993"/>
    </row>
    <row r="70" ht="12.75">
      <c r="I70" s="993"/>
    </row>
    <row r="71" ht="12.75">
      <c r="I71" s="993"/>
    </row>
    <row r="72" ht="12.75">
      <c r="I72" s="993"/>
    </row>
    <row r="73" ht="12.75">
      <c r="I73" s="993"/>
    </row>
    <row r="74" ht="12.75">
      <c r="I74" s="993"/>
    </row>
    <row r="75" ht="12.75">
      <c r="I75" s="993"/>
    </row>
    <row r="76" ht="12.75">
      <c r="I76" s="993"/>
    </row>
    <row r="77" ht="12.75">
      <c r="I77" s="993"/>
    </row>
    <row r="78" ht="12.75">
      <c r="I78" s="993"/>
    </row>
    <row r="79" ht="12.75">
      <c r="I79" s="993"/>
    </row>
    <row r="80" ht="12.75">
      <c r="I80" s="993"/>
    </row>
    <row r="81" ht="12.75">
      <c r="I81" s="993"/>
    </row>
    <row r="82" ht="12.75">
      <c r="I82" s="993"/>
    </row>
    <row r="83" ht="12.75">
      <c r="I83" s="993"/>
    </row>
    <row r="84" ht="12.75">
      <c r="I84" s="993"/>
    </row>
    <row r="85" ht="12.75">
      <c r="I85" s="993"/>
    </row>
    <row r="86" ht="12.75">
      <c r="I86" s="993"/>
    </row>
    <row r="87" ht="12.75">
      <c r="I87" s="993"/>
    </row>
    <row r="88" ht="12.75">
      <c r="I88" s="993"/>
    </row>
    <row r="89" ht="12.75">
      <c r="I89" s="993"/>
    </row>
    <row r="90" ht="12.75">
      <c r="I90" s="993"/>
    </row>
    <row r="91" ht="12.75">
      <c r="I91" s="993"/>
    </row>
    <row r="92" ht="12.75">
      <c r="I92" s="993"/>
    </row>
    <row r="93" ht="12.75">
      <c r="I93" s="993"/>
    </row>
    <row r="94" ht="12.75">
      <c r="I94" s="993"/>
    </row>
    <row r="95" ht="12.75">
      <c r="I95" s="993"/>
    </row>
    <row r="96" ht="12.75">
      <c r="I96" s="993"/>
    </row>
    <row r="97" ht="12.75">
      <c r="I97" s="993"/>
    </row>
    <row r="98" ht="12.75">
      <c r="I98" s="993"/>
    </row>
    <row r="99" ht="12.75">
      <c r="I99" s="993"/>
    </row>
    <row r="100" ht="12.75">
      <c r="I100" s="993"/>
    </row>
    <row r="101" ht="12.75">
      <c r="I101" s="993"/>
    </row>
    <row r="102" ht="12.75">
      <c r="I102" s="993"/>
    </row>
    <row r="103" ht="12.75">
      <c r="I103" s="993"/>
    </row>
    <row r="104" ht="12.75">
      <c r="I104" s="993"/>
    </row>
    <row r="105" ht="12.75">
      <c r="I105" s="993"/>
    </row>
    <row r="106" ht="12.75">
      <c r="I106" s="993"/>
    </row>
    <row r="107" ht="12.75">
      <c r="I107" s="993"/>
    </row>
    <row r="108" ht="12.75">
      <c r="I108" s="993"/>
    </row>
    <row r="109" ht="12.75">
      <c r="I109" s="993"/>
    </row>
    <row r="110" ht="12.75">
      <c r="I110" s="993"/>
    </row>
    <row r="111" ht="12.75">
      <c r="I111" s="993"/>
    </row>
    <row r="112" ht="12.75">
      <c r="I112" s="993"/>
    </row>
    <row r="113" ht="12.75">
      <c r="I113" s="993"/>
    </row>
    <row r="114" ht="12.75">
      <c r="I114" s="993"/>
    </row>
    <row r="115" ht="12.75">
      <c r="I115" s="993"/>
    </row>
    <row r="116" ht="12.75">
      <c r="I116" s="993"/>
    </row>
    <row r="117" ht="12.75">
      <c r="I117" s="993"/>
    </row>
    <row r="118" ht="12.75">
      <c r="I118" s="993"/>
    </row>
    <row r="119" ht="12.75">
      <c r="I119" s="993"/>
    </row>
    <row r="120" ht="12.75">
      <c r="I120" s="993"/>
    </row>
    <row r="121" ht="12.75">
      <c r="I121" s="993"/>
    </row>
    <row r="122" ht="12.75">
      <c r="I122" s="993"/>
    </row>
    <row r="123" ht="12.75">
      <c r="I123" s="993"/>
    </row>
    <row r="124" ht="12.75">
      <c r="I124" s="993"/>
    </row>
    <row r="125" ht="12.75">
      <c r="I125" s="993"/>
    </row>
    <row r="126" ht="12.75">
      <c r="I126" s="993"/>
    </row>
    <row r="127" ht="12.75">
      <c r="I127" s="993"/>
    </row>
    <row r="128" ht="12.75">
      <c r="I128" s="993"/>
    </row>
    <row r="129" ht="12.75">
      <c r="I129" s="993"/>
    </row>
    <row r="130" ht="12.75">
      <c r="I130" s="993"/>
    </row>
    <row r="131" ht="12.75">
      <c r="I131" s="993"/>
    </row>
    <row r="132" ht="12.75">
      <c r="I132" s="993"/>
    </row>
    <row r="133" ht="12.75">
      <c r="I133" s="993"/>
    </row>
    <row r="134" ht="12.75">
      <c r="I134" s="993"/>
    </row>
    <row r="135" ht="12.75">
      <c r="I135" s="993"/>
    </row>
    <row r="136" ht="12.75">
      <c r="I136" s="993"/>
    </row>
    <row r="137" ht="12.75">
      <c r="I137" s="993"/>
    </row>
    <row r="138" ht="12.75">
      <c r="I138" s="993"/>
    </row>
    <row r="139" ht="12.75">
      <c r="I139" s="993"/>
    </row>
    <row r="140" ht="12.75">
      <c r="I140" s="993"/>
    </row>
    <row r="141" ht="12.75">
      <c r="I141" s="993"/>
    </row>
    <row r="142" ht="12.75">
      <c r="I142" s="993"/>
    </row>
    <row r="143" ht="12.75">
      <c r="I143" s="993"/>
    </row>
    <row r="144" ht="12.75">
      <c r="I144" s="993"/>
    </row>
    <row r="145" ht="12.75">
      <c r="I145" s="993"/>
    </row>
    <row r="146" ht="12.75">
      <c r="I146" s="993"/>
    </row>
    <row r="147" ht="12.75">
      <c r="I147" s="993"/>
    </row>
    <row r="148" ht="12.75">
      <c r="I148" s="993"/>
    </row>
    <row r="149" ht="12.75">
      <c r="I149" s="993"/>
    </row>
    <row r="150" ht="12.75">
      <c r="I150" s="993"/>
    </row>
    <row r="151" ht="12.75">
      <c r="I151" s="993"/>
    </row>
    <row r="152" ht="12.75">
      <c r="I152" s="993"/>
    </row>
    <row r="153" ht="12.75">
      <c r="I153" s="993"/>
    </row>
    <row r="154" ht="12.75">
      <c r="I154" s="993"/>
    </row>
    <row r="155" ht="12.75">
      <c r="I155" s="993"/>
    </row>
    <row r="156" ht="12.75">
      <c r="I156" s="993"/>
    </row>
    <row r="157" ht="12.75">
      <c r="I157" s="993"/>
    </row>
    <row r="158" ht="12.75">
      <c r="I158" s="993"/>
    </row>
    <row r="159" ht="12.75">
      <c r="I159" s="993"/>
    </row>
    <row r="160" ht="12.75">
      <c r="I160" s="993"/>
    </row>
    <row r="161" ht="12.75">
      <c r="I161" s="993"/>
    </row>
    <row r="162" ht="12.75">
      <c r="I162" s="993"/>
    </row>
    <row r="163" ht="12.75">
      <c r="I163" s="993"/>
    </row>
    <row r="164" ht="12.75">
      <c r="I164" s="993"/>
    </row>
    <row r="165" ht="12.75">
      <c r="I165" s="993"/>
    </row>
    <row r="166" ht="12.75">
      <c r="I166" s="993"/>
    </row>
    <row r="167" ht="12.75">
      <c r="I167" s="993"/>
    </row>
    <row r="168" ht="12.75">
      <c r="I168" s="993"/>
    </row>
    <row r="169" ht="12.75">
      <c r="I169" s="993"/>
    </row>
    <row r="170" ht="12.75">
      <c r="I170" s="993"/>
    </row>
    <row r="171" ht="12.75">
      <c r="I171" s="993"/>
    </row>
    <row r="172" ht="12.75">
      <c r="I172" s="993"/>
    </row>
    <row r="173" ht="12.75">
      <c r="I173" s="993"/>
    </row>
    <row r="174" ht="12.75">
      <c r="I174" s="993"/>
    </row>
    <row r="175" ht="12.75">
      <c r="I175" s="993"/>
    </row>
    <row r="176" ht="12.75">
      <c r="I176" s="993"/>
    </row>
    <row r="177" ht="12.75">
      <c r="I177" s="993"/>
    </row>
    <row r="178" ht="12.75">
      <c r="I178" s="993"/>
    </row>
    <row r="179" ht="12.75">
      <c r="I179" s="993"/>
    </row>
    <row r="180" ht="12.75">
      <c r="I180" s="993"/>
    </row>
    <row r="181" ht="12.75">
      <c r="I181" s="993"/>
    </row>
    <row r="182" ht="12.75">
      <c r="I182" s="993"/>
    </row>
    <row r="183" ht="12.75">
      <c r="I183" s="993"/>
    </row>
    <row r="184" ht="12.75">
      <c r="I184" s="993"/>
    </row>
    <row r="185" ht="12.75">
      <c r="I185" s="993"/>
    </row>
    <row r="186" ht="12.75">
      <c r="I186" s="993"/>
    </row>
    <row r="187" ht="12.75">
      <c r="I187" s="993"/>
    </row>
    <row r="188" ht="12.75">
      <c r="I188" s="993"/>
    </row>
    <row r="189" ht="12.75">
      <c r="I189" s="993"/>
    </row>
    <row r="190" ht="12.75">
      <c r="I190" s="993"/>
    </row>
    <row r="191" ht="12.75">
      <c r="I191" s="993"/>
    </row>
    <row r="192" ht="12.75">
      <c r="I192" s="993"/>
    </row>
    <row r="193" ht="12.75">
      <c r="I193" s="993"/>
    </row>
    <row r="194" ht="12.75">
      <c r="I194" s="993"/>
    </row>
    <row r="195" ht="12.75">
      <c r="I195" s="993"/>
    </row>
    <row r="196" ht="12.75">
      <c r="I196" s="993"/>
    </row>
    <row r="197" ht="12.75">
      <c r="I197" s="993"/>
    </row>
    <row r="198" ht="12.75">
      <c r="I198" s="993"/>
    </row>
    <row r="199" ht="12.75">
      <c r="I199" s="993"/>
    </row>
    <row r="200" ht="12.75">
      <c r="I200" s="993"/>
    </row>
    <row r="201" ht="12.75">
      <c r="I201" s="993"/>
    </row>
    <row r="202" ht="12.75">
      <c r="I202" s="993"/>
    </row>
    <row r="203" ht="12.75">
      <c r="I203" s="993"/>
    </row>
    <row r="204" ht="12.75">
      <c r="I204" s="993"/>
    </row>
    <row r="205" ht="12.75">
      <c r="I205" s="993"/>
    </row>
    <row r="206" ht="12.75">
      <c r="I206" s="993"/>
    </row>
    <row r="207" ht="12.75">
      <c r="I207" s="993"/>
    </row>
    <row r="208" ht="12.75">
      <c r="I208" s="993"/>
    </row>
    <row r="209" ht="12.75">
      <c r="I209" s="993"/>
    </row>
    <row r="210" ht="12.75">
      <c r="I210" s="993"/>
    </row>
    <row r="211" ht="12.75">
      <c r="I211" s="993"/>
    </row>
    <row r="212" ht="12.75">
      <c r="I212" s="993"/>
    </row>
    <row r="213" ht="12.75">
      <c r="I213" s="993"/>
    </row>
    <row r="214" ht="12.75">
      <c r="I214" s="993"/>
    </row>
    <row r="215" ht="12.75">
      <c r="I215" s="993"/>
    </row>
    <row r="216" ht="12.75">
      <c r="I216" s="993"/>
    </row>
    <row r="217" ht="12.75">
      <c r="I217" s="993"/>
    </row>
    <row r="218" ht="12.75">
      <c r="I218" s="993"/>
    </row>
    <row r="219" ht="12.75">
      <c r="I219" s="993"/>
    </row>
    <row r="220" ht="12.75">
      <c r="I220" s="993"/>
    </row>
    <row r="221" ht="12.75">
      <c r="I221" s="993"/>
    </row>
    <row r="222" ht="12.75">
      <c r="I222" s="993"/>
    </row>
    <row r="223" ht="12.75">
      <c r="I223" s="993"/>
    </row>
    <row r="224" ht="12.75">
      <c r="I224" s="993"/>
    </row>
    <row r="225" ht="12.75">
      <c r="I225" s="993"/>
    </row>
    <row r="226" ht="12.75">
      <c r="I226" s="993"/>
    </row>
    <row r="227" ht="12.75">
      <c r="I227" s="993"/>
    </row>
    <row r="228" ht="12.75">
      <c r="I228" s="993"/>
    </row>
    <row r="229" ht="12.75">
      <c r="I229" s="993"/>
    </row>
    <row r="230" ht="12.75">
      <c r="I230" s="993"/>
    </row>
    <row r="231" ht="12.75">
      <c r="I231" s="993"/>
    </row>
    <row r="232" ht="12.75">
      <c r="I232" s="993"/>
    </row>
    <row r="233" ht="12.75">
      <c r="I233" s="993"/>
    </row>
    <row r="234" ht="12.75">
      <c r="I234" s="993"/>
    </row>
    <row r="235" ht="12.75">
      <c r="I235" s="993"/>
    </row>
    <row r="236" ht="12.75">
      <c r="I236" s="993"/>
    </row>
    <row r="237" ht="12.75">
      <c r="I237" s="993"/>
    </row>
    <row r="238" ht="12.75">
      <c r="I238" s="993"/>
    </row>
    <row r="239" ht="12.75">
      <c r="I239" s="993"/>
    </row>
    <row r="240" ht="12.75">
      <c r="I240" s="993"/>
    </row>
    <row r="241" ht="12.75">
      <c r="I241" s="993"/>
    </row>
    <row r="242" ht="12.75">
      <c r="I242" s="993"/>
    </row>
    <row r="243" ht="12.75">
      <c r="I243" s="993"/>
    </row>
    <row r="244" ht="12.75">
      <c r="I244" s="993"/>
    </row>
    <row r="245" ht="12.75">
      <c r="I245" s="993"/>
    </row>
    <row r="246" ht="12.75">
      <c r="I246" s="993"/>
    </row>
    <row r="247" ht="12.75">
      <c r="I247" s="993"/>
    </row>
    <row r="248" ht="12.75">
      <c r="I248" s="993"/>
    </row>
    <row r="249" ht="12.75">
      <c r="I249" s="993"/>
    </row>
    <row r="250" ht="12.75">
      <c r="I250" s="993"/>
    </row>
    <row r="251" ht="12.75">
      <c r="I251" s="993"/>
    </row>
    <row r="252" ht="12.75">
      <c r="I252" s="993"/>
    </row>
    <row r="253" ht="12.75">
      <c r="I253" s="993"/>
    </row>
    <row r="254" ht="12.75">
      <c r="I254" s="993"/>
    </row>
    <row r="255" ht="12.75">
      <c r="I255" s="993"/>
    </row>
    <row r="256" ht="12.75">
      <c r="I256" s="993"/>
    </row>
    <row r="257" ht="12.75">
      <c r="I257" s="993"/>
    </row>
    <row r="258" ht="12.75">
      <c r="I258" s="993"/>
    </row>
    <row r="259" ht="12.75">
      <c r="I259" s="993"/>
    </row>
    <row r="260" ht="12.75">
      <c r="I260" s="993"/>
    </row>
    <row r="261" ht="12.75">
      <c r="I261" s="993"/>
    </row>
    <row r="262" ht="12.75">
      <c r="I262" s="993"/>
    </row>
    <row r="263" ht="12.75">
      <c r="I263" s="993"/>
    </row>
    <row r="264" ht="12.75">
      <c r="I264" s="993"/>
    </row>
    <row r="265" ht="12.75">
      <c r="I265" s="993"/>
    </row>
    <row r="266" ht="12.75">
      <c r="I266" s="993"/>
    </row>
    <row r="267" ht="12.75">
      <c r="I267" s="993"/>
    </row>
    <row r="268" ht="12.75">
      <c r="I268" s="993"/>
    </row>
    <row r="269" ht="12.75">
      <c r="I269" s="993"/>
    </row>
    <row r="270" ht="12.75">
      <c r="I270" s="993"/>
    </row>
    <row r="271" ht="12.75">
      <c r="I271" s="993"/>
    </row>
    <row r="272" ht="12.75">
      <c r="I272" s="993"/>
    </row>
    <row r="273" ht="12.75">
      <c r="I273" s="993"/>
    </row>
    <row r="274" ht="12.75">
      <c r="I274" s="993"/>
    </row>
    <row r="275" ht="12.75">
      <c r="I275" s="993"/>
    </row>
    <row r="276" ht="12.75">
      <c r="I276" s="993"/>
    </row>
    <row r="277" ht="12.75">
      <c r="I277" s="993"/>
    </row>
    <row r="278" ht="12.75">
      <c r="I278" s="993"/>
    </row>
    <row r="279" ht="12.75">
      <c r="I279" s="993"/>
    </row>
    <row r="280" ht="12.75">
      <c r="I280" s="993"/>
    </row>
    <row r="281" ht="12.75">
      <c r="I281" s="993"/>
    </row>
    <row r="282" ht="12.75">
      <c r="I282" s="993"/>
    </row>
    <row r="283" ht="12.75">
      <c r="I283" s="993"/>
    </row>
    <row r="284" ht="12.75">
      <c r="I284" s="993"/>
    </row>
    <row r="285" ht="12.75">
      <c r="I285" s="993"/>
    </row>
    <row r="286" ht="12.75">
      <c r="I286" s="993"/>
    </row>
    <row r="287" ht="12.75">
      <c r="I287" s="993"/>
    </row>
    <row r="288" ht="12.75">
      <c r="I288" s="993"/>
    </row>
    <row r="289" ht="12.75">
      <c r="I289" s="993"/>
    </row>
    <row r="290" ht="12.75">
      <c r="I290" s="993"/>
    </row>
    <row r="291" ht="12.75">
      <c r="I291" s="993"/>
    </row>
    <row r="292" ht="12.75">
      <c r="I292" s="993"/>
    </row>
    <row r="293" ht="12.75">
      <c r="I293" s="993"/>
    </row>
    <row r="294" ht="12.75">
      <c r="I294" s="993"/>
    </row>
    <row r="295" ht="12.75">
      <c r="I295" s="993"/>
    </row>
    <row r="296" ht="12.75">
      <c r="I296" s="993"/>
    </row>
    <row r="297" ht="12.75">
      <c r="I297" s="993"/>
    </row>
    <row r="298" ht="12.75">
      <c r="I298" s="993"/>
    </row>
    <row r="299" ht="12.75">
      <c r="I299" s="993"/>
    </row>
    <row r="300" ht="12.75">
      <c r="I300" s="993"/>
    </row>
    <row r="301" ht="12.75">
      <c r="I301" s="993"/>
    </row>
    <row r="302" ht="12.75">
      <c r="I302" s="993"/>
    </row>
    <row r="303" ht="12.75">
      <c r="I303" s="993"/>
    </row>
    <row r="304" ht="12.75">
      <c r="I304" s="993"/>
    </row>
    <row r="305" ht="12.75">
      <c r="I305" s="993"/>
    </row>
    <row r="306" ht="12.75">
      <c r="I306" s="993"/>
    </row>
    <row r="307" ht="12.75">
      <c r="I307" s="993"/>
    </row>
    <row r="308" ht="12.75">
      <c r="I308" s="993"/>
    </row>
    <row r="309" ht="12.75">
      <c r="I309" s="993"/>
    </row>
    <row r="310" ht="12.75">
      <c r="I310" s="993"/>
    </row>
    <row r="311" ht="12.75">
      <c r="I311" s="993"/>
    </row>
    <row r="312" ht="12.75">
      <c r="I312" s="993"/>
    </row>
    <row r="313" ht="12.75">
      <c r="I313" s="993"/>
    </row>
    <row r="314" ht="12.75">
      <c r="I314" s="993"/>
    </row>
    <row r="315" ht="12.75">
      <c r="I315" s="993"/>
    </row>
    <row r="316" ht="12.75">
      <c r="I316" s="993"/>
    </row>
    <row r="317" ht="12.75">
      <c r="I317" s="993"/>
    </row>
    <row r="318" ht="12.75">
      <c r="I318" s="993"/>
    </row>
    <row r="319" ht="12.75">
      <c r="I319" s="993"/>
    </row>
    <row r="320" ht="12.75">
      <c r="I320" s="993"/>
    </row>
    <row r="321" ht="12.75">
      <c r="I321" s="993"/>
    </row>
    <row r="322" ht="12.75">
      <c r="I322" s="993"/>
    </row>
    <row r="323" ht="12.75">
      <c r="I323" s="993"/>
    </row>
    <row r="324" ht="12.75">
      <c r="I324" s="993"/>
    </row>
    <row r="325" ht="12.75">
      <c r="I325" s="993"/>
    </row>
    <row r="326" ht="12.75">
      <c r="I326" s="993"/>
    </row>
    <row r="327" ht="12.75">
      <c r="I327" s="993"/>
    </row>
    <row r="328" ht="12.75">
      <c r="I328" s="993"/>
    </row>
    <row r="329" ht="12.75">
      <c r="I329" s="993"/>
    </row>
    <row r="330" ht="12.75">
      <c r="I330" s="993"/>
    </row>
    <row r="331" ht="12.75">
      <c r="I331" s="1001"/>
    </row>
    <row r="332" ht="12.75">
      <c r="I332" s="1001"/>
    </row>
    <row r="333" ht="12.75">
      <c r="I333" s="1001"/>
    </row>
    <row r="334" ht="12.75">
      <c r="I334" s="1001"/>
    </row>
    <row r="335" ht="12.75">
      <c r="I335" s="1001"/>
    </row>
    <row r="336" ht="12.75">
      <c r="I336" s="1001"/>
    </row>
    <row r="337" ht="12.75">
      <c r="I337" s="1001"/>
    </row>
    <row r="338" ht="12.75">
      <c r="I338" s="1001"/>
    </row>
    <row r="339" ht="12.75">
      <c r="I339" s="1001"/>
    </row>
    <row r="340" ht="12.75">
      <c r="I340" s="1001"/>
    </row>
    <row r="341" ht="12.75">
      <c r="I341" s="1001"/>
    </row>
    <row r="342" ht="12.75">
      <c r="I342" s="1001"/>
    </row>
    <row r="343" ht="12.75">
      <c r="I343" s="1001"/>
    </row>
    <row r="344" ht="12.75">
      <c r="I344" s="1001"/>
    </row>
    <row r="345" ht="12.75">
      <c r="I345" s="1001"/>
    </row>
    <row r="346" ht="12.75">
      <c r="I346" s="1001"/>
    </row>
    <row r="347" ht="12.75">
      <c r="I347" s="1001"/>
    </row>
    <row r="348" ht="12.75">
      <c r="I348" s="1001"/>
    </row>
    <row r="349" ht="12.75">
      <c r="I349" s="1001"/>
    </row>
    <row r="350" ht="12.75">
      <c r="I350" s="1001"/>
    </row>
    <row r="351" ht="12.75">
      <c r="I351" s="1001"/>
    </row>
    <row r="352" ht="12.75">
      <c r="I352" s="1001"/>
    </row>
    <row r="353" ht="12.75">
      <c r="I353" s="1001"/>
    </row>
    <row r="354" ht="12.75">
      <c r="I354" s="1001"/>
    </row>
    <row r="355" ht="12.75">
      <c r="I355" s="1001"/>
    </row>
    <row r="356" ht="12.75">
      <c r="I356" s="1001"/>
    </row>
    <row r="357" ht="12.75">
      <c r="I357" s="1001"/>
    </row>
    <row r="358" ht="12.75">
      <c r="I358" s="1001"/>
    </row>
    <row r="359" ht="12.75">
      <c r="I359" s="1001"/>
    </row>
    <row r="360" ht="12.75">
      <c r="I360" s="1001"/>
    </row>
    <row r="361" ht="12.75">
      <c r="I361" s="1001"/>
    </row>
    <row r="362" ht="12.75">
      <c r="I362" s="1001"/>
    </row>
    <row r="363" ht="12.75">
      <c r="I363" s="1001"/>
    </row>
    <row r="364" ht="12.75">
      <c r="I364" s="1001"/>
    </row>
    <row r="365" ht="12.75">
      <c r="I365" s="1001"/>
    </row>
    <row r="366" ht="12.75">
      <c r="I366" s="1001"/>
    </row>
    <row r="367" ht="12.75">
      <c r="I367" s="1001"/>
    </row>
    <row r="368" ht="12.75">
      <c r="I368" s="1001"/>
    </row>
    <row r="369" ht="12.75">
      <c r="I369" s="1001"/>
    </row>
    <row r="370" ht="12.75">
      <c r="I370" s="1001"/>
    </row>
    <row r="371" ht="12.75">
      <c r="I371" s="1001"/>
    </row>
    <row r="372" ht="12.75">
      <c r="I372" s="1001"/>
    </row>
    <row r="373" ht="12.75">
      <c r="I373" s="1001"/>
    </row>
    <row r="374" ht="12.75">
      <c r="I374" s="1001"/>
    </row>
    <row r="375" ht="12.75">
      <c r="I375" s="1001"/>
    </row>
    <row r="376" ht="12.75">
      <c r="I376" s="1001"/>
    </row>
    <row r="377" ht="12.75">
      <c r="I377" s="1001"/>
    </row>
    <row r="378" ht="12.75">
      <c r="I378" s="1001"/>
    </row>
    <row r="379" ht="12.75">
      <c r="I379" s="1001"/>
    </row>
    <row r="380" ht="12.75">
      <c r="I380" s="1001"/>
    </row>
    <row r="381" ht="12.75">
      <c r="I381" s="1001"/>
    </row>
    <row r="382" ht="12.75">
      <c r="I382" s="1001"/>
    </row>
    <row r="383" ht="12.75">
      <c r="I383" s="1001"/>
    </row>
    <row r="384" ht="12.75">
      <c r="I384" s="1001"/>
    </row>
    <row r="385" ht="12.75">
      <c r="I385" s="1001"/>
    </row>
    <row r="386" ht="12.75">
      <c r="I386" s="1001"/>
    </row>
    <row r="387" ht="12.75">
      <c r="I387" s="1001"/>
    </row>
    <row r="388" ht="12.75">
      <c r="I388" s="1001"/>
    </row>
    <row r="389" ht="12.75">
      <c r="I389" s="1001"/>
    </row>
    <row r="390" ht="12.75">
      <c r="I390" s="1001"/>
    </row>
    <row r="391" ht="12.75">
      <c r="I391" s="1001"/>
    </row>
    <row r="392" ht="12.75">
      <c r="I392" s="1001"/>
    </row>
    <row r="393" ht="12.75">
      <c r="I393" s="1001"/>
    </row>
    <row r="394" ht="12.75">
      <c r="I394" s="1001"/>
    </row>
    <row r="395" ht="12.75">
      <c r="I395" s="1001"/>
    </row>
    <row r="396" ht="12.75">
      <c r="I396" s="1001"/>
    </row>
    <row r="397" ht="12.75">
      <c r="I397" s="1001"/>
    </row>
    <row r="398" ht="12.75">
      <c r="I398" s="1001"/>
    </row>
    <row r="399" ht="12.75">
      <c r="I399" s="1001"/>
    </row>
    <row r="400" ht="12.75">
      <c r="I400" s="1001"/>
    </row>
    <row r="401" ht="12.75">
      <c r="I401" s="1001"/>
    </row>
    <row r="402" ht="12.75">
      <c r="I402" s="1001"/>
    </row>
    <row r="403" ht="12.75">
      <c r="I403" s="1001"/>
    </row>
    <row r="404" ht="12.75">
      <c r="I404" s="1001"/>
    </row>
    <row r="405" ht="12.75">
      <c r="I405" s="1001"/>
    </row>
    <row r="406" ht="12.75">
      <c r="I406" s="1001"/>
    </row>
    <row r="407" ht="12.75">
      <c r="I407" s="1001"/>
    </row>
    <row r="408" ht="12.75">
      <c r="I408" s="1001"/>
    </row>
    <row r="409" ht="12.75">
      <c r="I409" s="1001"/>
    </row>
    <row r="410" ht="12.75">
      <c r="I410" s="1001"/>
    </row>
    <row r="411" ht="12.75">
      <c r="I411" s="1001"/>
    </row>
    <row r="412" ht="12.75">
      <c r="I412" s="1001"/>
    </row>
    <row r="413" ht="12.75">
      <c r="I413" s="1001"/>
    </row>
    <row r="414" ht="12.75">
      <c r="I414" s="1001"/>
    </row>
    <row r="415" ht="12.75">
      <c r="I415" s="1001"/>
    </row>
    <row r="416" ht="12.75">
      <c r="I416" s="1001"/>
    </row>
    <row r="417" ht="12.75">
      <c r="I417" s="1001"/>
    </row>
    <row r="418" ht="12.75">
      <c r="I418" s="1001"/>
    </row>
    <row r="419" ht="12.75">
      <c r="I419" s="1001"/>
    </row>
    <row r="420" ht="12.75">
      <c r="I420" s="1001"/>
    </row>
    <row r="421" ht="12.75">
      <c r="I421" s="1001"/>
    </row>
    <row r="422" ht="12.75">
      <c r="I422" s="1001"/>
    </row>
    <row r="423" ht="12.75">
      <c r="I423" s="1001"/>
    </row>
    <row r="424" ht="12.75">
      <c r="I424" s="1001"/>
    </row>
    <row r="425" ht="12.75">
      <c r="I425" s="1001"/>
    </row>
    <row r="426" ht="12.75">
      <c r="I426" s="1001"/>
    </row>
    <row r="427" ht="12.75">
      <c r="I427" s="1001"/>
    </row>
    <row r="428" ht="12.75">
      <c r="I428" s="1001"/>
    </row>
    <row r="429" ht="12.75">
      <c r="I429" s="1001"/>
    </row>
    <row r="430" ht="12.75">
      <c r="I430" s="1001"/>
    </row>
    <row r="431" ht="12.75">
      <c r="I431" s="1001"/>
    </row>
    <row r="432" ht="12.75">
      <c r="I432" s="1001"/>
    </row>
    <row r="433" ht="12.75">
      <c r="I433" s="1001"/>
    </row>
    <row r="434" ht="12.75">
      <c r="I434" s="1001"/>
    </row>
    <row r="435" ht="12.75">
      <c r="I435" s="1001"/>
    </row>
    <row r="436" ht="12.75">
      <c r="I436" s="1001"/>
    </row>
    <row r="437" ht="12.75">
      <c r="I437" s="1001"/>
    </row>
    <row r="438" ht="12.75">
      <c r="I438" s="1001"/>
    </row>
    <row r="439" ht="12.75">
      <c r="I439" s="1001"/>
    </row>
    <row r="440" ht="12.75">
      <c r="I440" s="1001"/>
    </row>
    <row r="441" ht="12.75">
      <c r="I441" s="1001"/>
    </row>
    <row r="442" ht="12.75">
      <c r="I442" s="1001"/>
    </row>
    <row r="443" ht="12.75">
      <c r="I443" s="1001"/>
    </row>
    <row r="444" ht="12.75">
      <c r="I444" s="1001"/>
    </row>
    <row r="445" ht="12.75">
      <c r="I445" s="1001"/>
    </row>
    <row r="446" ht="12.75">
      <c r="I446" s="1001"/>
    </row>
    <row r="447" ht="12.75">
      <c r="I447" s="1001"/>
    </row>
    <row r="448" ht="12.75">
      <c r="I448" s="1001"/>
    </row>
    <row r="449" ht="12.75">
      <c r="I449" s="1001"/>
    </row>
    <row r="450" ht="12.75">
      <c r="I450" s="1001"/>
    </row>
    <row r="451" ht="12.75">
      <c r="I451" s="1001"/>
    </row>
    <row r="452" ht="12.75">
      <c r="I452" s="1001"/>
    </row>
    <row r="453" ht="12.75">
      <c r="I453" s="1001"/>
    </row>
    <row r="454" ht="12.75">
      <c r="I454" s="1001"/>
    </row>
    <row r="455" ht="12.75">
      <c r="I455" s="1001"/>
    </row>
    <row r="456" ht="12.75">
      <c r="I456" s="1001"/>
    </row>
    <row r="457" ht="12.75">
      <c r="I457" s="1001"/>
    </row>
    <row r="458" ht="12.75">
      <c r="I458" s="1001"/>
    </row>
    <row r="459" ht="12.75">
      <c r="I459" s="1001"/>
    </row>
    <row r="460" ht="12.75">
      <c r="I460" s="1001"/>
    </row>
    <row r="461" ht="12.75">
      <c r="I461" s="1001"/>
    </row>
    <row r="462" ht="12.75">
      <c r="I462" s="1001"/>
    </row>
    <row r="463" ht="12.75">
      <c r="I463" s="1001"/>
    </row>
    <row r="464" ht="12.75">
      <c r="I464" s="1001"/>
    </row>
    <row r="465" ht="12.75">
      <c r="I465" s="1001"/>
    </row>
    <row r="466" ht="12.75">
      <c r="I466" s="1001"/>
    </row>
    <row r="467" ht="12.75">
      <c r="I467" s="1001"/>
    </row>
    <row r="468" ht="12.75">
      <c r="I468" s="1001"/>
    </row>
    <row r="469" ht="12.75">
      <c r="I469" s="1001"/>
    </row>
    <row r="470" ht="12.75">
      <c r="I470" s="1001"/>
    </row>
    <row r="471" ht="12.75">
      <c r="I471" s="1001"/>
    </row>
    <row r="472" ht="12.75">
      <c r="I472" s="1001"/>
    </row>
    <row r="473" ht="12.75">
      <c r="I473" s="1001"/>
    </row>
    <row r="474" ht="12.75">
      <c r="I474" s="1001"/>
    </row>
    <row r="475" ht="12.75">
      <c r="I475" s="1001"/>
    </row>
    <row r="476" ht="12.75">
      <c r="I476" s="1001"/>
    </row>
    <row r="477" ht="12.75">
      <c r="I477" s="1001"/>
    </row>
    <row r="478" ht="12.75">
      <c r="I478" s="1001"/>
    </row>
    <row r="479" ht="12.75">
      <c r="I479" s="1001"/>
    </row>
    <row r="480" ht="12.75">
      <c r="I480" s="1001"/>
    </row>
    <row r="481" ht="12.75">
      <c r="I481" s="1001"/>
    </row>
    <row r="482" ht="12.75">
      <c r="I482" s="1001"/>
    </row>
    <row r="483" ht="12.75">
      <c r="I483" s="1001"/>
    </row>
    <row r="484" ht="12.75">
      <c r="I484" s="1001"/>
    </row>
    <row r="485" ht="12.75">
      <c r="I485" s="1001"/>
    </row>
    <row r="486" ht="12.75">
      <c r="I486" s="1001"/>
    </row>
    <row r="487" ht="12.75">
      <c r="I487" s="1001"/>
    </row>
    <row r="488" ht="12.75">
      <c r="I488" s="1001"/>
    </row>
    <row r="489" ht="12.75">
      <c r="I489" s="1001"/>
    </row>
    <row r="490" ht="12.75">
      <c r="I490" s="1001"/>
    </row>
    <row r="491" ht="12.75">
      <c r="I491" s="1001"/>
    </row>
    <row r="492" ht="12.75">
      <c r="I492" s="1001"/>
    </row>
    <row r="493" ht="12.75">
      <c r="I493" s="1001"/>
    </row>
    <row r="494" ht="12.75">
      <c r="I494" s="1001"/>
    </row>
    <row r="495" ht="12.75">
      <c r="I495" s="1001"/>
    </row>
    <row r="496" ht="12.75">
      <c r="I496" s="1001"/>
    </row>
    <row r="497" ht="12.75">
      <c r="I497" s="1001"/>
    </row>
    <row r="498" ht="12.75">
      <c r="I498" s="1001"/>
    </row>
    <row r="499" ht="12.75">
      <c r="I499" s="1001"/>
    </row>
    <row r="500" ht="12.75">
      <c r="I500" s="1001"/>
    </row>
    <row r="501" ht="12.75">
      <c r="I501" s="1001"/>
    </row>
    <row r="502" ht="12.75">
      <c r="I502" s="1001"/>
    </row>
    <row r="503" ht="12.75">
      <c r="I503" s="1001"/>
    </row>
    <row r="504" ht="12.75">
      <c r="I504" s="1001"/>
    </row>
    <row r="505" ht="12.75">
      <c r="I505" s="1001"/>
    </row>
    <row r="506" ht="12.75">
      <c r="I506" s="1001"/>
    </row>
    <row r="507" ht="12.75">
      <c r="I507" s="1001"/>
    </row>
    <row r="508" ht="12.75">
      <c r="I508" s="1001"/>
    </row>
    <row r="509" ht="12.75">
      <c r="I509" s="1001"/>
    </row>
    <row r="510" ht="12.75">
      <c r="I510" s="1001"/>
    </row>
    <row r="511" ht="12.75">
      <c r="I511" s="1001"/>
    </row>
    <row r="512" ht="12.75">
      <c r="I512" s="1001"/>
    </row>
    <row r="513" ht="12.75">
      <c r="I513" s="1001"/>
    </row>
    <row r="514" ht="12.75">
      <c r="I514" s="1001"/>
    </row>
    <row r="515" ht="12.75">
      <c r="I515" s="1001"/>
    </row>
    <row r="516" ht="12.75">
      <c r="I516" s="1001"/>
    </row>
    <row r="517" ht="12.75">
      <c r="I517" s="1001"/>
    </row>
    <row r="518" ht="12.75">
      <c r="I518" s="1001"/>
    </row>
    <row r="519" ht="12.75">
      <c r="I519" s="1001"/>
    </row>
    <row r="520" ht="12.75">
      <c r="I520" s="1001"/>
    </row>
    <row r="521" ht="12.75">
      <c r="I521" s="1001"/>
    </row>
    <row r="522" ht="12.75">
      <c r="I522" s="1001"/>
    </row>
    <row r="523" ht="12.75">
      <c r="I523" s="1001"/>
    </row>
    <row r="524" ht="12.75">
      <c r="I524" s="1001"/>
    </row>
    <row r="525" ht="12.75">
      <c r="I525" s="1001"/>
    </row>
    <row r="526" ht="12.75">
      <c r="I526" s="1001"/>
    </row>
    <row r="527" ht="12.75">
      <c r="I527" s="1001"/>
    </row>
    <row r="528" ht="12.75">
      <c r="I528" s="1001"/>
    </row>
    <row r="529" ht="12.75">
      <c r="I529" s="1001"/>
    </row>
    <row r="530" ht="12.75">
      <c r="I530" s="1001"/>
    </row>
    <row r="531" ht="12.75">
      <c r="I531" s="1001"/>
    </row>
    <row r="532" ht="12.75">
      <c r="I532" s="1001"/>
    </row>
    <row r="533" ht="12.75">
      <c r="I533" s="1001"/>
    </row>
    <row r="534" ht="12.75">
      <c r="I534" s="1001"/>
    </row>
    <row r="535" ht="12.75">
      <c r="I535" s="1001"/>
    </row>
    <row r="536" ht="12.75">
      <c r="I536" s="1001"/>
    </row>
    <row r="537" ht="12.75">
      <c r="I537" s="1001"/>
    </row>
    <row r="538" ht="12.75">
      <c r="I538" s="1001"/>
    </row>
    <row r="539" ht="12.75">
      <c r="I539" s="1001"/>
    </row>
    <row r="540" ht="12.75">
      <c r="I540" s="1001"/>
    </row>
    <row r="541" ht="12.75">
      <c r="I541" s="1001"/>
    </row>
    <row r="542" ht="12.75">
      <c r="I542" s="1001"/>
    </row>
    <row r="543" ht="12.75">
      <c r="I543" s="1001"/>
    </row>
    <row r="544" ht="12.75">
      <c r="I544" s="1001"/>
    </row>
    <row r="545" ht="12.75">
      <c r="I545" s="1001"/>
    </row>
    <row r="546" ht="12.75">
      <c r="I546" s="1001"/>
    </row>
    <row r="547" ht="12.75">
      <c r="I547" s="1001"/>
    </row>
    <row r="548" ht="12.75">
      <c r="I548" s="1001"/>
    </row>
    <row r="549" ht="12.75">
      <c r="I549" s="1001"/>
    </row>
    <row r="550" ht="12.75">
      <c r="I550" s="1001"/>
    </row>
    <row r="551" ht="12.75">
      <c r="I551" s="1001"/>
    </row>
    <row r="552" ht="12.75">
      <c r="I552" s="1001"/>
    </row>
    <row r="553" ht="12.75">
      <c r="I553" s="1001"/>
    </row>
    <row r="554" ht="12.75">
      <c r="I554" s="1001"/>
    </row>
    <row r="555" ht="12.75">
      <c r="I555" s="1001"/>
    </row>
    <row r="556" ht="12.75">
      <c r="I556" s="1001"/>
    </row>
    <row r="557" ht="12.75">
      <c r="I557" s="1001"/>
    </row>
    <row r="558" ht="12.75">
      <c r="I558" s="1001"/>
    </row>
    <row r="559" ht="12.75">
      <c r="I559" s="1001"/>
    </row>
    <row r="560" ht="12.75">
      <c r="I560" s="1001"/>
    </row>
    <row r="561" ht="12.75">
      <c r="I561" s="1001"/>
    </row>
    <row r="562" ht="12.75">
      <c r="I562" s="1001"/>
    </row>
    <row r="563" ht="12.75">
      <c r="I563" s="1001"/>
    </row>
    <row r="564" ht="12.75">
      <c r="I564" s="1001"/>
    </row>
    <row r="565" ht="12.75">
      <c r="I565" s="1001"/>
    </row>
    <row r="566" ht="12.75">
      <c r="I566" s="1001"/>
    </row>
    <row r="567" ht="12.75">
      <c r="I567" s="1001"/>
    </row>
    <row r="568" ht="12.75">
      <c r="I568" s="1001"/>
    </row>
    <row r="569" ht="12.75">
      <c r="I569" s="1001"/>
    </row>
    <row r="570" ht="12.75">
      <c r="I570" s="1001"/>
    </row>
    <row r="571" ht="12.75">
      <c r="I571" s="1001"/>
    </row>
    <row r="572" ht="12.75">
      <c r="I572" s="1001"/>
    </row>
    <row r="573" ht="12.75">
      <c r="I573" s="1001"/>
    </row>
    <row r="574" ht="12.75">
      <c r="I574" s="1001"/>
    </row>
    <row r="575" ht="12.75">
      <c r="I575" s="1001"/>
    </row>
    <row r="576" ht="12.75">
      <c r="I576" s="1001"/>
    </row>
    <row r="577" ht="12.75">
      <c r="I577" s="1001"/>
    </row>
    <row r="578" ht="12.75">
      <c r="I578" s="1001"/>
    </row>
    <row r="579" ht="12.75">
      <c r="I579" s="1001"/>
    </row>
    <row r="580" ht="12.75">
      <c r="I580" s="1001"/>
    </row>
    <row r="581" ht="12.75">
      <c r="I581" s="1001"/>
    </row>
    <row r="582" ht="12.75">
      <c r="I582" s="1001"/>
    </row>
    <row r="583" ht="12.75">
      <c r="I583" s="1001"/>
    </row>
    <row r="584" ht="12.75">
      <c r="I584" s="1001"/>
    </row>
    <row r="585" ht="12.75">
      <c r="I585" s="1001"/>
    </row>
    <row r="586" ht="12.75">
      <c r="I586" s="1001"/>
    </row>
    <row r="587" ht="12.75">
      <c r="I587" s="1001"/>
    </row>
    <row r="588" ht="12.75">
      <c r="I588" s="1001"/>
    </row>
    <row r="589" ht="12.75">
      <c r="I589" s="1001"/>
    </row>
    <row r="590" ht="12.75">
      <c r="I590" s="1001"/>
    </row>
    <row r="591" ht="12.75">
      <c r="I591" s="1001"/>
    </row>
    <row r="592" ht="12.75">
      <c r="I592" s="1001"/>
    </row>
    <row r="593" ht="12.75">
      <c r="I593" s="1001"/>
    </row>
    <row r="594" ht="12.75">
      <c r="I594" s="1001"/>
    </row>
    <row r="595" ht="12.75">
      <c r="I595" s="1001"/>
    </row>
    <row r="596" ht="12.75">
      <c r="I596" s="1001"/>
    </row>
    <row r="597" ht="12.75">
      <c r="I597" s="1001"/>
    </row>
    <row r="598" ht="12.75">
      <c r="I598" s="1001"/>
    </row>
    <row r="599" ht="12.75">
      <c r="I599" s="1001"/>
    </row>
    <row r="600" ht="12.75">
      <c r="I600" s="1001"/>
    </row>
    <row r="601" ht="12.75">
      <c r="I601" s="1001"/>
    </row>
    <row r="602" ht="12.75">
      <c r="I602" s="1001"/>
    </row>
    <row r="603" ht="12.75">
      <c r="I603" s="1001"/>
    </row>
    <row r="604" ht="12.75">
      <c r="I604" s="1001"/>
    </row>
    <row r="605" ht="12.75">
      <c r="I605" s="1001"/>
    </row>
    <row r="606" ht="12.75">
      <c r="I606" s="1001"/>
    </row>
    <row r="607" ht="12.75">
      <c r="I607" s="1001"/>
    </row>
    <row r="608" ht="12.75">
      <c r="I608" s="1001"/>
    </row>
    <row r="609" ht="12.75">
      <c r="I609" s="1001"/>
    </row>
    <row r="610" ht="12.75">
      <c r="I610" s="1001"/>
    </row>
    <row r="611" ht="12.75">
      <c r="I611" s="1001"/>
    </row>
    <row r="612" ht="12.75">
      <c r="I612" s="1001"/>
    </row>
    <row r="613" ht="12.75">
      <c r="I613" s="1001"/>
    </row>
    <row r="614" ht="12.75">
      <c r="I614" s="1001"/>
    </row>
    <row r="615" ht="12.75">
      <c r="I615" s="1001"/>
    </row>
    <row r="616" ht="12.75">
      <c r="I616" s="1001"/>
    </row>
    <row r="617" ht="12.75">
      <c r="I617" s="1001"/>
    </row>
    <row r="618" ht="12.75">
      <c r="I618" s="1001"/>
    </row>
    <row r="619" ht="12.75">
      <c r="I619" s="1001"/>
    </row>
    <row r="620" ht="12.75">
      <c r="I620" s="1001"/>
    </row>
    <row r="621" ht="12.75">
      <c r="I621" s="1001"/>
    </row>
    <row r="622" ht="12.75">
      <c r="I622" s="1001"/>
    </row>
    <row r="623" ht="12.75">
      <c r="I623" s="1001"/>
    </row>
    <row r="624" ht="12.75">
      <c r="I624" s="1001"/>
    </row>
    <row r="625" ht="12.75">
      <c r="I625" s="1001"/>
    </row>
    <row r="626" ht="12.75">
      <c r="I626" s="1001"/>
    </row>
    <row r="627" ht="12.75">
      <c r="I627" s="1001"/>
    </row>
    <row r="628" ht="12.75">
      <c r="I628" s="1001"/>
    </row>
    <row r="629" ht="12.75">
      <c r="I629" s="1001"/>
    </row>
    <row r="630" ht="12.75">
      <c r="I630" s="1001"/>
    </row>
    <row r="631" ht="12.75">
      <c r="I631" s="1001"/>
    </row>
    <row r="632" ht="12.75">
      <c r="I632" s="1001"/>
    </row>
    <row r="633" ht="12.75">
      <c r="I633" s="1001"/>
    </row>
    <row r="634" ht="12.75">
      <c r="I634" s="1001"/>
    </row>
    <row r="635" ht="12.75">
      <c r="I635" s="1001"/>
    </row>
    <row r="636" ht="12.75">
      <c r="I636" s="1001"/>
    </row>
    <row r="637" ht="12.75">
      <c r="I637" s="1001"/>
    </row>
    <row r="638" ht="12.75">
      <c r="I638" s="1001"/>
    </row>
    <row r="639" ht="12.75">
      <c r="I639" s="1001"/>
    </row>
    <row r="640" ht="12.75">
      <c r="I640" s="1001"/>
    </row>
    <row r="641" ht="12.75">
      <c r="I641" s="1001"/>
    </row>
    <row r="642" ht="12.75">
      <c r="I642" s="1001"/>
    </row>
    <row r="643" ht="12.75">
      <c r="I643" s="1001"/>
    </row>
    <row r="644" ht="12.75">
      <c r="I644" s="1001"/>
    </row>
    <row r="645" ht="12.75">
      <c r="I645" s="1001"/>
    </row>
    <row r="646" ht="12.75">
      <c r="I646" s="1001"/>
    </row>
    <row r="647" ht="12.75">
      <c r="I647" s="1001"/>
    </row>
    <row r="648" ht="12.75">
      <c r="I648" s="1001"/>
    </row>
    <row r="649" ht="12.75">
      <c r="I649" s="1001"/>
    </row>
    <row r="650" ht="12.75">
      <c r="I650" s="1001"/>
    </row>
    <row r="651" ht="12.75">
      <c r="I651" s="1001"/>
    </row>
    <row r="652" ht="12.75">
      <c r="I652" s="1001"/>
    </row>
    <row r="653" ht="12.75">
      <c r="I653" s="1001"/>
    </row>
    <row r="654" ht="12.75">
      <c r="I654" s="1001"/>
    </row>
    <row r="655" ht="12.75">
      <c r="I655" s="1001"/>
    </row>
    <row r="656" ht="12.75">
      <c r="I656" s="1001"/>
    </row>
    <row r="657" ht="12.75">
      <c r="I657" s="1001"/>
    </row>
    <row r="658" ht="12.75">
      <c r="I658" s="1001"/>
    </row>
    <row r="659" ht="12.75">
      <c r="I659" s="1001"/>
    </row>
    <row r="660" ht="12.75">
      <c r="I660" s="1001"/>
    </row>
    <row r="661" ht="12.75">
      <c r="I661" s="1001"/>
    </row>
    <row r="662" ht="12.75">
      <c r="I662" s="1001"/>
    </row>
    <row r="663" ht="12.75">
      <c r="I663" s="1001"/>
    </row>
    <row r="664" ht="12.75">
      <c r="I664" s="1001"/>
    </row>
    <row r="665" ht="12.75">
      <c r="I665" s="1001"/>
    </row>
    <row r="666" ht="12.75">
      <c r="I666" s="1001"/>
    </row>
    <row r="667" ht="12.75">
      <c r="I667" s="1001"/>
    </row>
    <row r="668" ht="12.75">
      <c r="I668" s="1001"/>
    </row>
    <row r="669" ht="12.75">
      <c r="I669" s="1001"/>
    </row>
    <row r="670" ht="12.75">
      <c r="I670" s="1001"/>
    </row>
    <row r="671" ht="12.75">
      <c r="I671" s="1001"/>
    </row>
    <row r="672" ht="12.75">
      <c r="I672" s="1001"/>
    </row>
    <row r="673" ht="12.75">
      <c r="I673" s="1001"/>
    </row>
    <row r="674" ht="12.75">
      <c r="I674" s="1001"/>
    </row>
    <row r="675" ht="12.75">
      <c r="I675" s="1001"/>
    </row>
    <row r="676" ht="12.75">
      <c r="I676" s="1001"/>
    </row>
    <row r="677" ht="12.75">
      <c r="I677" s="1001"/>
    </row>
    <row r="678" ht="12.75">
      <c r="I678" s="1001"/>
    </row>
    <row r="679" ht="12.75">
      <c r="I679" s="1001"/>
    </row>
    <row r="680" ht="12.75">
      <c r="I680" s="1001"/>
    </row>
    <row r="681" ht="12.75">
      <c r="I681" s="1001"/>
    </row>
    <row r="682" ht="12.75">
      <c r="I682" s="1001"/>
    </row>
    <row r="683" ht="12.75">
      <c r="I683" s="1001"/>
    </row>
    <row r="684" ht="12.75">
      <c r="I684" s="1001"/>
    </row>
    <row r="685" ht="12.75">
      <c r="I685" s="1001"/>
    </row>
    <row r="686" ht="12.75">
      <c r="I686" s="1001"/>
    </row>
    <row r="687" ht="12.75">
      <c r="I687" s="1001"/>
    </row>
    <row r="688" ht="12.75">
      <c r="I688" s="1001"/>
    </row>
    <row r="689" ht="12.75">
      <c r="I689" s="1001"/>
    </row>
    <row r="690" ht="12.75">
      <c r="I690" s="1001"/>
    </row>
    <row r="691" ht="12.75">
      <c r="I691" s="1001"/>
    </row>
    <row r="692" ht="12.75">
      <c r="I692" s="1001"/>
    </row>
    <row r="693" ht="12.75">
      <c r="I693" s="1001"/>
    </row>
    <row r="694" ht="12.75">
      <c r="I694" s="1001"/>
    </row>
    <row r="695" ht="12.75">
      <c r="I695" s="1001"/>
    </row>
    <row r="696" ht="12.75">
      <c r="I696" s="1001"/>
    </row>
    <row r="697" ht="12.75">
      <c r="I697" s="1001"/>
    </row>
    <row r="698" ht="12.75">
      <c r="I698" s="1001"/>
    </row>
    <row r="699" ht="12.75">
      <c r="I699" s="1001"/>
    </row>
    <row r="700" ht="12.75">
      <c r="I700" s="1001"/>
    </row>
    <row r="701" ht="12.75">
      <c r="I701" s="1001"/>
    </row>
    <row r="702" ht="12.75">
      <c r="I702" s="1001"/>
    </row>
    <row r="703" ht="12.75">
      <c r="I703" s="1001"/>
    </row>
    <row r="704" ht="12.75">
      <c r="I704" s="1001"/>
    </row>
    <row r="705" ht="12.75">
      <c r="I705" s="1001"/>
    </row>
    <row r="706" ht="12.75">
      <c r="I706" s="1001"/>
    </row>
    <row r="707" ht="12.75">
      <c r="I707" s="1001"/>
    </row>
    <row r="708" ht="12.75">
      <c r="I708" s="1001"/>
    </row>
    <row r="709" ht="12.75">
      <c r="I709" s="1001"/>
    </row>
    <row r="710" ht="12.75">
      <c r="I710" s="1001"/>
    </row>
    <row r="711" ht="12.75">
      <c r="I711" s="1001"/>
    </row>
    <row r="712" ht="12.75">
      <c r="I712" s="1001"/>
    </row>
    <row r="713" ht="12.75">
      <c r="I713" s="1001"/>
    </row>
    <row r="714" ht="12.75">
      <c r="I714" s="1001"/>
    </row>
    <row r="715" ht="12.75">
      <c r="I715" s="1001"/>
    </row>
    <row r="716" ht="12.75">
      <c r="I716" s="1001"/>
    </row>
    <row r="717" ht="12.75">
      <c r="I717" s="1001"/>
    </row>
    <row r="718" ht="12.75">
      <c r="I718" s="1001"/>
    </row>
    <row r="719" ht="12.75">
      <c r="I719" s="1001"/>
    </row>
    <row r="720" ht="12.75">
      <c r="I720" s="1001"/>
    </row>
    <row r="721" ht="12.75">
      <c r="I721" s="1001"/>
    </row>
    <row r="722" ht="12.75">
      <c r="I722" s="1001"/>
    </row>
    <row r="723" ht="12.75">
      <c r="I723" s="1001"/>
    </row>
    <row r="724" ht="12.75">
      <c r="I724" s="1001"/>
    </row>
    <row r="725" ht="12.75">
      <c r="I725" s="1001"/>
    </row>
    <row r="726" ht="12.75">
      <c r="I726" s="1001"/>
    </row>
    <row r="727" ht="12.75">
      <c r="I727" s="1001"/>
    </row>
    <row r="728" ht="12.75">
      <c r="I728" s="1001"/>
    </row>
    <row r="729" ht="12.75">
      <c r="I729" s="1001"/>
    </row>
    <row r="730" ht="12.75">
      <c r="I730" s="1001"/>
    </row>
    <row r="731" ht="12.75">
      <c r="I731" s="1001"/>
    </row>
    <row r="732" ht="12.75">
      <c r="I732" s="1001"/>
    </row>
    <row r="733" ht="12.75">
      <c r="I733" s="1001"/>
    </row>
    <row r="734" ht="12.75">
      <c r="I734" s="1001"/>
    </row>
    <row r="735" ht="12.75">
      <c r="I735" s="1001"/>
    </row>
    <row r="736" ht="12.75">
      <c r="I736" s="1001"/>
    </row>
    <row r="737" ht="12.75">
      <c r="I737" s="1001"/>
    </row>
    <row r="738" ht="12.75">
      <c r="I738" s="1001"/>
    </row>
    <row r="739" ht="12.75">
      <c r="I739" s="1001"/>
    </row>
    <row r="740" ht="12.75">
      <c r="I740" s="1001"/>
    </row>
    <row r="741" ht="12.75">
      <c r="I741" s="1001"/>
    </row>
    <row r="742" ht="12.75">
      <c r="I742" s="1001"/>
    </row>
    <row r="743" ht="12.75">
      <c r="I743" s="1001"/>
    </row>
    <row r="744" ht="12.75">
      <c r="I744" s="1001"/>
    </row>
    <row r="745" ht="12.75">
      <c r="I745" s="1001"/>
    </row>
    <row r="746" ht="12.75">
      <c r="I746" s="1001"/>
    </row>
    <row r="747" ht="12.75">
      <c r="I747" s="1001"/>
    </row>
    <row r="748" ht="12.75">
      <c r="I748" s="1001"/>
    </row>
    <row r="749" ht="12.75">
      <c r="I749" s="1001"/>
    </row>
    <row r="750" ht="12.75">
      <c r="I750" s="1001"/>
    </row>
    <row r="751" ht="12.75">
      <c r="I751" s="1001"/>
    </row>
    <row r="752" ht="12.75">
      <c r="I752" s="1001"/>
    </row>
    <row r="753" ht="12.75">
      <c r="I753" s="1001"/>
    </row>
    <row r="754" ht="12.75">
      <c r="I754" s="1001"/>
    </row>
    <row r="755" ht="12.75">
      <c r="I755" s="1001"/>
    </row>
    <row r="756" ht="12.75">
      <c r="I756" s="1001"/>
    </row>
    <row r="757" ht="12.75">
      <c r="I757" s="1001"/>
    </row>
    <row r="758" ht="12.75">
      <c r="I758" s="1001"/>
    </row>
    <row r="759" ht="12.75">
      <c r="I759" s="1001"/>
    </row>
    <row r="760" ht="12.75">
      <c r="I760" s="1001"/>
    </row>
    <row r="761" ht="12.75">
      <c r="I761" s="1001"/>
    </row>
    <row r="762" ht="12.75">
      <c r="I762" s="1001"/>
    </row>
    <row r="763" ht="12.75">
      <c r="I763" s="1001"/>
    </row>
    <row r="764" ht="12.75">
      <c r="I764" s="1001"/>
    </row>
    <row r="765" ht="12.75">
      <c r="I765" s="1001"/>
    </row>
    <row r="766" ht="12.75">
      <c r="I766" s="1001"/>
    </row>
    <row r="767" ht="12.75">
      <c r="I767" s="1001"/>
    </row>
    <row r="768" ht="12.75">
      <c r="I768" s="1001"/>
    </row>
    <row r="769" ht="12.75">
      <c r="I769" s="1001"/>
    </row>
    <row r="770" ht="12.75">
      <c r="I770" s="1001"/>
    </row>
    <row r="771" ht="12.75">
      <c r="I771" s="1001"/>
    </row>
    <row r="772" ht="12.75">
      <c r="I772" s="1001"/>
    </row>
    <row r="773" ht="12.75">
      <c r="I773" s="1001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PageLayoutView="0" workbookViewId="0" topLeftCell="A1">
      <selection activeCell="K29" sqref="K29"/>
    </sheetView>
  </sheetViews>
  <sheetFormatPr defaultColWidth="9.140625" defaultRowHeight="15"/>
  <cols>
    <col min="1" max="1" width="56.421875" style="937" bestFit="1" customWidth="1"/>
    <col min="2" max="5" width="8.421875" style="937" bestFit="1" customWidth="1"/>
    <col min="6" max="6" width="7.140625" style="937" bestFit="1" customWidth="1"/>
    <col min="7" max="7" width="7.00390625" style="937" bestFit="1" customWidth="1"/>
    <col min="8" max="8" width="7.140625" style="937" bestFit="1" customWidth="1"/>
    <col min="9" max="9" width="6.8515625" style="937" bestFit="1" customWidth="1"/>
    <col min="10" max="10" width="10.421875" style="937" bestFit="1" customWidth="1"/>
    <col min="11" max="11" width="54.8515625" style="937" customWidth="1"/>
    <col min="12" max="14" width="9.421875" style="937" bestFit="1" customWidth="1"/>
    <col min="15" max="15" width="10.28125" style="937" customWidth="1"/>
    <col min="16" max="16" width="8.421875" style="937" customWidth="1"/>
    <col min="17" max="17" width="6.8515625" style="937" customWidth="1"/>
    <col min="18" max="18" width="8.28125" style="937" customWidth="1"/>
    <col min="19" max="19" width="6.8515625" style="937" bestFit="1" customWidth="1"/>
    <col min="20" max="16384" width="9.140625" style="937" customWidth="1"/>
  </cols>
  <sheetData>
    <row r="1" spans="1:19" ht="12.75">
      <c r="A1" s="1859" t="s">
        <v>1144</v>
      </c>
      <c r="B1" s="1859"/>
      <c r="C1" s="1859"/>
      <c r="D1" s="1859"/>
      <c r="E1" s="1859"/>
      <c r="F1" s="1859"/>
      <c r="G1" s="1859"/>
      <c r="H1" s="1859"/>
      <c r="I1" s="1859"/>
      <c r="J1" s="1859"/>
      <c r="K1" s="1859"/>
      <c r="L1" s="1859"/>
      <c r="M1" s="1859"/>
      <c r="N1" s="1859"/>
      <c r="O1" s="1859"/>
      <c r="P1" s="1859"/>
      <c r="Q1" s="1859"/>
      <c r="R1" s="1859"/>
      <c r="S1" s="1859"/>
    </row>
    <row r="2" spans="1:19" ht="15.75">
      <c r="A2" s="1860" t="s">
        <v>842</v>
      </c>
      <c r="B2" s="1860"/>
      <c r="C2" s="1860"/>
      <c r="D2" s="1860"/>
      <c r="E2" s="1860"/>
      <c r="F2" s="1860"/>
      <c r="G2" s="1860"/>
      <c r="H2" s="1860"/>
      <c r="I2" s="1860"/>
      <c r="J2" s="1860"/>
      <c r="K2" s="1860"/>
      <c r="L2" s="1860"/>
      <c r="M2" s="1860"/>
      <c r="N2" s="1860"/>
      <c r="O2" s="1860"/>
      <c r="P2" s="1860"/>
      <c r="Q2" s="1860"/>
      <c r="R2" s="1860"/>
      <c r="S2" s="1860"/>
    </row>
    <row r="3" spans="1:19" ht="13.5" thickBot="1">
      <c r="A3" s="1002"/>
      <c r="B3" s="1002"/>
      <c r="C3" s="1002"/>
      <c r="D3" s="1002"/>
      <c r="E3" s="1002"/>
      <c r="F3" s="1002"/>
      <c r="G3" s="1002"/>
      <c r="H3" s="1861" t="s">
        <v>133</v>
      </c>
      <c r="I3" s="1861"/>
      <c r="K3" s="1002"/>
      <c r="L3" s="1002"/>
      <c r="M3" s="1002"/>
      <c r="N3" s="1002"/>
      <c r="O3" s="1002"/>
      <c r="P3" s="1002"/>
      <c r="Q3" s="1002"/>
      <c r="R3" s="1861" t="s">
        <v>133</v>
      </c>
      <c r="S3" s="1861"/>
    </row>
    <row r="4" spans="1:19" ht="13.5" customHeight="1" thickTop="1">
      <c r="A4" s="1564"/>
      <c r="B4" s="1555">
        <f>Deposits!B4</f>
        <v>2014</v>
      </c>
      <c r="C4" s="1556">
        <f>Deposits!C4</f>
        <v>2014</v>
      </c>
      <c r="D4" s="1556">
        <f>Deposits!D4</f>
        <v>2015</v>
      </c>
      <c r="E4" s="1556">
        <f>Deposits!E4</f>
        <v>2015</v>
      </c>
      <c r="F4" s="1853" t="str">
        <f>Deposits!F4</f>
        <v>Changes during four months </v>
      </c>
      <c r="G4" s="1854"/>
      <c r="H4" s="1854"/>
      <c r="I4" s="1855"/>
      <c r="K4" s="1564"/>
      <c r="L4" s="1555">
        <f aca="true" t="shared" si="0" ref="L4:O5">B4</f>
        <v>2014</v>
      </c>
      <c r="M4" s="1556">
        <f t="shared" si="0"/>
        <v>2014</v>
      </c>
      <c r="N4" s="1556">
        <f t="shared" si="0"/>
        <v>2015</v>
      </c>
      <c r="O4" s="1556">
        <f t="shared" si="0"/>
        <v>2015</v>
      </c>
      <c r="P4" s="1853" t="str">
        <f>F4</f>
        <v>Changes during four months </v>
      </c>
      <c r="Q4" s="1854"/>
      <c r="R4" s="1854"/>
      <c r="S4" s="1855"/>
    </row>
    <row r="5" spans="1:19" ht="12.75">
      <c r="A5" s="1565" t="s">
        <v>741</v>
      </c>
      <c r="B5" s="1558" t="str">
        <f>Deposits!B5</f>
        <v>Jul </v>
      </c>
      <c r="C5" s="1558" t="str">
        <f>Deposits!C5</f>
        <v>Nov</v>
      </c>
      <c r="D5" s="1558" t="str">
        <f>Deposits!D5</f>
        <v>Jul (p)</v>
      </c>
      <c r="E5" s="1558" t="str">
        <f>Deposits!E5</f>
        <v>Nov(e)</v>
      </c>
      <c r="F5" s="1856" t="str">
        <f>Deposits!F5</f>
        <v>2014/15</v>
      </c>
      <c r="G5" s="1857"/>
      <c r="H5" s="1856" t="str">
        <f>Deposits!H5</f>
        <v>2015/16</v>
      </c>
      <c r="I5" s="1858"/>
      <c r="K5" s="1565" t="s">
        <v>741</v>
      </c>
      <c r="L5" s="1558" t="str">
        <f t="shared" si="0"/>
        <v>Jul </v>
      </c>
      <c r="M5" s="1558" t="str">
        <f t="shared" si="0"/>
        <v>Nov</v>
      </c>
      <c r="N5" s="1558" t="str">
        <f t="shared" si="0"/>
        <v>Jul (p)</v>
      </c>
      <c r="O5" s="1558" t="str">
        <f t="shared" si="0"/>
        <v>Nov(e)</v>
      </c>
      <c r="P5" s="1856" t="str">
        <f>F5</f>
        <v>2014/15</v>
      </c>
      <c r="Q5" s="1857"/>
      <c r="R5" s="1856" t="str">
        <f>H5</f>
        <v>2015/16</v>
      </c>
      <c r="S5" s="1858"/>
    </row>
    <row r="6" spans="1:19" ht="12.75">
      <c r="A6" s="1566"/>
      <c r="B6" s="1567"/>
      <c r="C6" s="1568"/>
      <c r="D6" s="1568"/>
      <c r="E6" s="1568"/>
      <c r="F6" s="1568" t="s">
        <v>62</v>
      </c>
      <c r="G6" s="1568" t="s">
        <v>843</v>
      </c>
      <c r="H6" s="1568" t="s">
        <v>62</v>
      </c>
      <c r="I6" s="1569" t="s">
        <v>843</v>
      </c>
      <c r="K6" s="1566"/>
      <c r="L6" s="1567"/>
      <c r="M6" s="1568"/>
      <c r="N6" s="1568"/>
      <c r="O6" s="1568"/>
      <c r="P6" s="1568" t="s">
        <v>62</v>
      </c>
      <c r="Q6" s="1568" t="s">
        <v>843</v>
      </c>
      <c r="R6" s="1568" t="s">
        <v>62</v>
      </c>
      <c r="S6" s="1569" t="s">
        <v>843</v>
      </c>
    </row>
    <row r="7" spans="1:19" s="1002" customFormat="1" ht="12.75">
      <c r="A7" s="1003" t="s">
        <v>844</v>
      </c>
      <c r="B7" s="1004">
        <v>50909.84338522675</v>
      </c>
      <c r="C7" s="1005">
        <v>53745.42931410225</v>
      </c>
      <c r="D7" s="1005">
        <v>65159.77609384413</v>
      </c>
      <c r="E7" s="1005">
        <v>64613.643114042614</v>
      </c>
      <c r="F7" s="1005">
        <v>2835.585928875502</v>
      </c>
      <c r="G7" s="1005">
        <v>5.569818605449384</v>
      </c>
      <c r="H7" s="1005">
        <v>-546.132979801514</v>
      </c>
      <c r="I7" s="1006">
        <v>-0.8381443469280263</v>
      </c>
      <c r="J7" s="995"/>
      <c r="K7" s="1003" t="s">
        <v>845</v>
      </c>
      <c r="L7" s="1007">
        <v>22381.9792591197</v>
      </c>
      <c r="M7" s="1008">
        <v>22134.127063904</v>
      </c>
      <c r="N7" s="1008">
        <v>23002.465491631418</v>
      </c>
      <c r="O7" s="1008">
        <v>22991.8555841247</v>
      </c>
      <c r="P7" s="1008">
        <v>-247.85219521569888</v>
      </c>
      <c r="Q7" s="1008">
        <v>-1.1073738937306437</v>
      </c>
      <c r="R7" s="1008">
        <v>-10.609907506717718</v>
      </c>
      <c r="S7" s="1009">
        <v>-0.04612508824576972</v>
      </c>
    </row>
    <row r="8" spans="1:19" s="883" customFormat="1" ht="12.75">
      <c r="A8" s="1010" t="s">
        <v>846</v>
      </c>
      <c r="B8" s="1011">
        <v>6686.876255879998</v>
      </c>
      <c r="C8" s="1012">
        <v>6715.266831689997</v>
      </c>
      <c r="D8" s="1012">
        <v>7998.323793673232</v>
      </c>
      <c r="E8" s="1012">
        <v>8368.885355659999</v>
      </c>
      <c r="F8" s="1013">
        <v>28.390575809999063</v>
      </c>
      <c r="G8" s="1013">
        <v>0.4245715745828893</v>
      </c>
      <c r="H8" s="1013">
        <v>370.5615619867667</v>
      </c>
      <c r="I8" s="1014">
        <v>4.632990255781908</v>
      </c>
      <c r="J8" s="979"/>
      <c r="K8" s="1010" t="s">
        <v>847</v>
      </c>
      <c r="L8" s="1015">
        <v>12500.041175756698</v>
      </c>
      <c r="M8" s="1016">
        <v>12155.866621449999</v>
      </c>
      <c r="N8" s="1016">
        <v>14342.269260266698</v>
      </c>
      <c r="O8" s="1016">
        <v>14369.4121373167</v>
      </c>
      <c r="P8" s="1017">
        <v>-344.17455430669906</v>
      </c>
      <c r="Q8" s="1017">
        <v>-2.753387364628935</v>
      </c>
      <c r="R8" s="1017">
        <v>27.142877050002426</v>
      </c>
      <c r="S8" s="1018">
        <v>0.1892509236679726</v>
      </c>
    </row>
    <row r="9" spans="1:19" s="883" customFormat="1" ht="12.75">
      <c r="A9" s="1010" t="s">
        <v>848</v>
      </c>
      <c r="B9" s="1019">
        <v>3207.8566312049998</v>
      </c>
      <c r="C9" s="1013">
        <v>3391.659193189999</v>
      </c>
      <c r="D9" s="1013">
        <v>3479.861155805159</v>
      </c>
      <c r="E9" s="1013">
        <v>3493.9146510000005</v>
      </c>
      <c r="F9" s="1019">
        <v>183.8025619849991</v>
      </c>
      <c r="G9" s="1013">
        <v>5.729762365220028</v>
      </c>
      <c r="H9" s="1013">
        <v>14.053495194841616</v>
      </c>
      <c r="I9" s="1014">
        <v>0.4038521816135496</v>
      </c>
      <c r="K9" s="1010" t="s">
        <v>849</v>
      </c>
      <c r="L9" s="1020">
        <v>53.789542870000005</v>
      </c>
      <c r="M9" s="1017">
        <v>37.91103057</v>
      </c>
      <c r="N9" s="1017">
        <v>44.92072345</v>
      </c>
      <c r="O9" s="1017">
        <v>32.54127707</v>
      </c>
      <c r="P9" s="1020">
        <v>-15.878512300000004</v>
      </c>
      <c r="Q9" s="1017">
        <v>-29.519701140378928</v>
      </c>
      <c r="R9" s="1017">
        <v>-12.379446379999997</v>
      </c>
      <c r="S9" s="1018">
        <v>-27.55843056218632</v>
      </c>
    </row>
    <row r="10" spans="1:19" s="883" customFormat="1" ht="12.75">
      <c r="A10" s="1010" t="s">
        <v>850</v>
      </c>
      <c r="B10" s="1019">
        <v>15442.179896470003</v>
      </c>
      <c r="C10" s="1013">
        <v>16344.981515124999</v>
      </c>
      <c r="D10" s="1013">
        <v>20730.12233032415</v>
      </c>
      <c r="E10" s="1013">
        <v>22772.47259527501</v>
      </c>
      <c r="F10" s="1019">
        <v>902.8016186549958</v>
      </c>
      <c r="G10" s="1013">
        <v>5.846335327704421</v>
      </c>
      <c r="H10" s="1013">
        <v>2042.3502649508591</v>
      </c>
      <c r="I10" s="1014">
        <v>9.852089787059755</v>
      </c>
      <c r="K10" s="1010" t="s">
        <v>851</v>
      </c>
      <c r="L10" s="1020">
        <v>6799.226489263001</v>
      </c>
      <c r="M10" s="1017">
        <v>8106.171345204</v>
      </c>
      <c r="N10" s="1017">
        <v>6466.227867574001</v>
      </c>
      <c r="O10" s="1017">
        <v>6866.650239058001</v>
      </c>
      <c r="P10" s="1020">
        <v>1306.9448559409993</v>
      </c>
      <c r="Q10" s="1017">
        <v>19.221963821985653</v>
      </c>
      <c r="R10" s="1017">
        <v>400.422371484</v>
      </c>
      <c r="S10" s="1018">
        <v>6.192518724741918</v>
      </c>
    </row>
    <row r="11" spans="1:19" s="883" customFormat="1" ht="12.75">
      <c r="A11" s="1010" t="s">
        <v>852</v>
      </c>
      <c r="B11" s="1019">
        <v>5791.252341764999</v>
      </c>
      <c r="C11" s="1013">
        <v>1477.94624722</v>
      </c>
      <c r="D11" s="1013">
        <v>1769.28074207</v>
      </c>
      <c r="E11" s="1013">
        <v>1839.4314268900002</v>
      </c>
      <c r="F11" s="1019">
        <v>-4313.306094544999</v>
      </c>
      <c r="G11" s="1013">
        <v>-74.47967796945338</v>
      </c>
      <c r="H11" s="1013">
        <v>70.15068482000015</v>
      </c>
      <c r="I11" s="1014">
        <v>3.9649267158091694</v>
      </c>
      <c r="K11" s="1010" t="s">
        <v>853</v>
      </c>
      <c r="L11" s="1021">
        <v>3028.9220512300003</v>
      </c>
      <c r="M11" s="1022">
        <v>1834.1780666800003</v>
      </c>
      <c r="N11" s="1022">
        <v>2149.04764034072</v>
      </c>
      <c r="O11" s="1022">
        <v>1723.2519306799998</v>
      </c>
      <c r="P11" s="1017">
        <v>-1194.74398455</v>
      </c>
      <c r="Q11" s="1017">
        <v>-39.44452727216378</v>
      </c>
      <c r="R11" s="1017">
        <v>-425.7957096607204</v>
      </c>
      <c r="S11" s="1018">
        <v>-19.813228039617247</v>
      </c>
    </row>
    <row r="12" spans="1:19" s="883" customFormat="1" ht="12.75">
      <c r="A12" s="1010" t="s">
        <v>854</v>
      </c>
      <c r="B12" s="1023">
        <v>19781.678259906756</v>
      </c>
      <c r="C12" s="1024">
        <v>25815.575526877252</v>
      </c>
      <c r="D12" s="1024">
        <v>31182.18807197159</v>
      </c>
      <c r="E12" s="1024">
        <v>28138.939085217604</v>
      </c>
      <c r="F12" s="1013">
        <v>6033.897266970496</v>
      </c>
      <c r="G12" s="1013">
        <v>30.502453774106314</v>
      </c>
      <c r="H12" s="1013">
        <v>-3043.2489867539844</v>
      </c>
      <c r="I12" s="1014">
        <v>-9.759574856420798</v>
      </c>
      <c r="K12" s="1003" t="s">
        <v>855</v>
      </c>
      <c r="L12" s="1007">
        <v>47291.67585999333</v>
      </c>
      <c r="M12" s="1008">
        <v>50543.67667574182</v>
      </c>
      <c r="N12" s="1008">
        <v>60042.01386870157</v>
      </c>
      <c r="O12" s="1008">
        <v>65651.2274988257</v>
      </c>
      <c r="P12" s="1008">
        <v>3252.0008157484917</v>
      </c>
      <c r="Q12" s="1008">
        <v>6.87647615909408</v>
      </c>
      <c r="R12" s="1008">
        <v>5609.213630124126</v>
      </c>
      <c r="S12" s="1009">
        <v>9.342147720744709</v>
      </c>
    </row>
    <row r="13" spans="1:19" s="1002" customFormat="1" ht="12.75">
      <c r="A13" s="1003" t="s">
        <v>856</v>
      </c>
      <c r="B13" s="1004">
        <v>3587.9108865739513</v>
      </c>
      <c r="C13" s="1005">
        <v>3635.5017388949996</v>
      </c>
      <c r="D13" s="1005">
        <v>3526.16618513</v>
      </c>
      <c r="E13" s="1005">
        <v>3589.62556647</v>
      </c>
      <c r="F13" s="1005">
        <v>47.59085232104826</v>
      </c>
      <c r="G13" s="1005">
        <v>1.326422361802083</v>
      </c>
      <c r="H13" s="1005">
        <v>63.459381340000164</v>
      </c>
      <c r="I13" s="1006">
        <v>1.7996707474426814</v>
      </c>
      <c r="K13" s="1010" t="s">
        <v>857</v>
      </c>
      <c r="L13" s="1015">
        <v>9033.107553747499</v>
      </c>
      <c r="M13" s="1016">
        <v>9504.870669475</v>
      </c>
      <c r="N13" s="1016">
        <v>10938.141335183493</v>
      </c>
      <c r="O13" s="1016">
        <v>11805.6277088495</v>
      </c>
      <c r="P13" s="1017">
        <v>471.7631157275009</v>
      </c>
      <c r="Q13" s="1017">
        <v>5.222600449739846</v>
      </c>
      <c r="R13" s="1017">
        <v>867.4863736660081</v>
      </c>
      <c r="S13" s="1018">
        <v>7.930838952278502</v>
      </c>
    </row>
    <row r="14" spans="1:19" s="883" customFormat="1" ht="12.75">
      <c r="A14" s="1010" t="s">
        <v>858</v>
      </c>
      <c r="B14" s="1011">
        <v>1109.246546085001</v>
      </c>
      <c r="C14" s="1012">
        <v>1155.9221499299997</v>
      </c>
      <c r="D14" s="1012">
        <v>1064.9545842500002</v>
      </c>
      <c r="E14" s="1012">
        <v>1177.3417883900001</v>
      </c>
      <c r="F14" s="1013">
        <v>46.675603844998705</v>
      </c>
      <c r="G14" s="1013">
        <v>4.207865601180964</v>
      </c>
      <c r="H14" s="1013">
        <v>112.38720414</v>
      </c>
      <c r="I14" s="1014">
        <v>10.553239152367166</v>
      </c>
      <c r="K14" s="1010" t="s">
        <v>859</v>
      </c>
      <c r="L14" s="1020">
        <v>5518.7037887878</v>
      </c>
      <c r="M14" s="1017">
        <v>5556.486777277802</v>
      </c>
      <c r="N14" s="1017">
        <v>6241.116634909785</v>
      </c>
      <c r="O14" s="1017">
        <v>6791.544878228201</v>
      </c>
      <c r="P14" s="1020">
        <v>37.782988490002026</v>
      </c>
      <c r="Q14" s="1017">
        <v>0.6846351958002294</v>
      </c>
      <c r="R14" s="1017">
        <v>550.4282433184162</v>
      </c>
      <c r="S14" s="1018">
        <v>8.819387226952099</v>
      </c>
    </row>
    <row r="15" spans="1:19" s="883" customFormat="1" ht="12.75">
      <c r="A15" s="1010" t="s">
        <v>860</v>
      </c>
      <c r="B15" s="1019">
        <v>500.08196992</v>
      </c>
      <c r="C15" s="1013">
        <v>606.4506957299999</v>
      </c>
      <c r="D15" s="1013">
        <v>796.0430835399999</v>
      </c>
      <c r="E15" s="1013">
        <v>786.92574416</v>
      </c>
      <c r="F15" s="1019">
        <v>106.36872580999989</v>
      </c>
      <c r="G15" s="1013">
        <v>21.270258119287142</v>
      </c>
      <c r="H15" s="1013">
        <v>-9.117339379999862</v>
      </c>
      <c r="I15" s="1014">
        <v>-1.1453324032984618</v>
      </c>
      <c r="K15" s="1010" t="s">
        <v>861</v>
      </c>
      <c r="L15" s="1020">
        <v>0</v>
      </c>
      <c r="M15" s="1017">
        <v>0</v>
      </c>
      <c r="N15" s="1017">
        <v>0</v>
      </c>
      <c r="O15" s="1017">
        <v>0</v>
      </c>
      <c r="P15" s="1025">
        <v>0</v>
      </c>
      <c r="Q15" s="1026"/>
      <c r="R15" s="1026">
        <v>0</v>
      </c>
      <c r="S15" s="1027"/>
    </row>
    <row r="16" spans="1:19" s="883" customFormat="1" ht="12.75">
      <c r="A16" s="1010" t="s">
        <v>862</v>
      </c>
      <c r="B16" s="1019">
        <v>296.53626492999996</v>
      </c>
      <c r="C16" s="1013">
        <v>380.88698911499995</v>
      </c>
      <c r="D16" s="1013">
        <v>241.57251959</v>
      </c>
      <c r="E16" s="1013">
        <v>271.5153475</v>
      </c>
      <c r="F16" s="1019">
        <v>84.35072418499999</v>
      </c>
      <c r="G16" s="1013">
        <v>28.44533170501481</v>
      </c>
      <c r="H16" s="1013">
        <v>29.942827910000005</v>
      </c>
      <c r="I16" s="1014">
        <v>12.394964444142637</v>
      </c>
      <c r="K16" s="1010" t="s">
        <v>863</v>
      </c>
      <c r="L16" s="1020">
        <v>0</v>
      </c>
      <c r="M16" s="1017">
        <v>0</v>
      </c>
      <c r="N16" s="1017">
        <v>0</v>
      </c>
      <c r="O16" s="1017">
        <v>0</v>
      </c>
      <c r="P16" s="1025">
        <v>0</v>
      </c>
      <c r="Q16" s="1026"/>
      <c r="R16" s="1026">
        <v>0</v>
      </c>
      <c r="S16" s="1027"/>
    </row>
    <row r="17" spans="1:19" s="883" customFormat="1" ht="12.75">
      <c r="A17" s="1010" t="s">
        <v>864</v>
      </c>
      <c r="B17" s="1019">
        <v>0.4576</v>
      </c>
      <c r="C17" s="1013">
        <v>0.21669999999999998</v>
      </c>
      <c r="D17" s="1013">
        <v>11.854953219999999</v>
      </c>
      <c r="E17" s="1013">
        <v>12.938004000000001</v>
      </c>
      <c r="F17" s="1019">
        <v>-0.24090000000000003</v>
      </c>
      <c r="G17" s="1013">
        <v>-52.644230769230774</v>
      </c>
      <c r="H17" s="1013">
        <v>1.0830507800000024</v>
      </c>
      <c r="I17" s="1014">
        <v>9.135850305784695</v>
      </c>
      <c r="J17" s="979"/>
      <c r="K17" s="1010" t="s">
        <v>865</v>
      </c>
      <c r="L17" s="1020">
        <v>22866.757006658027</v>
      </c>
      <c r="M17" s="1017">
        <v>25476.50872903902</v>
      </c>
      <c r="N17" s="1017">
        <v>31477.382981504998</v>
      </c>
      <c r="O17" s="1017">
        <v>34433.717399458</v>
      </c>
      <c r="P17" s="1020">
        <v>2609.751722380992</v>
      </c>
      <c r="Q17" s="1028">
        <v>11.412863317789752</v>
      </c>
      <c r="R17" s="1028">
        <v>2956.334417953003</v>
      </c>
      <c r="S17" s="1029">
        <v>9.391932041142178</v>
      </c>
    </row>
    <row r="18" spans="1:19" s="883" customFormat="1" ht="12.75">
      <c r="A18" s="1010" t="s">
        <v>866</v>
      </c>
      <c r="B18" s="1019">
        <v>5.009313099999999</v>
      </c>
      <c r="C18" s="1013">
        <v>6.27573417</v>
      </c>
      <c r="D18" s="1013">
        <v>16.02626883</v>
      </c>
      <c r="E18" s="1013">
        <v>15.302451569999999</v>
      </c>
      <c r="F18" s="1019">
        <v>1.2664210700000007</v>
      </c>
      <c r="G18" s="1013">
        <v>25.281331885603258</v>
      </c>
      <c r="H18" s="1013">
        <v>-0.7238172600000006</v>
      </c>
      <c r="I18" s="1014">
        <v>-4.516442770790589</v>
      </c>
      <c r="K18" s="1010" t="s">
        <v>867</v>
      </c>
      <c r="L18" s="1020">
        <v>2598.2843517300007</v>
      </c>
      <c r="M18" s="1017">
        <v>2747.3674968699997</v>
      </c>
      <c r="N18" s="1017">
        <v>3063.0504860332953</v>
      </c>
      <c r="O18" s="1017">
        <v>3454.4762189099997</v>
      </c>
      <c r="P18" s="1020">
        <v>149.08314513999903</v>
      </c>
      <c r="Q18" s="1028">
        <v>5.737753261714248</v>
      </c>
      <c r="R18" s="1028">
        <v>391.4257328767044</v>
      </c>
      <c r="S18" s="1029">
        <v>12.7789513970306</v>
      </c>
    </row>
    <row r="19" spans="1:19" s="883" customFormat="1" ht="12.75">
      <c r="A19" s="1010" t="s">
        <v>868</v>
      </c>
      <c r="B19" s="1019">
        <v>818.1741856600001</v>
      </c>
      <c r="C19" s="1013">
        <v>604.66343128</v>
      </c>
      <c r="D19" s="1013">
        <v>517.13052966</v>
      </c>
      <c r="E19" s="1013">
        <v>504.56041457</v>
      </c>
      <c r="F19" s="1019">
        <v>-213.5107543800001</v>
      </c>
      <c r="G19" s="1013">
        <v>-26.09600230881966</v>
      </c>
      <c r="H19" s="1013">
        <v>-12.570115090000002</v>
      </c>
      <c r="I19" s="1014">
        <v>-2.430743181661413</v>
      </c>
      <c r="K19" s="1010" t="s">
        <v>869</v>
      </c>
      <c r="L19" s="1021">
        <v>7274.823159070001</v>
      </c>
      <c r="M19" s="1022">
        <v>7258.4430030799995</v>
      </c>
      <c r="N19" s="1022">
        <v>8322.322431069999</v>
      </c>
      <c r="O19" s="1022">
        <v>9165.861293380001</v>
      </c>
      <c r="P19" s="1017">
        <v>-16.380155990001185</v>
      </c>
      <c r="Q19" s="1028">
        <v>-0.22516225661896627</v>
      </c>
      <c r="R19" s="1028">
        <v>843.5388623100025</v>
      </c>
      <c r="S19" s="1029">
        <v>10.13585894197984</v>
      </c>
    </row>
    <row r="20" spans="1:19" s="883" customFormat="1" ht="12.75">
      <c r="A20" s="1010" t="s">
        <v>870</v>
      </c>
      <c r="B20" s="1023">
        <v>858.4050068789501</v>
      </c>
      <c r="C20" s="1024">
        <v>881.0860386699999</v>
      </c>
      <c r="D20" s="1024">
        <v>878.58424604</v>
      </c>
      <c r="E20" s="1024">
        <v>821.0418162800001</v>
      </c>
      <c r="F20" s="1013">
        <v>22.681031791049804</v>
      </c>
      <c r="G20" s="1013">
        <v>2.642229671226536</v>
      </c>
      <c r="H20" s="1013">
        <v>-57.54242975999989</v>
      </c>
      <c r="I20" s="1014">
        <v>-6.549449300890391</v>
      </c>
      <c r="J20" s="979"/>
      <c r="K20" s="1003" t="s">
        <v>871</v>
      </c>
      <c r="L20" s="1007">
        <v>244239.8243797957</v>
      </c>
      <c r="M20" s="1008">
        <v>264024.2907534098</v>
      </c>
      <c r="N20" s="1008">
        <v>297464.8425950582</v>
      </c>
      <c r="O20" s="1008">
        <v>301655.3841060014</v>
      </c>
      <c r="P20" s="1008">
        <v>19784.466373614094</v>
      </c>
      <c r="Q20" s="1030">
        <v>8.100426056173797</v>
      </c>
      <c r="R20" s="1030">
        <v>4190.541510943207</v>
      </c>
      <c r="S20" s="1031">
        <v>1.408751862702589</v>
      </c>
    </row>
    <row r="21" spans="1:19" s="1002" customFormat="1" ht="12.75">
      <c r="A21" s="1003" t="s">
        <v>872</v>
      </c>
      <c r="B21" s="1004">
        <v>222679.3593088955</v>
      </c>
      <c r="C21" s="1005">
        <v>241634.01037613858</v>
      </c>
      <c r="D21" s="1005">
        <v>255565.55740765922</v>
      </c>
      <c r="E21" s="1005">
        <v>257296.7728993044</v>
      </c>
      <c r="F21" s="1005">
        <v>18954.651067243074</v>
      </c>
      <c r="G21" s="1005">
        <v>8.512082631309188</v>
      </c>
      <c r="H21" s="1005">
        <v>1731.2154916451836</v>
      </c>
      <c r="I21" s="1006">
        <v>0.6774056368181403</v>
      </c>
      <c r="J21" s="995"/>
      <c r="K21" s="1010" t="s">
        <v>873</v>
      </c>
      <c r="L21" s="1015">
        <v>57395.93432424599</v>
      </c>
      <c r="M21" s="1016">
        <v>63402.88096527251</v>
      </c>
      <c r="N21" s="1016">
        <v>66556.96564459868</v>
      </c>
      <c r="O21" s="1016">
        <v>64379.68005843969</v>
      </c>
      <c r="P21" s="1017">
        <v>6006.946641026523</v>
      </c>
      <c r="Q21" s="1028">
        <v>10.465805133673005</v>
      </c>
      <c r="R21" s="1028">
        <v>-2177.285586158985</v>
      </c>
      <c r="S21" s="1029">
        <v>-3.271311372254061</v>
      </c>
    </row>
    <row r="22" spans="1:19" s="883" customFormat="1" ht="12.75">
      <c r="A22" s="1010" t="s">
        <v>874</v>
      </c>
      <c r="B22" s="1011">
        <v>41324.93941762301</v>
      </c>
      <c r="C22" s="1012">
        <v>41325.747144976005</v>
      </c>
      <c r="D22" s="1012">
        <v>49144.7073363505</v>
      </c>
      <c r="E22" s="1012">
        <v>46398.9074517055</v>
      </c>
      <c r="F22" s="1013">
        <v>0.8077273529925151</v>
      </c>
      <c r="G22" s="1013">
        <v>0.0019545760123923133</v>
      </c>
      <c r="H22" s="1013">
        <v>-2745.799884644999</v>
      </c>
      <c r="I22" s="1014">
        <v>-5.58717313311587</v>
      </c>
      <c r="J22" s="979"/>
      <c r="K22" s="1010" t="s">
        <v>875</v>
      </c>
      <c r="L22" s="1020">
        <v>41644.00051949662</v>
      </c>
      <c r="M22" s="1017">
        <v>43339.72085373218</v>
      </c>
      <c r="N22" s="1017">
        <v>48139.0792284881</v>
      </c>
      <c r="O22" s="1017">
        <v>48247.98918812125</v>
      </c>
      <c r="P22" s="1020">
        <v>1695.720334235557</v>
      </c>
      <c r="Q22" s="1028">
        <v>4.071943888872217</v>
      </c>
      <c r="R22" s="1028">
        <v>108.90995963315072</v>
      </c>
      <c r="S22" s="1029">
        <v>0.22624022182937634</v>
      </c>
    </row>
    <row r="23" spans="1:19" s="883" customFormat="1" ht="12.75">
      <c r="A23" s="1010" t="s">
        <v>876</v>
      </c>
      <c r="B23" s="1019">
        <v>11307.456106658003</v>
      </c>
      <c r="C23" s="1013">
        <v>12721.933945797502</v>
      </c>
      <c r="D23" s="1013">
        <v>14607.971609179998</v>
      </c>
      <c r="E23" s="1013">
        <v>15568.069531819972</v>
      </c>
      <c r="F23" s="1019">
        <v>1414.4778391394993</v>
      </c>
      <c r="G23" s="1013">
        <v>12.509248992853781</v>
      </c>
      <c r="H23" s="1013">
        <v>960.0979226399741</v>
      </c>
      <c r="I23" s="1014">
        <v>6.57242462079147</v>
      </c>
      <c r="K23" s="1010" t="s">
        <v>877</v>
      </c>
      <c r="L23" s="1020">
        <v>17874.016371721</v>
      </c>
      <c r="M23" s="1017">
        <v>21925.079018259486</v>
      </c>
      <c r="N23" s="1017">
        <v>26139.835300735725</v>
      </c>
      <c r="O23" s="1017">
        <v>29105.041156508712</v>
      </c>
      <c r="P23" s="1020">
        <v>4051.062646538485</v>
      </c>
      <c r="Q23" s="1028">
        <v>22.664534720622658</v>
      </c>
      <c r="R23" s="1028">
        <v>2965.205855772987</v>
      </c>
      <c r="S23" s="1029">
        <v>11.343628686480397</v>
      </c>
    </row>
    <row r="24" spans="1:19" s="883" customFormat="1" ht="12.75">
      <c r="A24" s="1010" t="s">
        <v>878</v>
      </c>
      <c r="B24" s="1019">
        <v>10020.960872068636</v>
      </c>
      <c r="C24" s="1013">
        <v>9146.587643587698</v>
      </c>
      <c r="D24" s="1013">
        <v>9952.86956710395</v>
      </c>
      <c r="E24" s="1013">
        <v>10559.09832415395</v>
      </c>
      <c r="F24" s="1019">
        <v>-874.3732284809375</v>
      </c>
      <c r="G24" s="1013">
        <v>-8.725442995372559</v>
      </c>
      <c r="H24" s="1013">
        <v>606.2287570500011</v>
      </c>
      <c r="I24" s="1032">
        <v>6.090994692160921</v>
      </c>
      <c r="K24" s="1010" t="s">
        <v>879</v>
      </c>
      <c r="L24" s="1020">
        <v>95943.01699015798</v>
      </c>
      <c r="M24" s="1017">
        <v>101628.28996989701</v>
      </c>
      <c r="N24" s="1017">
        <v>119664.8019044213</v>
      </c>
      <c r="O24" s="1017">
        <v>120326.61886343244</v>
      </c>
      <c r="P24" s="1020">
        <v>5685.272979739035</v>
      </c>
      <c r="Q24" s="1028">
        <v>5.925676675689948</v>
      </c>
      <c r="R24" s="1028">
        <v>661.8169590111356</v>
      </c>
      <c r="S24" s="1029">
        <v>0.5530590018773793</v>
      </c>
    </row>
    <row r="25" spans="1:19" s="883" customFormat="1" ht="12.75">
      <c r="A25" s="1010" t="s">
        <v>880</v>
      </c>
      <c r="B25" s="1019">
        <v>5925.236432443638</v>
      </c>
      <c r="C25" s="1013">
        <v>5056.230132437698</v>
      </c>
      <c r="D25" s="1013">
        <v>5640.701975473947</v>
      </c>
      <c r="E25" s="1013">
        <v>6545.101591443948</v>
      </c>
      <c r="F25" s="1019">
        <v>-869.0063000059399</v>
      </c>
      <c r="G25" s="1013">
        <v>-14.666187753246355</v>
      </c>
      <c r="H25" s="1013">
        <v>904.3996159700009</v>
      </c>
      <c r="I25" s="1014">
        <v>16.033458599698683</v>
      </c>
      <c r="K25" s="1010" t="s">
        <v>881</v>
      </c>
      <c r="L25" s="1020">
        <v>30101.9835634031</v>
      </c>
      <c r="M25" s="1017">
        <v>32057.0045765686</v>
      </c>
      <c r="N25" s="1017">
        <v>35801.55782196435</v>
      </c>
      <c r="O25" s="1017">
        <v>38439.94923983935</v>
      </c>
      <c r="P25" s="1020">
        <v>1955.0210131655003</v>
      </c>
      <c r="Q25" s="1028">
        <v>6.494658430224991</v>
      </c>
      <c r="R25" s="1028">
        <v>2638.3914178749983</v>
      </c>
      <c r="S25" s="1029">
        <v>7.369487749654118</v>
      </c>
    </row>
    <row r="26" spans="1:19" s="883" customFormat="1" ht="12.75">
      <c r="A26" s="1010" t="s">
        <v>882</v>
      </c>
      <c r="B26" s="1019">
        <v>4095.7244396249994</v>
      </c>
      <c r="C26" s="1013">
        <v>4090.357511150001</v>
      </c>
      <c r="D26" s="1013">
        <v>4312.167591630001</v>
      </c>
      <c r="E26" s="1013">
        <v>4013.9967327100007</v>
      </c>
      <c r="F26" s="1019">
        <v>-5.366928474998531</v>
      </c>
      <c r="G26" s="1013">
        <v>-0.13103734282206547</v>
      </c>
      <c r="H26" s="1013">
        <v>-298.1708589200002</v>
      </c>
      <c r="I26" s="1014">
        <v>-6.914639855342253</v>
      </c>
      <c r="K26" s="1010" t="s">
        <v>883</v>
      </c>
      <c r="L26" s="1021">
        <v>1280.872610771</v>
      </c>
      <c r="M26" s="1022">
        <v>1671.3153696799995</v>
      </c>
      <c r="N26" s="1022">
        <v>1162.6026948499998</v>
      </c>
      <c r="O26" s="1022">
        <v>1156.1055996599998</v>
      </c>
      <c r="P26" s="1017">
        <v>390.4427589089996</v>
      </c>
      <c r="Q26" s="1028">
        <v>30.482559750729553</v>
      </c>
      <c r="R26" s="1028">
        <v>-6.497095189999982</v>
      </c>
      <c r="S26" s="1029">
        <v>-0.5588405410360969</v>
      </c>
    </row>
    <row r="27" spans="1:19" s="883" customFormat="1" ht="12.75">
      <c r="A27" s="1010" t="s">
        <v>884</v>
      </c>
      <c r="B27" s="1019">
        <v>1117.4021679950006</v>
      </c>
      <c r="C27" s="1013">
        <v>1742.2014339500004</v>
      </c>
      <c r="D27" s="1013">
        <v>1277.4018440000004</v>
      </c>
      <c r="E27" s="1013">
        <v>413.23152392600025</v>
      </c>
      <c r="F27" s="1019">
        <v>624.7992659549998</v>
      </c>
      <c r="G27" s="1013">
        <v>55.91534398721475</v>
      </c>
      <c r="H27" s="1013">
        <v>-864.1703200740002</v>
      </c>
      <c r="I27" s="1014">
        <v>-67.65062412685853</v>
      </c>
      <c r="K27" s="1003" t="s">
        <v>885</v>
      </c>
      <c r="L27" s="1007">
        <v>90656.92182198001</v>
      </c>
      <c r="M27" s="1008">
        <v>91666.42120157099</v>
      </c>
      <c r="N27" s="1008">
        <v>107252.81507546373</v>
      </c>
      <c r="O27" s="1008">
        <v>114141.60937173224</v>
      </c>
      <c r="P27" s="1008">
        <v>1009.4993795909832</v>
      </c>
      <c r="Q27" s="1030">
        <v>1.1135381163429567</v>
      </c>
      <c r="R27" s="1030">
        <v>6888.794296268505</v>
      </c>
      <c r="S27" s="1031">
        <v>6.422949636726558</v>
      </c>
    </row>
    <row r="28" spans="1:19" s="883" customFormat="1" ht="12.75">
      <c r="A28" s="1010" t="s">
        <v>886</v>
      </c>
      <c r="B28" s="1019">
        <v>5965.848269225006</v>
      </c>
      <c r="C28" s="1013">
        <v>5603.86733274</v>
      </c>
      <c r="D28" s="1013">
        <v>5944.705740249078</v>
      </c>
      <c r="E28" s="1013">
        <v>5990.093375108001</v>
      </c>
      <c r="F28" s="1019">
        <v>-361.98093648500617</v>
      </c>
      <c r="G28" s="1013">
        <v>-6.067551840905757</v>
      </c>
      <c r="H28" s="1013">
        <v>45.387634858922866</v>
      </c>
      <c r="I28" s="1014">
        <v>0.7634967455432229</v>
      </c>
      <c r="K28" s="1010" t="s">
        <v>887</v>
      </c>
      <c r="L28" s="1015">
        <v>159.51203882000001</v>
      </c>
      <c r="M28" s="1016">
        <v>229.65743909999998</v>
      </c>
      <c r="N28" s="1016">
        <v>2160.39919307</v>
      </c>
      <c r="O28" s="1016">
        <v>2099.92722839</v>
      </c>
      <c r="P28" s="1017">
        <v>70.14540027999996</v>
      </c>
      <c r="Q28" s="1028">
        <v>43.97498821963835</v>
      </c>
      <c r="R28" s="1028">
        <v>-60.47196467999993</v>
      </c>
      <c r="S28" s="1029">
        <v>-2.7991106863017863</v>
      </c>
    </row>
    <row r="29" spans="1:19" s="883" customFormat="1" ht="12.75">
      <c r="A29" s="1010" t="s">
        <v>888</v>
      </c>
      <c r="B29" s="1019">
        <v>0</v>
      </c>
      <c r="C29" s="1013">
        <v>0</v>
      </c>
      <c r="D29" s="1013">
        <v>0</v>
      </c>
      <c r="E29" s="1013">
        <v>0</v>
      </c>
      <c r="F29" s="1033">
        <v>0</v>
      </c>
      <c r="G29" s="1034"/>
      <c r="H29" s="1034">
        <v>0</v>
      </c>
      <c r="I29" s="1035"/>
      <c r="J29" s="979"/>
      <c r="K29" s="1036" t="s">
        <v>889</v>
      </c>
      <c r="L29" s="1020">
        <v>140.63570449</v>
      </c>
      <c r="M29" s="1017">
        <v>109.59593328</v>
      </c>
      <c r="N29" s="1017">
        <v>131.60030004</v>
      </c>
      <c r="O29" s="1017">
        <v>160.9594515</v>
      </c>
      <c r="P29" s="1020">
        <v>-31.039771209999998</v>
      </c>
      <c r="Q29" s="1028">
        <v>-22.071046127697326</v>
      </c>
      <c r="R29" s="1028">
        <v>29.359151459999993</v>
      </c>
      <c r="S29" s="1029">
        <v>22.309334743975704</v>
      </c>
    </row>
    <row r="30" spans="1:19" s="883" customFormat="1" ht="12.75">
      <c r="A30" s="1010" t="s">
        <v>890</v>
      </c>
      <c r="B30" s="1019">
        <v>11334.190188690505</v>
      </c>
      <c r="C30" s="1013">
        <v>11860.174163286501</v>
      </c>
      <c r="D30" s="1013">
        <v>13283.049057741999</v>
      </c>
      <c r="E30" s="1013">
        <v>13661.276522916</v>
      </c>
      <c r="F30" s="1019">
        <v>525.9839745959962</v>
      </c>
      <c r="G30" s="1037">
        <v>4.640684211571059</v>
      </c>
      <c r="H30" s="1037">
        <v>378.2274651740008</v>
      </c>
      <c r="I30" s="1038">
        <v>2.8474446155384157</v>
      </c>
      <c r="K30" s="1010" t="s">
        <v>891</v>
      </c>
      <c r="L30" s="1020">
        <v>509.33917166</v>
      </c>
      <c r="M30" s="1017">
        <v>519.8661096200001</v>
      </c>
      <c r="N30" s="1017">
        <v>567.73356983</v>
      </c>
      <c r="O30" s="1017">
        <v>475.806</v>
      </c>
      <c r="P30" s="1020">
        <v>10.526937960000112</v>
      </c>
      <c r="Q30" s="1028">
        <v>2.0667835002148975</v>
      </c>
      <c r="R30" s="1028">
        <v>-91.92756982999998</v>
      </c>
      <c r="S30" s="1029">
        <v>-16.192026456622326</v>
      </c>
    </row>
    <row r="31" spans="1:19" s="883" customFormat="1" ht="12.75">
      <c r="A31" s="1010" t="s">
        <v>892</v>
      </c>
      <c r="B31" s="1019">
        <v>9800.926100849107</v>
      </c>
      <c r="C31" s="1013">
        <v>10101.17334412</v>
      </c>
      <c r="D31" s="1013">
        <v>11736.549682733475</v>
      </c>
      <c r="E31" s="1013">
        <v>12109.55629393</v>
      </c>
      <c r="F31" s="1019">
        <v>300.2472432708928</v>
      </c>
      <c r="G31" s="1037">
        <v>3.063457883279834</v>
      </c>
      <c r="H31" s="1037">
        <v>373.0066111965243</v>
      </c>
      <c r="I31" s="1038">
        <v>3.178162418085125</v>
      </c>
      <c r="K31" s="1010" t="s">
        <v>893</v>
      </c>
      <c r="L31" s="1020">
        <v>22735.644327280002</v>
      </c>
      <c r="M31" s="1017">
        <v>23959.728570029994</v>
      </c>
      <c r="N31" s="1017">
        <v>30965.701122430008</v>
      </c>
      <c r="O31" s="1017">
        <v>34351.52844789001</v>
      </c>
      <c r="P31" s="1020">
        <v>1224.084242749992</v>
      </c>
      <c r="Q31" s="1028">
        <v>5.38398747415854</v>
      </c>
      <c r="R31" s="1028">
        <v>3385.827325459999</v>
      </c>
      <c r="S31" s="1029">
        <v>10.9341213107798</v>
      </c>
    </row>
    <row r="32" spans="1:19" s="883" customFormat="1" ht="12.75">
      <c r="A32" s="1010" t="s">
        <v>894</v>
      </c>
      <c r="B32" s="1019">
        <v>3367.954711386999</v>
      </c>
      <c r="C32" s="1013">
        <v>3728.8726425299997</v>
      </c>
      <c r="D32" s="1013">
        <v>3889.9394175924995</v>
      </c>
      <c r="E32" s="1013">
        <v>4090.11818951</v>
      </c>
      <c r="F32" s="1019">
        <v>360.9179311430007</v>
      </c>
      <c r="G32" s="1037">
        <v>10.716234690530225</v>
      </c>
      <c r="H32" s="1037">
        <v>200.1787719175004</v>
      </c>
      <c r="I32" s="1038">
        <v>5.146063998122416</v>
      </c>
      <c r="K32" s="1010" t="s">
        <v>895</v>
      </c>
      <c r="L32" s="1020">
        <v>1972.53856156</v>
      </c>
      <c r="M32" s="1017">
        <v>2497.547719109999</v>
      </c>
      <c r="N32" s="1017">
        <v>3379.172844783744</v>
      </c>
      <c r="O32" s="1017">
        <v>3605.942603909999</v>
      </c>
      <c r="P32" s="1020">
        <v>525.0091575499989</v>
      </c>
      <c r="Q32" s="1028">
        <v>26.615913512727</v>
      </c>
      <c r="R32" s="1028">
        <v>226.76975912625494</v>
      </c>
      <c r="S32" s="1029">
        <v>6.710806743026117</v>
      </c>
    </row>
    <row r="33" spans="1:19" s="883" customFormat="1" ht="12.75">
      <c r="A33" s="1010" t="s">
        <v>896</v>
      </c>
      <c r="B33" s="1019">
        <v>6010.591573545</v>
      </c>
      <c r="C33" s="1013">
        <v>6371.16360282</v>
      </c>
      <c r="D33" s="1013">
        <v>6546.317520439999</v>
      </c>
      <c r="E33" s="1013">
        <v>6740.9603953099995</v>
      </c>
      <c r="F33" s="1019">
        <v>360.5720292750002</v>
      </c>
      <c r="G33" s="1037">
        <v>5.9989441116249</v>
      </c>
      <c r="H33" s="1037">
        <v>194.64287487000092</v>
      </c>
      <c r="I33" s="1038">
        <v>2.973318575859705</v>
      </c>
      <c r="K33" s="1010" t="s">
        <v>897</v>
      </c>
      <c r="L33" s="1020">
        <v>41.79744922999999</v>
      </c>
      <c r="M33" s="1017">
        <v>76.50005936</v>
      </c>
      <c r="N33" s="1017">
        <v>40.99367049999999</v>
      </c>
      <c r="O33" s="1017">
        <v>45.986374239999996</v>
      </c>
      <c r="P33" s="1020">
        <v>34.702610130000004</v>
      </c>
      <c r="Q33" s="1028">
        <v>83.02566488935959</v>
      </c>
      <c r="R33" s="1028">
        <v>4.992703740000003</v>
      </c>
      <c r="S33" s="1029">
        <v>12.179206397241261</v>
      </c>
    </row>
    <row r="34" spans="1:19" s="883" customFormat="1" ht="12.75">
      <c r="A34" s="1010" t="s">
        <v>898</v>
      </c>
      <c r="B34" s="1019">
        <v>0</v>
      </c>
      <c r="C34" s="1013">
        <v>0</v>
      </c>
      <c r="D34" s="1013">
        <v>0</v>
      </c>
      <c r="E34" s="1013">
        <v>0</v>
      </c>
      <c r="F34" s="1033">
        <v>0</v>
      </c>
      <c r="G34" s="1034"/>
      <c r="H34" s="1034">
        <v>0</v>
      </c>
      <c r="I34" s="1035"/>
      <c r="K34" s="1010" t="s">
        <v>899</v>
      </c>
      <c r="L34" s="1020">
        <v>3313.9280454500017</v>
      </c>
      <c r="M34" s="1017">
        <v>2880.2567104299997</v>
      </c>
      <c r="N34" s="1017">
        <v>3323.2612199799996</v>
      </c>
      <c r="O34" s="1017">
        <v>4319.259935820001</v>
      </c>
      <c r="P34" s="1020">
        <v>-433.67133502000206</v>
      </c>
      <c r="Q34" s="1028">
        <v>-13.086323211375381</v>
      </c>
      <c r="R34" s="1028">
        <v>995.9987158400018</v>
      </c>
      <c r="S34" s="1029">
        <v>29.97052142190604</v>
      </c>
    </row>
    <row r="35" spans="1:19" s="883" customFormat="1" ht="12.75">
      <c r="A35" s="1010" t="s">
        <v>900</v>
      </c>
      <c r="B35" s="1019">
        <v>7156.898515025001</v>
      </c>
      <c r="C35" s="1013">
        <v>7514.992545199997</v>
      </c>
      <c r="D35" s="1013">
        <v>8346.075369999999</v>
      </c>
      <c r="E35" s="1013">
        <v>8263.269539389998</v>
      </c>
      <c r="F35" s="1019">
        <v>358.0940301749961</v>
      </c>
      <c r="G35" s="1013">
        <v>5.003480619757609</v>
      </c>
      <c r="H35" s="1013">
        <v>-82.80583061000107</v>
      </c>
      <c r="I35" s="1014">
        <v>-0.9921529214515239</v>
      </c>
      <c r="K35" s="1010" t="s">
        <v>901</v>
      </c>
      <c r="L35" s="1020">
        <v>0</v>
      </c>
      <c r="M35" s="1017">
        <v>0</v>
      </c>
      <c r="N35" s="1017">
        <v>0</v>
      </c>
      <c r="O35" s="1017">
        <v>0</v>
      </c>
      <c r="P35" s="1025">
        <v>0</v>
      </c>
      <c r="Q35" s="1026"/>
      <c r="R35" s="1026">
        <v>0</v>
      </c>
      <c r="S35" s="1027"/>
    </row>
    <row r="36" spans="1:19" s="883" customFormat="1" ht="12.75">
      <c r="A36" s="1010" t="s">
        <v>902</v>
      </c>
      <c r="B36" s="1019">
        <v>1469.9452409685</v>
      </c>
      <c r="C36" s="1013">
        <v>1928.8177079674997</v>
      </c>
      <c r="D36" s="1013">
        <v>1650.7727841995002</v>
      </c>
      <c r="E36" s="1013">
        <v>1441.2705411739998</v>
      </c>
      <c r="F36" s="1019">
        <v>458.8724669989997</v>
      </c>
      <c r="G36" s="1013">
        <v>31.21697694647885</v>
      </c>
      <c r="H36" s="1013">
        <v>-209.50224302550032</v>
      </c>
      <c r="I36" s="1014">
        <v>-12.69116168080594</v>
      </c>
      <c r="K36" s="1010" t="s">
        <v>903</v>
      </c>
      <c r="L36" s="1020">
        <v>3290.27345412</v>
      </c>
      <c r="M36" s="1017">
        <v>2647.58303063</v>
      </c>
      <c r="N36" s="1017">
        <v>3358.7018525</v>
      </c>
      <c r="O36" s="1017">
        <v>2140.1927372699997</v>
      </c>
      <c r="P36" s="1020">
        <v>-642.6904234900003</v>
      </c>
      <c r="Q36" s="1028">
        <v>-19.533039805103098</v>
      </c>
      <c r="R36" s="1028">
        <v>-1218.5091152300001</v>
      </c>
      <c r="S36" s="1029">
        <v>-36.279168820031494</v>
      </c>
    </row>
    <row r="37" spans="1:19" s="883" customFormat="1" ht="12.75">
      <c r="A37" s="1010" t="s">
        <v>904</v>
      </c>
      <c r="B37" s="1019">
        <v>437.643276845</v>
      </c>
      <c r="C37" s="1013">
        <v>665.81807592</v>
      </c>
      <c r="D37" s="1013">
        <v>804.1768271200002</v>
      </c>
      <c r="E37" s="1013">
        <v>682.0139370399999</v>
      </c>
      <c r="F37" s="1019">
        <v>228.17479907499995</v>
      </c>
      <c r="G37" s="1013">
        <v>52.137165391852356</v>
      </c>
      <c r="H37" s="1013">
        <v>-122.16289008000035</v>
      </c>
      <c r="I37" s="1014">
        <v>-15.191048281943475</v>
      </c>
      <c r="K37" s="1010" t="s">
        <v>905</v>
      </c>
      <c r="L37" s="1020">
        <v>522.98073641</v>
      </c>
      <c r="M37" s="1017">
        <v>1075.2390346399998</v>
      </c>
      <c r="N37" s="1017">
        <v>783.9566853</v>
      </c>
      <c r="O37" s="1017">
        <v>961.7617707900001</v>
      </c>
      <c r="P37" s="1020">
        <v>552.2582982299998</v>
      </c>
      <c r="Q37" s="1028">
        <v>105.5982103702281</v>
      </c>
      <c r="R37" s="1028">
        <v>177.80508549000012</v>
      </c>
      <c r="S37" s="1029">
        <v>22.68047314654364</v>
      </c>
    </row>
    <row r="38" spans="1:19" s="883" customFormat="1" ht="12.75">
      <c r="A38" s="1010" t="s">
        <v>906</v>
      </c>
      <c r="B38" s="1019">
        <v>590.317351435</v>
      </c>
      <c r="C38" s="1013">
        <v>587.6048354000002</v>
      </c>
      <c r="D38" s="1013">
        <v>589.60718425</v>
      </c>
      <c r="E38" s="1013">
        <v>533.0804517400001</v>
      </c>
      <c r="F38" s="1019">
        <v>-2.712516034999794</v>
      </c>
      <c r="G38" s="1013">
        <v>-0.4595013221966033</v>
      </c>
      <c r="H38" s="1013">
        <v>-56.52673250999999</v>
      </c>
      <c r="I38" s="1014">
        <v>-9.58718516666378</v>
      </c>
      <c r="K38" s="1010" t="s">
        <v>907</v>
      </c>
      <c r="L38" s="1020">
        <v>42852.56196691</v>
      </c>
      <c r="M38" s="1017">
        <v>52983.398414120995</v>
      </c>
      <c r="N38" s="1017">
        <v>56501.03256947998</v>
      </c>
      <c r="O38" s="1017">
        <v>59326.711800132216</v>
      </c>
      <c r="P38" s="1020">
        <v>10130.836447210997</v>
      </c>
      <c r="Q38" s="1028">
        <v>23.641145318298246</v>
      </c>
      <c r="R38" s="1028">
        <v>2825.679230652233</v>
      </c>
      <c r="S38" s="1029">
        <v>5.001110780015325</v>
      </c>
    </row>
    <row r="39" spans="1:19" s="883" customFormat="1" ht="12.75">
      <c r="A39" s="1010" t="s">
        <v>908</v>
      </c>
      <c r="B39" s="1019">
        <v>1248.796771355</v>
      </c>
      <c r="C39" s="1013">
        <v>1340.0151536100004</v>
      </c>
      <c r="D39" s="1013">
        <v>1541.6826397700002</v>
      </c>
      <c r="E39" s="1013">
        <v>1596.6807214300004</v>
      </c>
      <c r="F39" s="1019">
        <v>91.2183822550005</v>
      </c>
      <c r="G39" s="1013">
        <v>7.304501769012785</v>
      </c>
      <c r="H39" s="1013">
        <v>54.99808166000025</v>
      </c>
      <c r="I39" s="1014">
        <v>3.567406173050329</v>
      </c>
      <c r="K39" s="1010" t="s">
        <v>909</v>
      </c>
      <c r="L39" s="1021">
        <v>15117.71036605</v>
      </c>
      <c r="M39" s="1022">
        <v>4687.04818125</v>
      </c>
      <c r="N39" s="1022">
        <v>6040.262047549997</v>
      </c>
      <c r="O39" s="1022">
        <v>6653.533021789998</v>
      </c>
      <c r="P39" s="1017">
        <v>-10430.6621848</v>
      </c>
      <c r="Q39" s="1028">
        <v>-68.99630917803695</v>
      </c>
      <c r="R39" s="1028">
        <v>613.2709742400011</v>
      </c>
      <c r="S39" s="1029">
        <v>10.153052457198463</v>
      </c>
    </row>
    <row r="40" spans="1:19" s="883" customFormat="1" ht="12.75">
      <c r="A40" s="1010" t="s">
        <v>910</v>
      </c>
      <c r="B40" s="1019">
        <v>10559.0287117775</v>
      </c>
      <c r="C40" s="1013">
        <v>12040.168124787999</v>
      </c>
      <c r="D40" s="1013">
        <v>12615.06808854875</v>
      </c>
      <c r="E40" s="1013">
        <v>13248.175261996248</v>
      </c>
      <c r="F40" s="1019">
        <v>1481.1394130104982</v>
      </c>
      <c r="G40" s="1013">
        <v>14.027231608513773</v>
      </c>
      <c r="H40" s="1013">
        <v>633.1071734474972</v>
      </c>
      <c r="I40" s="1014">
        <v>5.018658393308208</v>
      </c>
      <c r="K40" s="1003" t="s">
        <v>911</v>
      </c>
      <c r="L40" s="1007">
        <v>87566.273708083</v>
      </c>
      <c r="M40" s="1008">
        <v>90983.279377232</v>
      </c>
      <c r="N40" s="1008">
        <v>107993.85060592178</v>
      </c>
      <c r="O40" s="1008">
        <v>112220.62877366183</v>
      </c>
      <c r="P40" s="1008">
        <v>3417.0056691490026</v>
      </c>
      <c r="Q40" s="1030">
        <v>3.902193760739631</v>
      </c>
      <c r="R40" s="1030">
        <v>4226.778167740049</v>
      </c>
      <c r="S40" s="1031">
        <v>3.913906341911913</v>
      </c>
    </row>
    <row r="41" spans="1:19" s="883" customFormat="1" ht="12.75">
      <c r="A41" s="1010" t="s">
        <v>912</v>
      </c>
      <c r="B41" s="1019">
        <v>29698.033114945003</v>
      </c>
      <c r="C41" s="1013">
        <v>32594.7748616275</v>
      </c>
      <c r="D41" s="1013">
        <v>35459.97253626999</v>
      </c>
      <c r="E41" s="1013">
        <v>34492.553887772505</v>
      </c>
      <c r="F41" s="1019">
        <v>2896.7417466824954</v>
      </c>
      <c r="G41" s="1013">
        <v>9.753985172926358</v>
      </c>
      <c r="H41" s="1013">
        <v>-967.4186484974853</v>
      </c>
      <c r="I41" s="1014">
        <v>-2.7281990912654197</v>
      </c>
      <c r="K41" s="1010" t="s">
        <v>913</v>
      </c>
      <c r="L41" s="1015">
        <v>7491.278704437999</v>
      </c>
      <c r="M41" s="1016">
        <v>7716.034550547</v>
      </c>
      <c r="N41" s="1016">
        <v>11154.811679539996</v>
      </c>
      <c r="O41" s="1016">
        <v>11461.84166956112</v>
      </c>
      <c r="P41" s="1017">
        <v>224.75584610900114</v>
      </c>
      <c r="Q41" s="1028">
        <v>3.000233404423344</v>
      </c>
      <c r="R41" s="1028">
        <v>307.029990021123</v>
      </c>
      <c r="S41" s="1029">
        <v>2.7524444055319486</v>
      </c>
    </row>
    <row r="42" spans="1:19" s="883" customFormat="1" ht="12.75">
      <c r="A42" s="1010" t="s">
        <v>914</v>
      </c>
      <c r="B42" s="1019">
        <v>4300.898186126249</v>
      </c>
      <c r="C42" s="1013">
        <v>4215.5321220900005</v>
      </c>
      <c r="D42" s="1013">
        <v>5652.9988508021</v>
      </c>
      <c r="E42" s="1013">
        <v>5751.09960958</v>
      </c>
      <c r="F42" s="1019">
        <v>-85.36606403624864</v>
      </c>
      <c r="G42" s="1013">
        <v>-1.9848427082422175</v>
      </c>
      <c r="H42" s="1013">
        <v>98.10075877790041</v>
      </c>
      <c r="I42" s="1014">
        <v>1.7353755301751206</v>
      </c>
      <c r="K42" s="1010" t="s">
        <v>915</v>
      </c>
      <c r="L42" s="1020">
        <v>22990.984896433998</v>
      </c>
      <c r="M42" s="1017">
        <v>24714.781154965</v>
      </c>
      <c r="N42" s="1017">
        <v>30110.321948470006</v>
      </c>
      <c r="O42" s="1017">
        <v>32548.788830084435</v>
      </c>
      <c r="P42" s="1020">
        <v>1723.7962585310015</v>
      </c>
      <c r="Q42" s="1028">
        <v>7.497705149631802</v>
      </c>
      <c r="R42" s="1028">
        <v>2438.4668816144294</v>
      </c>
      <c r="S42" s="1029">
        <v>8.098441742959626</v>
      </c>
    </row>
    <row r="43" spans="1:19" s="883" customFormat="1" ht="12.75">
      <c r="A43" s="1010" t="s">
        <v>916</v>
      </c>
      <c r="B43" s="1019">
        <v>34474.26013685199</v>
      </c>
      <c r="C43" s="1013">
        <v>43520.498988525</v>
      </c>
      <c r="D43" s="1013">
        <v>38116.09233171301</v>
      </c>
      <c r="E43" s="1013">
        <v>42796.24594665225</v>
      </c>
      <c r="F43" s="1019">
        <v>9046.238851673013</v>
      </c>
      <c r="G43" s="1013">
        <v>26.240559814082403</v>
      </c>
      <c r="H43" s="1013">
        <v>4680.153614939241</v>
      </c>
      <c r="I43" s="1014">
        <v>12.278681597812433</v>
      </c>
      <c r="K43" s="1010" t="s">
        <v>917</v>
      </c>
      <c r="L43" s="1020">
        <v>734.54777678</v>
      </c>
      <c r="M43" s="1017">
        <v>776.13203312</v>
      </c>
      <c r="N43" s="1017">
        <v>1011.4556164499999</v>
      </c>
      <c r="O43" s="1017">
        <v>1014.0070263299999</v>
      </c>
      <c r="P43" s="1020">
        <v>41.58425633999991</v>
      </c>
      <c r="Q43" s="1028">
        <v>5.661205118922381</v>
      </c>
      <c r="R43" s="1028">
        <v>2.551409880000051</v>
      </c>
      <c r="S43" s="1029">
        <v>0.2522512939277526</v>
      </c>
    </row>
    <row r="44" spans="1:19" s="883" customFormat="1" ht="12.75">
      <c r="A44" s="1010" t="s">
        <v>918</v>
      </c>
      <c r="B44" s="1019">
        <v>3906.360325489999</v>
      </c>
      <c r="C44" s="1013">
        <v>4208.0865662288</v>
      </c>
      <c r="D44" s="1013">
        <v>3864.3572224248</v>
      </c>
      <c r="E44" s="1013">
        <v>4281.435409821201</v>
      </c>
      <c r="F44" s="1019">
        <v>301.7262407388007</v>
      </c>
      <c r="G44" s="1013">
        <v>7.7239736122128795</v>
      </c>
      <c r="H44" s="1013">
        <v>417.0781873964006</v>
      </c>
      <c r="I44" s="1014">
        <v>10.792951153068946</v>
      </c>
      <c r="K44" s="1010" t="s">
        <v>919</v>
      </c>
      <c r="L44" s="1020">
        <v>1740.6561667300052</v>
      </c>
      <c r="M44" s="1017">
        <v>1712.0211418000004</v>
      </c>
      <c r="N44" s="1017">
        <v>1863.5778728299995</v>
      </c>
      <c r="O44" s="1017">
        <v>1542.1216548600003</v>
      </c>
      <c r="P44" s="1020">
        <v>-28.635024930004874</v>
      </c>
      <c r="Q44" s="1028">
        <v>-1.645070719727412</v>
      </c>
      <c r="R44" s="1028">
        <v>-321.4562179699992</v>
      </c>
      <c r="S44" s="1029">
        <v>-17.24941161067989</v>
      </c>
    </row>
    <row r="45" spans="1:19" s="883" customFormat="1" ht="12.75">
      <c r="A45" s="1010" t="s">
        <v>920</v>
      </c>
      <c r="B45" s="1023">
        <v>28586.908270035</v>
      </c>
      <c r="C45" s="1024">
        <v>30415.9801409741</v>
      </c>
      <c r="D45" s="1024">
        <v>30541.24179716959</v>
      </c>
      <c r="E45" s="1024">
        <v>28679.635984328797</v>
      </c>
      <c r="F45" s="1013">
        <v>1829.0718709391003</v>
      </c>
      <c r="G45" s="1013">
        <v>6.398285024954401</v>
      </c>
      <c r="H45" s="1013">
        <v>-1861.605812840793</v>
      </c>
      <c r="I45" s="1014">
        <v>-6.095383498824587</v>
      </c>
      <c r="K45" s="1010" t="s">
        <v>921</v>
      </c>
      <c r="L45" s="1020">
        <v>15312.859680540003</v>
      </c>
      <c r="M45" s="1017">
        <v>16167.060761949997</v>
      </c>
      <c r="N45" s="1017">
        <v>17695.73565615765</v>
      </c>
      <c r="O45" s="1017">
        <v>18689.06858648376</v>
      </c>
      <c r="P45" s="1020">
        <v>854.201081409994</v>
      </c>
      <c r="Q45" s="1028">
        <v>5.578325010680636</v>
      </c>
      <c r="R45" s="1028">
        <v>993.3329303261125</v>
      </c>
      <c r="S45" s="1029">
        <v>5.613402853813873</v>
      </c>
    </row>
    <row r="46" spans="1:19" s="1002" customFormat="1" ht="12.75">
      <c r="A46" s="1003" t="s">
        <v>922</v>
      </c>
      <c r="B46" s="1004">
        <v>119562.23078561232</v>
      </c>
      <c r="C46" s="1005">
        <v>128549.54948352772</v>
      </c>
      <c r="D46" s="1005">
        <v>152872.33680894147</v>
      </c>
      <c r="E46" s="1005">
        <v>156625.8629391386</v>
      </c>
      <c r="F46" s="1005">
        <v>8987.318697915398</v>
      </c>
      <c r="G46" s="1005">
        <v>7.51685430997905</v>
      </c>
      <c r="H46" s="1005">
        <v>3753.526130197133</v>
      </c>
      <c r="I46" s="1006">
        <v>2.4553337827812873</v>
      </c>
      <c r="K46" s="1010" t="s">
        <v>923</v>
      </c>
      <c r="L46" s="1020">
        <v>21069.005518539998</v>
      </c>
      <c r="M46" s="1017">
        <v>21166.124977649997</v>
      </c>
      <c r="N46" s="1017">
        <v>25902.419926873616</v>
      </c>
      <c r="O46" s="1017">
        <v>25707.698307770002</v>
      </c>
      <c r="P46" s="1020">
        <v>97.1194591099993</v>
      </c>
      <c r="Q46" s="1028">
        <v>0.46095891438510245</v>
      </c>
      <c r="R46" s="1028">
        <v>-194.7216191036132</v>
      </c>
      <c r="S46" s="1029">
        <v>-0.7517506845049277</v>
      </c>
    </row>
    <row r="47" spans="1:19" s="883" customFormat="1" ht="12.75">
      <c r="A47" s="1010" t="s">
        <v>924</v>
      </c>
      <c r="B47" s="1011">
        <v>96118.09947642233</v>
      </c>
      <c r="C47" s="1012">
        <v>103992.7057715327</v>
      </c>
      <c r="D47" s="1012">
        <v>126107.459511857</v>
      </c>
      <c r="E47" s="1012">
        <v>128438.19198430858</v>
      </c>
      <c r="F47" s="1013">
        <v>7874.606295110367</v>
      </c>
      <c r="G47" s="1013">
        <v>8.19263628599107</v>
      </c>
      <c r="H47" s="1013">
        <v>2330.7324724515784</v>
      </c>
      <c r="I47" s="1014">
        <v>1.848211423395169</v>
      </c>
      <c r="K47" s="1010" t="s">
        <v>925</v>
      </c>
      <c r="L47" s="1020">
        <v>2713.4745796810003</v>
      </c>
      <c r="M47" s="1017">
        <v>2701.97539448</v>
      </c>
      <c r="N47" s="1017">
        <v>2766.58713587</v>
      </c>
      <c r="O47" s="1017">
        <v>3169.95544847</v>
      </c>
      <c r="P47" s="1020">
        <v>-11.499185201000273</v>
      </c>
      <c r="Q47" s="1028">
        <v>-0.42378083388391763</v>
      </c>
      <c r="R47" s="1028">
        <v>403.3683126000001</v>
      </c>
      <c r="S47" s="1029">
        <v>14.57999668147644</v>
      </c>
    </row>
    <row r="48" spans="1:19" s="883" customFormat="1" ht="12.75">
      <c r="A48" s="1010" t="s">
        <v>926</v>
      </c>
      <c r="B48" s="1019">
        <v>11157.8985131</v>
      </c>
      <c r="C48" s="1013">
        <v>11419.958951880002</v>
      </c>
      <c r="D48" s="1013">
        <v>11680.472307719998</v>
      </c>
      <c r="E48" s="1013">
        <v>12012.84367989</v>
      </c>
      <c r="F48" s="1019">
        <v>262.0604387800013</v>
      </c>
      <c r="G48" s="1013">
        <v>2.3486540809842245</v>
      </c>
      <c r="H48" s="1013">
        <v>332.37137217000236</v>
      </c>
      <c r="I48" s="1014">
        <v>2.8455302441008956</v>
      </c>
      <c r="K48" s="1010" t="s">
        <v>927</v>
      </c>
      <c r="L48" s="1021">
        <v>15513.466384940002</v>
      </c>
      <c r="M48" s="1022">
        <v>16029.149362720007</v>
      </c>
      <c r="N48" s="1022">
        <v>17488.940769730503</v>
      </c>
      <c r="O48" s="1022">
        <v>18087.147250102502</v>
      </c>
      <c r="P48" s="1017">
        <v>515.6829777800049</v>
      </c>
      <c r="Q48" s="1026">
        <v>3.3240989794557723</v>
      </c>
      <c r="R48" s="1028">
        <v>598.2064803719986</v>
      </c>
      <c r="S48" s="1029">
        <v>3.420484340637496</v>
      </c>
    </row>
    <row r="49" spans="1:19" s="883" customFormat="1" ht="12.75">
      <c r="A49" s="1010" t="s">
        <v>928</v>
      </c>
      <c r="B49" s="1023">
        <v>12286.232796089997</v>
      </c>
      <c r="C49" s="1024">
        <v>13136.884760115</v>
      </c>
      <c r="D49" s="1024">
        <v>15084.404989364477</v>
      </c>
      <c r="E49" s="1024">
        <v>16174.82727494002</v>
      </c>
      <c r="F49" s="1013">
        <v>850.6519640250026</v>
      </c>
      <c r="G49" s="1013">
        <v>6.9236191283606185</v>
      </c>
      <c r="H49" s="1013">
        <v>1090.4222855755434</v>
      </c>
      <c r="I49" s="1014">
        <v>7.228805420859256</v>
      </c>
      <c r="K49" s="1003" t="s">
        <v>929</v>
      </c>
      <c r="L49" s="1007">
        <v>52557.46850573962</v>
      </c>
      <c r="M49" s="1008">
        <v>52550.35026436484</v>
      </c>
      <c r="N49" s="1008">
        <v>58687.86635401688</v>
      </c>
      <c r="O49" s="1008">
        <v>54189.52624543267</v>
      </c>
      <c r="P49" s="1008">
        <v>-7.118241374781064</v>
      </c>
      <c r="Q49" s="1030">
        <v>-0.013543729515822677</v>
      </c>
      <c r="R49" s="1030">
        <v>-4498.340108584205</v>
      </c>
      <c r="S49" s="1031">
        <v>-7.664855425905796</v>
      </c>
    </row>
    <row r="50" spans="1:19" s="1002" customFormat="1" ht="12.75">
      <c r="A50" s="1003" t="s">
        <v>930</v>
      </c>
      <c r="B50" s="1004">
        <v>14096.226503636</v>
      </c>
      <c r="C50" s="1005">
        <v>14950.509945275002</v>
      </c>
      <c r="D50" s="1005">
        <v>16208.358571580195</v>
      </c>
      <c r="E50" s="1005">
        <v>16312.565262886194</v>
      </c>
      <c r="F50" s="1005">
        <v>854.2834416390015</v>
      </c>
      <c r="G50" s="1005">
        <v>6.060369712551415</v>
      </c>
      <c r="H50" s="1005">
        <v>104.2066913059989</v>
      </c>
      <c r="I50" s="1006">
        <v>0.6429194593998887</v>
      </c>
      <c r="K50" s="1010" t="s">
        <v>931</v>
      </c>
      <c r="L50" s="1015">
        <v>32043.60831100969</v>
      </c>
      <c r="M50" s="1016">
        <v>31283.52724180004</v>
      </c>
      <c r="N50" s="1016">
        <v>32646.192379403477</v>
      </c>
      <c r="O50" s="1016">
        <v>29007.166470819993</v>
      </c>
      <c r="P50" s="1017">
        <v>-760.0810692096529</v>
      </c>
      <c r="Q50" s="1028">
        <v>-2.372020846817369</v>
      </c>
      <c r="R50" s="1028">
        <v>-3639.025908583484</v>
      </c>
      <c r="S50" s="1029">
        <v>-11.146861680810746</v>
      </c>
    </row>
    <row r="51" spans="1:19" s="883" customFormat="1" ht="12.75">
      <c r="A51" s="1010" t="s">
        <v>932</v>
      </c>
      <c r="B51" s="1011">
        <v>2728.635840231</v>
      </c>
      <c r="C51" s="1012">
        <v>3705.8672836049996</v>
      </c>
      <c r="D51" s="1012">
        <v>3481.42543444</v>
      </c>
      <c r="E51" s="1012">
        <v>3528.874893100001</v>
      </c>
      <c r="F51" s="1013">
        <v>977.2314433739994</v>
      </c>
      <c r="G51" s="1013">
        <v>35.81391950386715</v>
      </c>
      <c r="H51" s="1013">
        <v>47.4494586600008</v>
      </c>
      <c r="I51" s="1014">
        <v>1.3629319241080693</v>
      </c>
      <c r="K51" s="1010" t="s">
        <v>933</v>
      </c>
      <c r="L51" s="1020">
        <v>8460.906970401</v>
      </c>
      <c r="M51" s="1017">
        <v>7741.420322389956</v>
      </c>
      <c r="N51" s="1017">
        <v>7280.060389245924</v>
      </c>
      <c r="O51" s="1017">
        <v>6968.878708800002</v>
      </c>
      <c r="P51" s="1020">
        <v>-719.486648011044</v>
      </c>
      <c r="Q51" s="1028">
        <v>-8.503658656548783</v>
      </c>
      <c r="R51" s="1028">
        <v>-311.1816804459222</v>
      </c>
      <c r="S51" s="1029">
        <v>-4.274438175067869</v>
      </c>
    </row>
    <row r="52" spans="1:19" s="883" customFormat="1" ht="12.75">
      <c r="A52" s="1010" t="s">
        <v>934</v>
      </c>
      <c r="B52" s="1019">
        <v>88</v>
      </c>
      <c r="C52" s="1013">
        <v>72</v>
      </c>
      <c r="D52" s="1013">
        <v>105</v>
      </c>
      <c r="E52" s="1013">
        <v>94.3</v>
      </c>
      <c r="F52" s="1019">
        <v>-16</v>
      </c>
      <c r="G52" s="1013">
        <v>-18.181818181818183</v>
      </c>
      <c r="H52" s="1013">
        <v>-10.700000000000003</v>
      </c>
      <c r="I52" s="1014">
        <v>-10.190476190476193</v>
      </c>
      <c r="K52" s="1010" t="s">
        <v>935</v>
      </c>
      <c r="L52" s="1020">
        <v>11642.070250589</v>
      </c>
      <c r="M52" s="1017">
        <v>13038.967591780009</v>
      </c>
      <c r="N52" s="1017">
        <v>18336.65131876</v>
      </c>
      <c r="O52" s="1017">
        <v>17682.169726710003</v>
      </c>
      <c r="P52" s="1020">
        <v>1396.8973411910083</v>
      </c>
      <c r="Q52" s="1028">
        <v>11.998702216389184</v>
      </c>
      <c r="R52" s="1028">
        <v>-654.4815920499968</v>
      </c>
      <c r="S52" s="1029">
        <v>-3.5692536258264607</v>
      </c>
    </row>
    <row r="53" spans="1:19" s="883" customFormat="1" ht="12.75">
      <c r="A53" s="1010" t="s">
        <v>936</v>
      </c>
      <c r="B53" s="1019">
        <v>908.9005225300001</v>
      </c>
      <c r="C53" s="1013">
        <v>1075.0235262400006</v>
      </c>
      <c r="D53" s="1013">
        <v>1058.8240239400002</v>
      </c>
      <c r="E53" s="1013">
        <v>1062.2665292300007</v>
      </c>
      <c r="F53" s="1019">
        <v>166.1230037100005</v>
      </c>
      <c r="G53" s="1013">
        <v>18.277358147796342</v>
      </c>
      <c r="H53" s="1013">
        <v>3.442505290000554</v>
      </c>
      <c r="I53" s="1014">
        <v>0.3251253477599247</v>
      </c>
      <c r="K53" s="1010" t="s">
        <v>937</v>
      </c>
      <c r="L53" s="1021">
        <v>410.88297373892766</v>
      </c>
      <c r="M53" s="1022">
        <v>486.4351083948242</v>
      </c>
      <c r="N53" s="1022">
        <v>424.9622666074799</v>
      </c>
      <c r="O53" s="1022">
        <v>531.3113391026802</v>
      </c>
      <c r="P53" s="1017">
        <v>75.55213465589657</v>
      </c>
      <c r="Q53" s="1028">
        <v>18.38775015873544</v>
      </c>
      <c r="R53" s="1028">
        <v>106.34907249520035</v>
      </c>
      <c r="S53" s="1029">
        <v>25.02553305360417</v>
      </c>
    </row>
    <row r="54" spans="1:19" s="883" customFormat="1" ht="12.75">
      <c r="A54" s="1010" t="s">
        <v>938</v>
      </c>
      <c r="B54" s="1019">
        <v>468.31326961</v>
      </c>
      <c r="C54" s="1013">
        <v>484.53835746</v>
      </c>
      <c r="D54" s="1013">
        <v>588.85996013</v>
      </c>
      <c r="E54" s="1013">
        <v>604.47878656</v>
      </c>
      <c r="F54" s="1019">
        <v>16.225087849999966</v>
      </c>
      <c r="G54" s="1013">
        <v>3.464579994393887</v>
      </c>
      <c r="H54" s="1013">
        <v>15.618826430000013</v>
      </c>
      <c r="I54" s="1014">
        <v>2.6523838412365333</v>
      </c>
      <c r="K54" s="1003" t="s">
        <v>939</v>
      </c>
      <c r="L54" s="1007">
        <v>1181.2053794421</v>
      </c>
      <c r="M54" s="1008">
        <v>1572.4691244710002</v>
      </c>
      <c r="N54" s="1008">
        <v>1715.20585942</v>
      </c>
      <c r="O54" s="1008">
        <v>1698.14636791</v>
      </c>
      <c r="P54" s="1008">
        <v>391.2637450289003</v>
      </c>
      <c r="Q54" s="1030">
        <v>33.12410795264916</v>
      </c>
      <c r="R54" s="1030">
        <v>-17.059491510000043</v>
      </c>
      <c r="S54" s="1031">
        <v>-0.9946031501879745</v>
      </c>
    </row>
    <row r="55" spans="1:19" s="883" customFormat="1" ht="12.75">
      <c r="A55" s="1010" t="s">
        <v>940</v>
      </c>
      <c r="B55" s="1019">
        <v>313.80593701</v>
      </c>
      <c r="C55" s="1013">
        <v>352.66348386</v>
      </c>
      <c r="D55" s="1013">
        <v>398.3091532</v>
      </c>
      <c r="E55" s="1013">
        <v>385.43960666</v>
      </c>
      <c r="F55" s="1019">
        <v>38.857546850000006</v>
      </c>
      <c r="G55" s="1013">
        <v>12.38266784250221</v>
      </c>
      <c r="H55" s="1013">
        <v>-12.869546540000044</v>
      </c>
      <c r="I55" s="1014">
        <v>-3.2310446387201033</v>
      </c>
      <c r="K55" s="1003" t="s">
        <v>941</v>
      </c>
      <c r="L55" s="1007">
        <v>176637.06983665196</v>
      </c>
      <c r="M55" s="1007">
        <v>186106.78124623146</v>
      </c>
      <c r="N55" s="1007">
        <v>212595.52070235155</v>
      </c>
      <c r="O55" s="1007">
        <v>225495.0442680749</v>
      </c>
      <c r="P55" s="1008">
        <v>9469.711409579497</v>
      </c>
      <c r="Q55" s="1030">
        <v>5.361112148393747</v>
      </c>
      <c r="R55" s="1030">
        <v>12899.523565723357</v>
      </c>
      <c r="S55" s="1031">
        <v>6.067636572542646</v>
      </c>
    </row>
    <row r="56" spans="1:19" s="883" customFormat="1" ht="13.5" thickBot="1">
      <c r="A56" s="1010" t="s">
        <v>942</v>
      </c>
      <c r="B56" s="1019">
        <v>1114.9768798520006</v>
      </c>
      <c r="C56" s="1013">
        <v>1055.80489627</v>
      </c>
      <c r="D56" s="1013">
        <v>1385.9421205899998</v>
      </c>
      <c r="E56" s="1013">
        <v>1293.2937790699998</v>
      </c>
      <c r="F56" s="1019">
        <v>-59.17198358200062</v>
      </c>
      <c r="G56" s="1013">
        <v>-5.307014401038968</v>
      </c>
      <c r="H56" s="1013">
        <v>-92.64834152000003</v>
      </c>
      <c r="I56" s="1014">
        <v>-6.684863685401188</v>
      </c>
      <c r="K56" s="1039" t="s">
        <v>943</v>
      </c>
      <c r="L56" s="1040">
        <v>1133347.9896207498</v>
      </c>
      <c r="M56" s="1040">
        <v>1202096.4965648644</v>
      </c>
      <c r="N56" s="1040">
        <v>1362086.77561972</v>
      </c>
      <c r="O56" s="1040">
        <v>1396481.8919976053</v>
      </c>
      <c r="P56" s="1040">
        <v>68748.40694411451</v>
      </c>
      <c r="Q56" s="1041">
        <v>6.065957461760678</v>
      </c>
      <c r="R56" s="1041">
        <v>34395.11637788512</v>
      </c>
      <c r="S56" s="1042">
        <v>2.525178057193609</v>
      </c>
    </row>
    <row r="57" spans="1:11" s="883" customFormat="1" ht="13.5" thickTop="1">
      <c r="A57" s="1010" t="s">
        <v>944</v>
      </c>
      <c r="B57" s="1019">
        <v>3203.131745606</v>
      </c>
      <c r="C57" s="1013">
        <v>2768.6296519999996</v>
      </c>
      <c r="D57" s="1013">
        <v>3501.7259398301962</v>
      </c>
      <c r="E57" s="1013">
        <v>3522.4449882261974</v>
      </c>
      <c r="F57" s="1019">
        <v>-434.50209360600047</v>
      </c>
      <c r="G57" s="1013">
        <v>-13.564914843170056</v>
      </c>
      <c r="H57" s="1013">
        <v>20.7190483960012</v>
      </c>
      <c r="I57" s="1014">
        <v>0.5916810382084298</v>
      </c>
      <c r="K57" s="1043" t="s">
        <v>840</v>
      </c>
    </row>
    <row r="58" spans="1:9" s="883" customFormat="1" ht="12.75">
      <c r="A58" s="1010" t="s">
        <v>945</v>
      </c>
      <c r="B58" s="1019">
        <v>1949.2470419510007</v>
      </c>
      <c r="C58" s="1013">
        <v>2084.7153923999995</v>
      </c>
      <c r="D58" s="1013">
        <v>2301.5686457199995</v>
      </c>
      <c r="E58" s="1013">
        <v>2701.84119527</v>
      </c>
      <c r="F58" s="1019">
        <v>135.46835044899876</v>
      </c>
      <c r="G58" s="1013">
        <v>6.9497784289778135</v>
      </c>
      <c r="H58" s="1013">
        <v>400.27254955000035</v>
      </c>
      <c r="I58" s="1014">
        <v>17.391293120643947</v>
      </c>
    </row>
    <row r="59" spans="1:9" s="883" customFormat="1" ht="12.75">
      <c r="A59" s="1010" t="s">
        <v>946</v>
      </c>
      <c r="B59" s="1019">
        <v>714.2748082699997</v>
      </c>
      <c r="C59" s="1013">
        <v>610.42546194</v>
      </c>
      <c r="D59" s="1013">
        <v>670.0209974599998</v>
      </c>
      <c r="E59" s="1013">
        <v>702.7333884299999</v>
      </c>
      <c r="F59" s="1019">
        <v>-103.84934632999966</v>
      </c>
      <c r="G59" s="1013">
        <v>-14.539130475779578</v>
      </c>
      <c r="H59" s="1013">
        <v>32.712390970000115</v>
      </c>
      <c r="I59" s="1014">
        <v>4.882293404835129</v>
      </c>
    </row>
    <row r="60" spans="1:9" s="883" customFormat="1" ht="12.75">
      <c r="A60" s="1010" t="s">
        <v>947</v>
      </c>
      <c r="B60" s="1019">
        <v>1983.981852081</v>
      </c>
      <c r="C60" s="1013">
        <v>2037.9528068399998</v>
      </c>
      <c r="D60" s="1013">
        <v>1998.9845559299993</v>
      </c>
      <c r="E60" s="1013">
        <v>1693.9695374099992</v>
      </c>
      <c r="F60" s="1019">
        <v>53.970954758999824</v>
      </c>
      <c r="G60" s="1013">
        <v>2.720335102984418</v>
      </c>
      <c r="H60" s="1013">
        <v>-305.01501852</v>
      </c>
      <c r="I60" s="1014">
        <v>-15.25849800165645</v>
      </c>
    </row>
    <row r="61" spans="1:9" s="883" customFormat="1" ht="12.75">
      <c r="A61" s="1010" t="s">
        <v>948</v>
      </c>
      <c r="B61" s="1019">
        <v>553.7359723510002</v>
      </c>
      <c r="C61" s="1013">
        <v>595.35341468</v>
      </c>
      <c r="D61" s="1013">
        <v>611.52664983</v>
      </c>
      <c r="E61" s="1013">
        <v>624.8857017</v>
      </c>
      <c r="F61" s="1019">
        <v>41.6174423289998</v>
      </c>
      <c r="G61" s="1013">
        <v>7.5157555959935864</v>
      </c>
      <c r="H61" s="1013">
        <v>13.35905187000003</v>
      </c>
      <c r="I61" s="1014">
        <v>2.1845412417780565</v>
      </c>
    </row>
    <row r="62" spans="1:9" s="883" customFormat="1" ht="12.75">
      <c r="A62" s="1010" t="s">
        <v>949</v>
      </c>
      <c r="B62" s="1019">
        <v>66.699491021</v>
      </c>
      <c r="C62" s="1013">
        <v>67.94938701</v>
      </c>
      <c r="D62" s="1013">
        <v>101.79091411</v>
      </c>
      <c r="E62" s="1013">
        <v>90.70965896</v>
      </c>
      <c r="F62" s="1019">
        <v>1.2498959889999952</v>
      </c>
      <c r="G62" s="1013">
        <v>1.8739213296342423</v>
      </c>
      <c r="H62" s="1013">
        <v>-11.081255150000004</v>
      </c>
      <c r="I62" s="1014">
        <v>-10.886291027925227</v>
      </c>
    </row>
    <row r="63" spans="1:9" s="883" customFormat="1" ht="13.5" thickBot="1">
      <c r="A63" s="1044" t="s">
        <v>950</v>
      </c>
      <c r="B63" s="1045">
        <v>2.5243661310000003</v>
      </c>
      <c r="C63" s="1045">
        <v>39.60269717</v>
      </c>
      <c r="D63" s="1045">
        <v>4.4153975499999945</v>
      </c>
      <c r="E63" s="1045">
        <v>7.329644209999995</v>
      </c>
      <c r="F63" s="1045">
        <v>37.078331039</v>
      </c>
      <c r="G63" s="1045">
        <v>1468.8174818884856</v>
      </c>
      <c r="H63" s="1045">
        <v>2.9142466600000008</v>
      </c>
      <c r="I63" s="1046">
        <v>66.00190870695221</v>
      </c>
    </row>
    <row r="64" spans="1:5" ht="13.5" thickTop="1">
      <c r="A64" s="1043" t="s">
        <v>840</v>
      </c>
      <c r="B64" s="938"/>
      <c r="C64" s="938"/>
      <c r="D64" s="938"/>
      <c r="E64" s="938"/>
    </row>
  </sheetData>
  <sheetProtection/>
  <mergeCells count="10">
    <mergeCell ref="F5:G5"/>
    <mergeCell ref="H5:I5"/>
    <mergeCell ref="P5:Q5"/>
    <mergeCell ref="R5:S5"/>
    <mergeCell ref="A1:S1"/>
    <mergeCell ref="A2:S2"/>
    <mergeCell ref="H3:I3"/>
    <mergeCell ref="R3:S3"/>
    <mergeCell ref="F4:I4"/>
    <mergeCell ref="P4:S4"/>
  </mergeCells>
  <printOptions/>
  <pageMargins left="0.7" right="0.7" top="0.75" bottom="0.75" header="0.3" footer="0.3"/>
  <pageSetup fitToHeight="1" fitToWidth="1" horizontalDpi="600" verticalDpi="600" orientation="landscape" scale="4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34.421875" style="937" bestFit="1" customWidth="1"/>
    <col min="2" max="2" width="12.57421875" style="937" bestFit="1" customWidth="1"/>
    <col min="3" max="4" width="9.421875" style="937" bestFit="1" customWidth="1"/>
    <col min="5" max="6" width="9.140625" style="937" customWidth="1"/>
    <col min="7" max="7" width="7.28125" style="937" bestFit="1" customWidth="1"/>
    <col min="8" max="8" width="9.57421875" style="937" customWidth="1"/>
    <col min="9" max="9" width="7.28125" style="937" bestFit="1" customWidth="1"/>
    <col min="10" max="16384" width="9.140625" style="937" customWidth="1"/>
  </cols>
  <sheetData>
    <row r="1" spans="1:9" ht="12.75">
      <c r="A1" s="1859" t="s">
        <v>1005</v>
      </c>
      <c r="B1" s="1859"/>
      <c r="C1" s="1859"/>
      <c r="D1" s="1859"/>
      <c r="E1" s="1859"/>
      <c r="F1" s="1859"/>
      <c r="G1" s="1859"/>
      <c r="H1" s="1859"/>
      <c r="I1" s="1859"/>
    </row>
    <row r="2" spans="1:9" ht="15.75">
      <c r="A2" s="1860" t="s">
        <v>41</v>
      </c>
      <c r="B2" s="1860"/>
      <c r="C2" s="1860"/>
      <c r="D2" s="1860"/>
      <c r="E2" s="1860"/>
      <c r="F2" s="1860"/>
      <c r="G2" s="1860"/>
      <c r="H2" s="1860"/>
      <c r="I2" s="1860"/>
    </row>
    <row r="3" spans="1:9" ht="13.5" thickBot="1">
      <c r="A3" s="1002"/>
      <c r="B3" s="1002"/>
      <c r="C3" s="1002"/>
      <c r="D3" s="1002"/>
      <c r="E3" s="1002"/>
      <c r="F3" s="1002"/>
      <c r="G3" s="1002"/>
      <c r="H3" s="1861" t="s">
        <v>133</v>
      </c>
      <c r="I3" s="1861"/>
    </row>
    <row r="4" spans="1:9" ht="13.5" customHeight="1" thickTop="1">
      <c r="A4" s="1564"/>
      <c r="B4" s="1555">
        <f>'Sect credit'!B4</f>
        <v>2014</v>
      </c>
      <c r="C4" s="1556">
        <f>'Sect credit'!C4</f>
        <v>2014</v>
      </c>
      <c r="D4" s="1556">
        <f>'Sect credit'!D4</f>
        <v>2015</v>
      </c>
      <c r="E4" s="1556">
        <f>'Sect credit'!E4</f>
        <v>2015</v>
      </c>
      <c r="F4" s="1853" t="str">
        <f>'Sect credit'!F4</f>
        <v>Changes during four months </v>
      </c>
      <c r="G4" s="1854"/>
      <c r="H4" s="1854"/>
      <c r="I4" s="1855"/>
    </row>
    <row r="5" spans="1:9" ht="12.75">
      <c r="A5" s="1565" t="s">
        <v>741</v>
      </c>
      <c r="B5" s="1558" t="str">
        <f>'Sect credit'!B5</f>
        <v>Jul </v>
      </c>
      <c r="C5" s="1558" t="str">
        <f>'Sect credit'!C5</f>
        <v>Nov</v>
      </c>
      <c r="D5" s="1558" t="str">
        <f>'Sect credit'!D5</f>
        <v>Jul (p)</v>
      </c>
      <c r="E5" s="1558" t="str">
        <f>'Sect credit'!E5</f>
        <v>Nov(e)</v>
      </c>
      <c r="F5" s="1856" t="str">
        <f>'Sect credit'!F5:G5</f>
        <v>2014/15</v>
      </c>
      <c r="G5" s="1857"/>
      <c r="H5" s="1856" t="str">
        <f>'Sect credit'!H5:I5</f>
        <v>2015/16</v>
      </c>
      <c r="I5" s="1858"/>
    </row>
    <row r="6" spans="1:9" ht="12.75">
      <c r="A6" s="1566"/>
      <c r="B6" s="1568"/>
      <c r="C6" s="1568"/>
      <c r="D6" s="1568"/>
      <c r="E6" s="1568"/>
      <c r="F6" s="1568" t="s">
        <v>62</v>
      </c>
      <c r="G6" s="1568" t="s">
        <v>706</v>
      </c>
      <c r="H6" s="1568" t="s">
        <v>62</v>
      </c>
      <c r="I6" s="1569" t="s">
        <v>706</v>
      </c>
    </row>
    <row r="7" spans="1:9" s="1002" customFormat="1" ht="12.75">
      <c r="A7" s="1003" t="s">
        <v>951</v>
      </c>
      <c r="B7" s="1047">
        <v>31131.010655409995</v>
      </c>
      <c r="C7" s="1047">
        <v>30349.46015071</v>
      </c>
      <c r="D7" s="1047">
        <v>31372.375535628995</v>
      </c>
      <c r="E7" s="1047">
        <v>27704.135902479997</v>
      </c>
      <c r="F7" s="1047">
        <v>-781.5505046999933</v>
      </c>
      <c r="G7" s="1047">
        <v>-2.5105208223112228</v>
      </c>
      <c r="H7" s="1047">
        <v>-3668.239633148998</v>
      </c>
      <c r="I7" s="1048">
        <v>-11.692578488304305</v>
      </c>
    </row>
    <row r="8" spans="1:9" s="1002" customFormat="1" ht="12.75">
      <c r="A8" s="1003" t="s">
        <v>952</v>
      </c>
      <c r="B8" s="1047">
        <v>998.1809681700001</v>
      </c>
      <c r="C8" s="1047">
        <v>3070.29202085</v>
      </c>
      <c r="D8" s="1047">
        <v>784.7315755800001</v>
      </c>
      <c r="E8" s="1047">
        <v>895.7569295200001</v>
      </c>
      <c r="F8" s="1047">
        <v>2072.11105268</v>
      </c>
      <c r="G8" s="1047">
        <v>207.5887157494971</v>
      </c>
      <c r="H8" s="1047">
        <v>111.02535393999995</v>
      </c>
      <c r="I8" s="1048">
        <v>14.148195051019885</v>
      </c>
    </row>
    <row r="9" spans="1:9" s="1002" customFormat="1" ht="12.75">
      <c r="A9" s="1003" t="s">
        <v>953</v>
      </c>
      <c r="B9" s="1047">
        <v>14016.878224209997</v>
      </c>
      <c r="C9" s="1047">
        <v>12563.22185125</v>
      </c>
      <c r="D9" s="1047">
        <v>18762.58201681</v>
      </c>
      <c r="E9" s="1047">
        <v>20332.523890720004</v>
      </c>
      <c r="F9" s="1047">
        <v>-1453.6563729599966</v>
      </c>
      <c r="G9" s="1047">
        <v>-10.370756952494862</v>
      </c>
      <c r="H9" s="1047">
        <v>1569.9418739100038</v>
      </c>
      <c r="I9" s="1048">
        <v>8.36740845424922</v>
      </c>
    </row>
    <row r="10" spans="1:9" s="1002" customFormat="1" ht="12.75">
      <c r="A10" s="1003" t="s">
        <v>954</v>
      </c>
      <c r="B10" s="1047">
        <v>10941.39531124</v>
      </c>
      <c r="C10" s="1047">
        <v>10200.038865690001</v>
      </c>
      <c r="D10" s="1047">
        <v>9911.185088269443</v>
      </c>
      <c r="E10" s="1047">
        <v>9779.28517457</v>
      </c>
      <c r="F10" s="1047">
        <v>-741.3564455499982</v>
      </c>
      <c r="G10" s="1047">
        <v>-6.7757029561705835</v>
      </c>
      <c r="H10" s="1047">
        <v>-131.89991369944255</v>
      </c>
      <c r="I10" s="1048">
        <v>-1.3308187923516333</v>
      </c>
    </row>
    <row r="11" spans="1:10" ht="12.75">
      <c r="A11" s="1010" t="s">
        <v>955</v>
      </c>
      <c r="B11" s="1049">
        <v>10060.285384929999</v>
      </c>
      <c r="C11" s="1049">
        <v>9350.111270000001</v>
      </c>
      <c r="D11" s="1049">
        <v>9012.167387389443</v>
      </c>
      <c r="E11" s="1049">
        <v>8889.10521826</v>
      </c>
      <c r="F11" s="1049">
        <v>-710.1741149299978</v>
      </c>
      <c r="G11" s="1049">
        <v>-7.059184583310301</v>
      </c>
      <c r="H11" s="1049">
        <v>-123.06216912944365</v>
      </c>
      <c r="I11" s="1050">
        <v>-1.3655113563651984</v>
      </c>
      <c r="J11" s="1002"/>
    </row>
    <row r="12" spans="1:10" ht="12.75">
      <c r="A12" s="1010" t="s">
        <v>956</v>
      </c>
      <c r="B12" s="1049">
        <v>881.1099263100001</v>
      </c>
      <c r="C12" s="1049">
        <v>849.92759569</v>
      </c>
      <c r="D12" s="1049">
        <v>899.0177008799999</v>
      </c>
      <c r="E12" s="1049">
        <v>890.17995631</v>
      </c>
      <c r="F12" s="1049">
        <v>-31.18233062000013</v>
      </c>
      <c r="G12" s="1049">
        <v>-3.538983013230665</v>
      </c>
      <c r="H12" s="1049">
        <v>-8.837744569999927</v>
      </c>
      <c r="I12" s="1050">
        <v>-0.9830445564474577</v>
      </c>
      <c r="J12" s="1002"/>
    </row>
    <row r="13" spans="1:9" s="1002" customFormat="1" ht="12.75">
      <c r="A13" s="1003" t="s">
        <v>957</v>
      </c>
      <c r="B13" s="1047">
        <v>936454.8555095992</v>
      </c>
      <c r="C13" s="1047">
        <v>999473.3028745127</v>
      </c>
      <c r="D13" s="1047">
        <v>1132441.7169778894</v>
      </c>
      <c r="E13" s="1047">
        <v>1163346.270231204</v>
      </c>
      <c r="F13" s="1047">
        <v>63018.44736491353</v>
      </c>
      <c r="G13" s="1047">
        <v>6.7294698718413075</v>
      </c>
      <c r="H13" s="1047">
        <v>30904.55325331469</v>
      </c>
      <c r="I13" s="1048">
        <v>2.7290193208166746</v>
      </c>
    </row>
    <row r="14" spans="1:10" ht="12.75">
      <c r="A14" s="1010" t="s">
        <v>958</v>
      </c>
      <c r="B14" s="1049">
        <v>785736.4798745038</v>
      </c>
      <c r="C14" s="1049">
        <v>836222.0834022821</v>
      </c>
      <c r="D14" s="1049">
        <v>957843.1807565038</v>
      </c>
      <c r="E14" s="1049">
        <v>987012.9521239138</v>
      </c>
      <c r="F14" s="1049">
        <v>50485.603527778294</v>
      </c>
      <c r="G14" s="1049">
        <v>6.425258953974207</v>
      </c>
      <c r="H14" s="1049">
        <v>29169.771367409965</v>
      </c>
      <c r="I14" s="1050">
        <v>3.045359820213127</v>
      </c>
      <c r="J14" s="1002"/>
    </row>
    <row r="15" spans="1:10" ht="12.75">
      <c r="A15" s="1010" t="s">
        <v>959</v>
      </c>
      <c r="B15" s="1049">
        <v>667193.7469102835</v>
      </c>
      <c r="C15" s="1049">
        <v>707157.989921269</v>
      </c>
      <c r="D15" s="1049">
        <v>811773.974706145</v>
      </c>
      <c r="E15" s="1049">
        <v>834178.6333303329</v>
      </c>
      <c r="F15" s="1049">
        <v>39964.24301098555</v>
      </c>
      <c r="G15" s="1049">
        <v>5.989900714156345</v>
      </c>
      <c r="H15" s="1049">
        <v>22404.658624187927</v>
      </c>
      <c r="I15" s="1050">
        <v>2.7599626647673956</v>
      </c>
      <c r="J15" s="1002"/>
    </row>
    <row r="16" spans="1:10" ht="12.75">
      <c r="A16" s="1010" t="s">
        <v>960</v>
      </c>
      <c r="B16" s="1049">
        <v>24901.3498277888</v>
      </c>
      <c r="C16" s="1049">
        <v>27285.2176682118</v>
      </c>
      <c r="D16" s="1049">
        <v>29897.539750808795</v>
      </c>
      <c r="E16" s="1049">
        <v>32497.312839384795</v>
      </c>
      <c r="F16" s="1049">
        <v>2383.8678404230013</v>
      </c>
      <c r="G16" s="1049">
        <v>9.573247462122357</v>
      </c>
      <c r="H16" s="1049">
        <v>2599.7730885759993</v>
      </c>
      <c r="I16" s="1050">
        <v>8.695608769968002</v>
      </c>
      <c r="J16" s="1002"/>
    </row>
    <row r="17" spans="1:10" ht="12.75">
      <c r="A17" s="1010" t="s">
        <v>961</v>
      </c>
      <c r="B17" s="1049">
        <v>704.64358072</v>
      </c>
      <c r="C17" s="1049">
        <v>692.0564626600001</v>
      </c>
      <c r="D17" s="1049">
        <v>897.6051129200002</v>
      </c>
      <c r="E17" s="1049">
        <v>1033.0056348599999</v>
      </c>
      <c r="F17" s="1049">
        <v>-12.587118059999966</v>
      </c>
      <c r="G17" s="1049">
        <v>-1.786309902538037</v>
      </c>
      <c r="H17" s="1049">
        <v>135.40052193999963</v>
      </c>
      <c r="I17" s="1050">
        <v>15.084642454801536</v>
      </c>
      <c r="J17" s="1002"/>
    </row>
    <row r="18" spans="1:10" ht="12.75">
      <c r="A18" s="1010" t="s">
        <v>962</v>
      </c>
      <c r="B18" s="1049">
        <v>65732.2958622479</v>
      </c>
      <c r="C18" s="1049">
        <v>71276.41388702371</v>
      </c>
      <c r="D18" s="1049">
        <v>84902.03660718203</v>
      </c>
      <c r="E18" s="1049">
        <v>89274.49767796656</v>
      </c>
      <c r="F18" s="1049">
        <v>5544.118024775802</v>
      </c>
      <c r="G18" s="1049">
        <v>8.434389750198823</v>
      </c>
      <c r="H18" s="1049">
        <v>4372.461070784528</v>
      </c>
      <c r="I18" s="1050">
        <v>5.150007285472647</v>
      </c>
      <c r="J18" s="1002"/>
    </row>
    <row r="19" spans="1:10" ht="12.75">
      <c r="A19" s="1010" t="s">
        <v>963</v>
      </c>
      <c r="B19" s="1049">
        <v>27204.4436934635</v>
      </c>
      <c r="C19" s="1049">
        <v>29810.405463117513</v>
      </c>
      <c r="D19" s="1049">
        <v>30372.02457944801</v>
      </c>
      <c r="E19" s="1049">
        <v>30029.502641369498</v>
      </c>
      <c r="F19" s="1049">
        <v>2605.9617696540117</v>
      </c>
      <c r="G19" s="1049">
        <v>9.579176839701944</v>
      </c>
      <c r="H19" s="1049">
        <v>-342.5219380785129</v>
      </c>
      <c r="I19" s="1050">
        <v>-1.1277547111900104</v>
      </c>
      <c r="J19" s="1002"/>
    </row>
    <row r="20" spans="1:10" ht="12.75">
      <c r="A20" s="1010" t="s">
        <v>964</v>
      </c>
      <c r="B20" s="1049">
        <v>150718.3756350955</v>
      </c>
      <c r="C20" s="1049">
        <v>163251.2194722306</v>
      </c>
      <c r="D20" s="1049">
        <v>174598.5362213854</v>
      </c>
      <c r="E20" s="1049">
        <v>176333.31810729025</v>
      </c>
      <c r="F20" s="1049">
        <v>12532.843837135093</v>
      </c>
      <c r="G20" s="1049">
        <v>8.315405327535098</v>
      </c>
      <c r="H20" s="1049">
        <v>1734.781885904842</v>
      </c>
      <c r="I20" s="1050">
        <v>0.9935832931068755</v>
      </c>
      <c r="J20" s="1002"/>
    </row>
    <row r="21" spans="1:10" ht="12.75">
      <c r="A21" s="1010" t="s">
        <v>965</v>
      </c>
      <c r="B21" s="1049">
        <v>9319.821996192002</v>
      </c>
      <c r="C21" s="1049">
        <v>10718.711502970003</v>
      </c>
      <c r="D21" s="1049">
        <v>14736.283729769999</v>
      </c>
      <c r="E21" s="1049">
        <v>13331.72570458</v>
      </c>
      <c r="F21" s="1049">
        <v>1398.8895067780013</v>
      </c>
      <c r="G21" s="1049">
        <v>15.00983073871556</v>
      </c>
      <c r="H21" s="1049">
        <v>-1404.5580251899992</v>
      </c>
      <c r="I21" s="1050">
        <v>-9.531290595013003</v>
      </c>
      <c r="J21" s="1002"/>
    </row>
    <row r="22" spans="1:10" ht="12.75">
      <c r="A22" s="1010" t="s">
        <v>966</v>
      </c>
      <c r="B22" s="1049">
        <v>4510.362767390001</v>
      </c>
      <c r="C22" s="1049">
        <v>4506.939298810002</v>
      </c>
      <c r="D22" s="1049">
        <v>6347.36656492</v>
      </c>
      <c r="E22" s="1049">
        <v>5401.180680010002</v>
      </c>
      <c r="F22" s="1049">
        <v>-3.4234685799992803</v>
      </c>
      <c r="G22" s="1049">
        <v>-0.07590228894116935</v>
      </c>
      <c r="H22" s="1049">
        <v>-946.1858849099981</v>
      </c>
      <c r="I22" s="1050">
        <v>-14.906747156203092</v>
      </c>
      <c r="J22" s="1002"/>
    </row>
    <row r="23" spans="1:10" ht="12.75">
      <c r="A23" s="1010" t="s">
        <v>967</v>
      </c>
      <c r="B23" s="1049">
        <v>148.73102008999993</v>
      </c>
      <c r="C23" s="1049">
        <v>190.35618984999994</v>
      </c>
      <c r="D23" s="1049">
        <v>390.41168038</v>
      </c>
      <c r="E23" s="1049">
        <v>464.80266508</v>
      </c>
      <c r="F23" s="1049">
        <v>41.625169760000006</v>
      </c>
      <c r="G23" s="1049">
        <v>27.98687841635984</v>
      </c>
      <c r="H23" s="1049">
        <v>74.39098469999999</v>
      </c>
      <c r="I23" s="1050">
        <v>19.054497710619952</v>
      </c>
      <c r="J23" s="1002"/>
    </row>
    <row r="24" spans="1:10" ht="12.75">
      <c r="A24" s="1010" t="s">
        <v>968</v>
      </c>
      <c r="B24" s="1049">
        <v>4660.728208712</v>
      </c>
      <c r="C24" s="1049">
        <v>6021.416014310001</v>
      </c>
      <c r="D24" s="1049">
        <v>7998.505484470001</v>
      </c>
      <c r="E24" s="1049">
        <v>7465.742359489999</v>
      </c>
      <c r="F24" s="1049">
        <v>1360.6878055980005</v>
      </c>
      <c r="G24" s="1049">
        <v>29.194746929343662</v>
      </c>
      <c r="H24" s="1049">
        <v>-532.7631249800015</v>
      </c>
      <c r="I24" s="1050">
        <v>-6.6607833927778275</v>
      </c>
      <c r="J24" s="1002"/>
    </row>
    <row r="25" spans="1:10" ht="12.75">
      <c r="A25" s="1010" t="s">
        <v>969</v>
      </c>
      <c r="B25" s="1049">
        <v>141398.55363890348</v>
      </c>
      <c r="C25" s="1049">
        <v>152532.5079692606</v>
      </c>
      <c r="D25" s="1049">
        <v>159862.2524916154</v>
      </c>
      <c r="E25" s="1049">
        <v>163001.59240271023</v>
      </c>
      <c r="F25" s="1049">
        <v>11133.954330357112</v>
      </c>
      <c r="G25" s="1049">
        <v>7.8741642285751</v>
      </c>
      <c r="H25" s="1049">
        <v>3139.3399110948376</v>
      </c>
      <c r="I25" s="1050">
        <v>1.963778104064618</v>
      </c>
      <c r="J25" s="1002"/>
    </row>
    <row r="26" spans="1:10" ht="12.75">
      <c r="A26" s="1010" t="s">
        <v>970</v>
      </c>
      <c r="B26" s="1049">
        <v>16692.426604757</v>
      </c>
      <c r="C26" s="1049">
        <v>18273.630949905</v>
      </c>
      <c r="D26" s="1049">
        <v>17614.07052342538</v>
      </c>
      <c r="E26" s="1049">
        <v>19689.761102514894</v>
      </c>
      <c r="F26" s="1049">
        <v>1581.2043451479985</v>
      </c>
      <c r="G26" s="1049">
        <v>9.472585278268573</v>
      </c>
      <c r="H26" s="1049">
        <v>2075.6905790895144</v>
      </c>
      <c r="I26" s="1050">
        <v>11.784275396927718</v>
      </c>
      <c r="J26" s="1002"/>
    </row>
    <row r="27" spans="1:10" ht="12.75">
      <c r="A27" s="1010" t="s">
        <v>971</v>
      </c>
      <c r="B27" s="1049">
        <v>3407.83948167</v>
      </c>
      <c r="C27" s="1049">
        <v>4107.43891762</v>
      </c>
      <c r="D27" s="1049">
        <v>3638.109822330001</v>
      </c>
      <c r="E27" s="1049">
        <v>3380.7174228499994</v>
      </c>
      <c r="F27" s="1049">
        <v>699.59943595</v>
      </c>
      <c r="G27" s="1049">
        <v>20.529119394061475</v>
      </c>
      <c r="H27" s="1049">
        <v>-257.3923994800016</v>
      </c>
      <c r="I27" s="1050">
        <v>-7.074893613716051</v>
      </c>
      <c r="J27" s="1002"/>
    </row>
    <row r="28" spans="1:9" ht="12.75">
      <c r="A28" s="1010" t="s">
        <v>972</v>
      </c>
      <c r="B28" s="1049">
        <v>121298.28755247648</v>
      </c>
      <c r="C28" s="1049">
        <v>130151.48059587</v>
      </c>
      <c r="D28" s="1049">
        <v>138610.07214586</v>
      </c>
      <c r="E28" s="1049">
        <v>139931.1138773453</v>
      </c>
      <c r="F28" s="1049">
        <v>8853.19304339352</v>
      </c>
      <c r="G28" s="1049">
        <v>7.298695820057163</v>
      </c>
      <c r="H28" s="1049">
        <v>1321.0417314853112</v>
      </c>
      <c r="I28" s="1050">
        <v>0.9530633027123548</v>
      </c>
    </row>
    <row r="29" spans="1:9" ht="12.75">
      <c r="A29" s="1010" t="s">
        <v>973</v>
      </c>
      <c r="B29" s="1049">
        <v>5152.600128495</v>
      </c>
      <c r="C29" s="1049">
        <v>4623.212545740001</v>
      </c>
      <c r="D29" s="1049">
        <v>6111.564597540002</v>
      </c>
      <c r="E29" s="1049">
        <v>5496.967705630002</v>
      </c>
      <c r="F29" s="1049">
        <v>-529.3875827549991</v>
      </c>
      <c r="G29" s="1049">
        <v>-10.274183316251742</v>
      </c>
      <c r="H29" s="1049">
        <v>-614.5968919100005</v>
      </c>
      <c r="I29" s="1050">
        <v>-10.056293803347593</v>
      </c>
    </row>
    <row r="30" spans="1:9" ht="12.75">
      <c r="A30" s="1010" t="s">
        <v>974</v>
      </c>
      <c r="B30" s="1049">
        <v>2598.1558661500007</v>
      </c>
      <c r="C30" s="1049">
        <v>2832.01447266001</v>
      </c>
      <c r="D30" s="1049">
        <v>4633.831004360001</v>
      </c>
      <c r="E30" s="1049">
        <v>4904.427232880001</v>
      </c>
      <c r="F30" s="1049">
        <v>233.8586065100094</v>
      </c>
      <c r="G30" s="1049">
        <v>9.000946000077576</v>
      </c>
      <c r="H30" s="1049">
        <v>270.5962285199994</v>
      </c>
      <c r="I30" s="1050">
        <v>5.839579135825058</v>
      </c>
    </row>
    <row r="31" spans="1:9" ht="12.75">
      <c r="A31" s="1010" t="s">
        <v>975</v>
      </c>
      <c r="B31" s="1049">
        <v>113547.53155783148</v>
      </c>
      <c r="C31" s="1049">
        <v>122696.24727767301</v>
      </c>
      <c r="D31" s="1049">
        <v>127864.67654396</v>
      </c>
      <c r="E31" s="1049">
        <v>129529.71893883534</v>
      </c>
      <c r="F31" s="1049">
        <v>9148.715719841537</v>
      </c>
      <c r="G31" s="1049">
        <v>8.057168301524863</v>
      </c>
      <c r="H31" s="1049">
        <v>1665.042394875345</v>
      </c>
      <c r="I31" s="1050">
        <v>1.3021910662738054</v>
      </c>
    </row>
    <row r="32" spans="1:9" s="1002" customFormat="1" ht="12.75">
      <c r="A32" s="1003" t="s">
        <v>976</v>
      </c>
      <c r="B32" s="1047">
        <v>11913.811131974002</v>
      </c>
      <c r="C32" s="1047">
        <v>13510.650730537001</v>
      </c>
      <c r="D32" s="1047">
        <v>13965.210994323697</v>
      </c>
      <c r="E32" s="1047">
        <v>14101.445122440897</v>
      </c>
      <c r="F32" s="1047">
        <v>1596.8395985629995</v>
      </c>
      <c r="G32" s="1047">
        <v>13.403264336442597</v>
      </c>
      <c r="H32" s="1047">
        <v>136.23412811719936</v>
      </c>
      <c r="I32" s="1048">
        <v>0.9755250255264537</v>
      </c>
    </row>
    <row r="33" spans="1:10" ht="12.75">
      <c r="A33" s="1010" t="s">
        <v>977</v>
      </c>
      <c r="B33" s="1049">
        <v>2798.5927896422486</v>
      </c>
      <c r="C33" s="1049">
        <v>3682.379136989149</v>
      </c>
      <c r="D33" s="1049">
        <v>3529.000557676497</v>
      </c>
      <c r="E33" s="1049">
        <v>3603.509848141151</v>
      </c>
      <c r="F33" s="1049">
        <v>883.7863473469006</v>
      </c>
      <c r="G33" s="1049">
        <v>31.579669275853355</v>
      </c>
      <c r="H33" s="1049">
        <v>74.50929046465399</v>
      </c>
      <c r="I33" s="1050">
        <v>2.1113425528532956</v>
      </c>
      <c r="J33" s="1002"/>
    </row>
    <row r="34" spans="1:10" ht="12.75">
      <c r="A34" s="1010" t="s">
        <v>978</v>
      </c>
      <c r="B34" s="1049">
        <v>9115.218342331753</v>
      </c>
      <c r="C34" s="1049">
        <v>9828.271593547852</v>
      </c>
      <c r="D34" s="1049">
        <v>10436.210436647201</v>
      </c>
      <c r="E34" s="1049">
        <v>10497.935274299745</v>
      </c>
      <c r="F34" s="1049">
        <v>713.0532512160989</v>
      </c>
      <c r="G34" s="1049">
        <v>7.822667811528183</v>
      </c>
      <c r="H34" s="1049">
        <v>61.72483765254401</v>
      </c>
      <c r="I34" s="1050">
        <v>0.5914487641586317</v>
      </c>
      <c r="J34" s="1002"/>
    </row>
    <row r="35" spans="1:10" ht="12.75">
      <c r="A35" s="1010" t="s">
        <v>979</v>
      </c>
      <c r="B35" s="1049">
        <v>8492.211742571753</v>
      </c>
      <c r="C35" s="1049">
        <v>9289.086198510851</v>
      </c>
      <c r="D35" s="1049">
        <v>9867.0592467172</v>
      </c>
      <c r="E35" s="1049">
        <v>9973.609557117745</v>
      </c>
      <c r="F35" s="1049">
        <v>796.874455939098</v>
      </c>
      <c r="G35" s="1049">
        <v>9.383591461154207</v>
      </c>
      <c r="H35" s="1049">
        <v>106.55031040054564</v>
      </c>
      <c r="I35" s="1050">
        <v>1.079858828616999</v>
      </c>
      <c r="J35" s="1002"/>
    </row>
    <row r="36" spans="1:10" ht="12.75">
      <c r="A36" s="1010" t="s">
        <v>980</v>
      </c>
      <c r="B36" s="1049">
        <v>278.74096392</v>
      </c>
      <c r="C36" s="1049">
        <v>244.780664</v>
      </c>
      <c r="D36" s="1049">
        <v>314.94784489</v>
      </c>
      <c r="E36" s="1049">
        <v>305.971638866</v>
      </c>
      <c r="F36" s="1049">
        <v>-33.96029992000001</v>
      </c>
      <c r="G36" s="1049">
        <v>-12.183462180229377</v>
      </c>
      <c r="H36" s="1049">
        <v>-8.976206024000021</v>
      </c>
      <c r="I36" s="1050">
        <v>-2.8500611036519676</v>
      </c>
      <c r="J36" s="1002"/>
    </row>
    <row r="37" spans="1:10" ht="12.75">
      <c r="A37" s="1010" t="s">
        <v>981</v>
      </c>
      <c r="B37" s="1049">
        <v>288.0290049199999</v>
      </c>
      <c r="C37" s="1049">
        <v>172.21874999999994</v>
      </c>
      <c r="D37" s="1049">
        <v>132.45744493999985</v>
      </c>
      <c r="E37" s="1049">
        <v>114.17159984999986</v>
      </c>
      <c r="F37" s="1049">
        <v>-115.81025491999998</v>
      </c>
      <c r="G37" s="1049">
        <v>-40.20784467597848</v>
      </c>
      <c r="H37" s="1049">
        <v>-18.28584508999998</v>
      </c>
      <c r="I37" s="1050">
        <v>-13.805071582260284</v>
      </c>
      <c r="J37" s="1002"/>
    </row>
    <row r="38" spans="1:10" ht="12.75">
      <c r="A38" s="1010" t="s">
        <v>982</v>
      </c>
      <c r="B38" s="1049">
        <v>56.236630919999996</v>
      </c>
      <c r="C38" s="1049">
        <v>122.18598103699998</v>
      </c>
      <c r="D38" s="1049">
        <v>121.74590009999999</v>
      </c>
      <c r="E38" s="1049">
        <v>104.18247846599998</v>
      </c>
      <c r="F38" s="1049">
        <v>65.94935011699998</v>
      </c>
      <c r="G38" s="1049">
        <v>117.27116123086554</v>
      </c>
      <c r="H38" s="1049">
        <v>-17.563421634000008</v>
      </c>
      <c r="I38" s="1050">
        <v>-14.426294125365796</v>
      </c>
      <c r="J38" s="1002"/>
    </row>
    <row r="39" spans="1:9" s="1002" customFormat="1" ht="12.75">
      <c r="A39" s="1003" t="s">
        <v>983</v>
      </c>
      <c r="B39" s="1051">
        <v>29832.1202605196</v>
      </c>
      <c r="C39" s="1051">
        <v>34393.23337618999</v>
      </c>
      <c r="D39" s="1051">
        <v>40499.24487677</v>
      </c>
      <c r="E39" s="1051">
        <v>40641.02292117996</v>
      </c>
      <c r="F39" s="1051">
        <v>4561.113115670392</v>
      </c>
      <c r="G39" s="1051">
        <v>15.289269002132096</v>
      </c>
      <c r="H39" s="1051">
        <v>141.7780444099626</v>
      </c>
      <c r="I39" s="1052">
        <v>0.35007577262578843</v>
      </c>
    </row>
    <row r="40" spans="1:10" ht="12.75">
      <c r="A40" s="1010" t="s">
        <v>984</v>
      </c>
      <c r="B40" s="1049">
        <v>2169.6615384</v>
      </c>
      <c r="C40" s="1049">
        <v>2311.5187105999994</v>
      </c>
      <c r="D40" s="1049">
        <v>2385.5424673799994</v>
      </c>
      <c r="E40" s="1049">
        <v>2313.8632033899994</v>
      </c>
      <c r="F40" s="1049">
        <v>141.85717219999924</v>
      </c>
      <c r="G40" s="1049">
        <v>6.538216661415803</v>
      </c>
      <c r="H40" s="1049">
        <v>-71.67926398999998</v>
      </c>
      <c r="I40" s="1050">
        <v>-3.0047364475856133</v>
      </c>
      <c r="J40" s="1002"/>
    </row>
    <row r="41" spans="1:10" ht="12.75">
      <c r="A41" s="1010" t="s">
        <v>985</v>
      </c>
      <c r="B41" s="1049">
        <v>20493.15509181979</v>
      </c>
      <c r="C41" s="1049">
        <v>22886.03826954</v>
      </c>
      <c r="D41" s="1049">
        <v>27840.505172060002</v>
      </c>
      <c r="E41" s="1049">
        <v>26653.065582049967</v>
      </c>
      <c r="F41" s="1049">
        <v>2392.8831777202104</v>
      </c>
      <c r="G41" s="1049">
        <v>11.676499626333149</v>
      </c>
      <c r="H41" s="1049">
        <v>-1187.4395900100353</v>
      </c>
      <c r="I41" s="1050">
        <v>-4.265151018889264</v>
      </c>
      <c r="J41" s="1002"/>
    </row>
    <row r="42" spans="1:10" ht="12.75">
      <c r="A42" s="1010" t="s">
        <v>986</v>
      </c>
      <c r="B42" s="1049">
        <v>2008.577815459999</v>
      </c>
      <c r="C42" s="1049">
        <v>2467.140801589998</v>
      </c>
      <c r="D42" s="1049">
        <v>2363.42399965</v>
      </c>
      <c r="E42" s="1049">
        <v>3361.913502219993</v>
      </c>
      <c r="F42" s="1049">
        <v>458.56298612999876</v>
      </c>
      <c r="G42" s="1049">
        <v>22.830232545657182</v>
      </c>
      <c r="H42" s="1049">
        <v>998.489502569993</v>
      </c>
      <c r="I42" s="1050">
        <v>42.24758243623909</v>
      </c>
      <c r="J42" s="1002"/>
    </row>
    <row r="43" spans="1:10" ht="12.75">
      <c r="A43" s="1010" t="s">
        <v>987</v>
      </c>
      <c r="B43" s="1049">
        <v>2261.9029490800003</v>
      </c>
      <c r="C43" s="1049">
        <v>3193.814373729999</v>
      </c>
      <c r="D43" s="1049">
        <v>3581.0110196199985</v>
      </c>
      <c r="E43" s="1049">
        <v>3808.391467460001</v>
      </c>
      <c r="F43" s="1049">
        <v>931.9114246499985</v>
      </c>
      <c r="G43" s="1049">
        <v>41.20032758386213</v>
      </c>
      <c r="H43" s="1049">
        <v>227.3804478400025</v>
      </c>
      <c r="I43" s="1050">
        <v>6.349615977002247</v>
      </c>
      <c r="J43" s="1002"/>
    </row>
    <row r="44" spans="1:10" ht="12.75">
      <c r="A44" s="1010" t="s">
        <v>988</v>
      </c>
      <c r="B44" s="1049">
        <v>2898.8224067200003</v>
      </c>
      <c r="C44" s="1049">
        <v>3534.62861504</v>
      </c>
      <c r="D44" s="1049">
        <v>4328.76517678</v>
      </c>
      <c r="E44" s="1049">
        <v>4503.79</v>
      </c>
      <c r="F44" s="1049">
        <v>635.8062083199998</v>
      </c>
      <c r="G44" s="1049">
        <v>21.93325837574888</v>
      </c>
      <c r="H44" s="1049">
        <v>175.02482322000014</v>
      </c>
      <c r="I44" s="1050">
        <v>4.043296784931963</v>
      </c>
      <c r="J44" s="1002"/>
    </row>
    <row r="45" spans="1:9" s="1002" customFormat="1" ht="12.75">
      <c r="A45" s="1003" t="s">
        <v>989</v>
      </c>
      <c r="B45" s="1047">
        <v>410.885689375</v>
      </c>
      <c r="C45" s="1047">
        <v>486.4303119948242</v>
      </c>
      <c r="D45" s="1047">
        <v>424.96186282739984</v>
      </c>
      <c r="E45" s="1047">
        <v>531.31</v>
      </c>
      <c r="F45" s="1047">
        <v>75.54462261982417</v>
      </c>
      <c r="G45" s="1047">
        <v>18.385800375460974</v>
      </c>
      <c r="H45" s="1047">
        <v>106.3481371726001</v>
      </c>
      <c r="I45" s="1048">
        <v>25.025336736109395</v>
      </c>
    </row>
    <row r="46" spans="1:9" s="1002" customFormat="1" ht="12.75">
      <c r="A46" s="1003" t="s">
        <v>990</v>
      </c>
      <c r="B46" s="1047">
        <v>0</v>
      </c>
      <c r="C46" s="1047">
        <v>0</v>
      </c>
      <c r="D46" s="1047">
        <v>0</v>
      </c>
      <c r="E46" s="1047">
        <v>0</v>
      </c>
      <c r="F46" s="1047">
        <v>0</v>
      </c>
      <c r="G46" s="1053"/>
      <c r="H46" s="1053">
        <v>0</v>
      </c>
      <c r="I46" s="1054"/>
    </row>
    <row r="47" spans="1:9" s="1002" customFormat="1" ht="12.75">
      <c r="A47" s="1003" t="s">
        <v>991</v>
      </c>
      <c r="B47" s="1047">
        <v>97648.89767212688</v>
      </c>
      <c r="C47" s="1047">
        <v>98049.86956292074</v>
      </c>
      <c r="D47" s="1047">
        <v>113924.7790809148</v>
      </c>
      <c r="E47" s="1047">
        <v>119150.13499195312</v>
      </c>
      <c r="F47" s="1047">
        <v>400.97189079385134</v>
      </c>
      <c r="G47" s="1047">
        <v>0.41062613132631975</v>
      </c>
      <c r="H47" s="1047">
        <v>5225.355911038321</v>
      </c>
      <c r="I47" s="1048">
        <v>4.586671971799063</v>
      </c>
    </row>
    <row r="48" spans="1:10" ht="13.5" thickBot="1">
      <c r="A48" s="1055" t="s">
        <v>992</v>
      </c>
      <c r="B48" s="1056">
        <v>1133348.0354226248</v>
      </c>
      <c r="C48" s="1056">
        <v>1202096.4997446553</v>
      </c>
      <c r="D48" s="1056">
        <v>1362086.7880090137</v>
      </c>
      <c r="E48" s="1056">
        <v>1396481.885164068</v>
      </c>
      <c r="F48" s="1056">
        <v>68748.46432203062</v>
      </c>
      <c r="G48" s="1056">
        <v>6.065962279309405</v>
      </c>
      <c r="H48" s="1056">
        <v>34395.09715505434</v>
      </c>
      <c r="I48" s="1057">
        <v>2.525176622947078</v>
      </c>
      <c r="J48" s="1002"/>
    </row>
    <row r="49" spans="1:8" ht="13.5" thickTop="1">
      <c r="A49" s="1043" t="s">
        <v>840</v>
      </c>
      <c r="B49" s="938"/>
      <c r="C49" s="938"/>
      <c r="D49" s="938"/>
      <c r="E49" s="938"/>
      <c r="F49" s="938"/>
      <c r="H49" s="938"/>
    </row>
    <row r="54" spans="2:5" ht="12.75" hidden="1">
      <c r="B54" s="1058">
        <f>B15/B48*100</f>
        <v>58.86927281446138</v>
      </c>
      <c r="C54" s="1058">
        <f>C15/C48*100</f>
        <v>58.82705673558494</v>
      </c>
      <c r="D54" s="1058">
        <f>D15/D48*100</f>
        <v>59.59781578182175</v>
      </c>
      <c r="E54" s="1058">
        <f>E15/E48*100</f>
        <v>59.73429674902858</v>
      </c>
    </row>
    <row r="55" spans="2:5" ht="12.75" hidden="1">
      <c r="B55" s="937">
        <f>B20/B48*100</f>
        <v>13.298507689113585</v>
      </c>
      <c r="C55" s="937">
        <f>C20/C48*100</f>
        <v>13.580541953737308</v>
      </c>
      <c r="D55" s="937">
        <f>D20/D48*100</f>
        <v>12.818458982088737</v>
      </c>
      <c r="E55" s="937">
        <f>E20/E48*100</f>
        <v>12.62696780965214</v>
      </c>
    </row>
    <row r="56" ht="12.75" hidden="1"/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portrait" scale="83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23.140625" style="979" bestFit="1" customWidth="1"/>
    <col min="2" max="2" width="7.421875" style="979" bestFit="1" customWidth="1"/>
    <col min="3" max="3" width="7.421875" style="1059" bestFit="1" customWidth="1"/>
    <col min="4" max="5" width="7.421875" style="979" bestFit="1" customWidth="1"/>
    <col min="6" max="9" width="7.140625" style="979" bestFit="1" customWidth="1"/>
    <col min="10" max="16384" width="9.140625" style="979" customWidth="1"/>
  </cols>
  <sheetData>
    <row r="1" spans="1:9" ht="12.75">
      <c r="A1" s="1862" t="s">
        <v>1013</v>
      </c>
      <c r="B1" s="1862"/>
      <c r="C1" s="1862"/>
      <c r="D1" s="1862"/>
      <c r="E1" s="1862"/>
      <c r="F1" s="1862"/>
      <c r="G1" s="1862"/>
      <c r="H1" s="1862"/>
      <c r="I1" s="1862"/>
    </row>
    <row r="2" spans="1:10" ht="15.75" customHeight="1">
      <c r="A2" s="1863" t="s">
        <v>993</v>
      </c>
      <c r="B2" s="1863"/>
      <c r="C2" s="1863"/>
      <c r="D2" s="1863"/>
      <c r="E2" s="1863"/>
      <c r="F2" s="1863"/>
      <c r="G2" s="1863"/>
      <c r="H2" s="1863"/>
      <c r="I2" s="1863"/>
      <c r="J2" s="994"/>
    </row>
    <row r="3" spans="8:9" ht="13.5" thickBot="1">
      <c r="H3" s="1851" t="s">
        <v>133</v>
      </c>
      <c r="I3" s="1851"/>
    </row>
    <row r="4" spans="1:9" s="1060" customFormat="1" ht="13.5" customHeight="1" thickTop="1">
      <c r="A4" s="1570"/>
      <c r="B4" s="1555">
        <f>Deposits!B4</f>
        <v>2014</v>
      </c>
      <c r="C4" s="1556">
        <f>Deposits!C4</f>
        <v>2014</v>
      </c>
      <c r="D4" s="1556">
        <f>Deposits!D4</f>
        <v>2015</v>
      </c>
      <c r="E4" s="1556">
        <f>Deposits!E4</f>
        <v>2015</v>
      </c>
      <c r="F4" s="1853" t="str">
        <f>'Secu Credit'!F4</f>
        <v>Changes during four months </v>
      </c>
      <c r="G4" s="1854"/>
      <c r="H4" s="1854"/>
      <c r="I4" s="1855"/>
    </row>
    <row r="5" spans="1:9" s="1060" customFormat="1" ht="14.25" customHeight="1">
      <c r="A5" s="1559" t="s">
        <v>741</v>
      </c>
      <c r="B5" s="1558" t="str">
        <f>Deposits!B5</f>
        <v>Jul </v>
      </c>
      <c r="C5" s="1558" t="str">
        <f>Deposits!C5</f>
        <v>Nov</v>
      </c>
      <c r="D5" s="1558" t="str">
        <f>Deposits!D5</f>
        <v>Jul (p)</v>
      </c>
      <c r="E5" s="1558" t="str">
        <f>Deposits!E5</f>
        <v>Nov(e)</v>
      </c>
      <c r="F5" s="1856" t="str">
        <f>'Secu Credit'!F5:G5</f>
        <v>2014/15</v>
      </c>
      <c r="G5" s="1857"/>
      <c r="H5" s="1856" t="str">
        <f>'Secu Credit'!H5:I5</f>
        <v>2015/16</v>
      </c>
      <c r="I5" s="1858"/>
    </row>
    <row r="6" spans="1:9" s="1060" customFormat="1" ht="12.75">
      <c r="A6" s="1571"/>
      <c r="B6" s="1572"/>
      <c r="C6" s="1573"/>
      <c r="D6" s="1572"/>
      <c r="E6" s="1572"/>
      <c r="F6" s="1574" t="s">
        <v>62</v>
      </c>
      <c r="G6" s="1574" t="s">
        <v>706</v>
      </c>
      <c r="H6" s="1574" t="s">
        <v>62</v>
      </c>
      <c r="I6" s="1575" t="s">
        <v>706</v>
      </c>
    </row>
    <row r="7" spans="1:9" s="1060" customFormat="1" ht="12.75">
      <c r="A7" s="1061" t="s">
        <v>994</v>
      </c>
      <c r="B7" s="1062">
        <v>10398.222919500002</v>
      </c>
      <c r="C7" s="1062">
        <v>9705.00947951</v>
      </c>
      <c r="D7" s="1062">
        <v>11521.307362674499</v>
      </c>
      <c r="E7" s="1062">
        <v>9632.20837311</v>
      </c>
      <c r="F7" s="1062">
        <v>-693.2134399900024</v>
      </c>
      <c r="G7" s="1062">
        <v>-6.666652997888754</v>
      </c>
      <c r="H7" s="1062">
        <v>-1889.0989895644998</v>
      </c>
      <c r="I7" s="1063">
        <v>-16.396567942320512</v>
      </c>
    </row>
    <row r="8" spans="1:9" s="1060" customFormat="1" ht="12.75">
      <c r="A8" s="1036" t="s">
        <v>995</v>
      </c>
      <c r="B8" s="1064">
        <v>10047.264570730002</v>
      </c>
      <c r="C8" s="1064">
        <v>9324.686274</v>
      </c>
      <c r="D8" s="1064">
        <v>11272.152784284499</v>
      </c>
      <c r="E8" s="1064">
        <v>9384.508373109999</v>
      </c>
      <c r="F8" s="1064">
        <v>-722.578296730002</v>
      </c>
      <c r="G8" s="1064">
        <v>-7.191791274562822</v>
      </c>
      <c r="H8" s="1064">
        <v>-1887.6444111745004</v>
      </c>
      <c r="I8" s="1065">
        <v>-16.746086105275577</v>
      </c>
    </row>
    <row r="9" spans="1:12" ht="12.75">
      <c r="A9" s="1036" t="s">
        <v>996</v>
      </c>
      <c r="B9" s="1064">
        <v>530.91652659</v>
      </c>
      <c r="C9" s="1064">
        <v>560.34727361</v>
      </c>
      <c r="D9" s="1064">
        <v>439.98387076</v>
      </c>
      <c r="E9" s="1064">
        <v>333.77896031</v>
      </c>
      <c r="F9" s="1064">
        <v>29.430747020000013</v>
      </c>
      <c r="G9" s="1064">
        <v>5.543384985400519</v>
      </c>
      <c r="H9" s="1064">
        <v>-106.20491045</v>
      </c>
      <c r="I9" s="1065">
        <v>-24.13836449653221</v>
      </c>
      <c r="K9" s="1060"/>
      <c r="L9" s="1060"/>
    </row>
    <row r="10" spans="1:12" ht="12.75">
      <c r="A10" s="1036" t="s">
        <v>997</v>
      </c>
      <c r="B10" s="1064">
        <v>6977.46813351</v>
      </c>
      <c r="C10" s="1064">
        <v>6209.68334587</v>
      </c>
      <c r="D10" s="1064">
        <v>7211.27353776</v>
      </c>
      <c r="E10" s="1064">
        <v>6189.610473429999</v>
      </c>
      <c r="F10" s="1064">
        <v>-767.7847876400001</v>
      </c>
      <c r="G10" s="1064">
        <v>-11.003773474114995</v>
      </c>
      <c r="H10" s="1064">
        <v>-1021.6630643300014</v>
      </c>
      <c r="I10" s="1065">
        <v>-14.16758162036598</v>
      </c>
      <c r="K10" s="1060"/>
      <c r="L10" s="1060"/>
    </row>
    <row r="11" spans="1:12" ht="12.75">
      <c r="A11" s="1036" t="s">
        <v>998</v>
      </c>
      <c r="B11" s="1064">
        <v>848.7388204099999</v>
      </c>
      <c r="C11" s="1064">
        <v>797.5915505600001</v>
      </c>
      <c r="D11" s="1064">
        <v>1232.8289471245</v>
      </c>
      <c r="E11" s="1064">
        <v>1481.44918315</v>
      </c>
      <c r="F11" s="1064">
        <v>-51.147269849999816</v>
      </c>
      <c r="G11" s="1064">
        <v>-6.0262672827068435</v>
      </c>
      <c r="H11" s="1064">
        <v>248.62023602549993</v>
      </c>
      <c r="I11" s="1065">
        <v>20.166644902797895</v>
      </c>
      <c r="K11" s="1060"/>
      <c r="L11" s="1060"/>
    </row>
    <row r="12" spans="1:12" ht="12.75">
      <c r="A12" s="1036" t="s">
        <v>999</v>
      </c>
      <c r="B12" s="1064">
        <v>1690.14109022</v>
      </c>
      <c r="C12" s="1064">
        <v>1757.0641039600005</v>
      </c>
      <c r="D12" s="1064">
        <v>2388.0664286399997</v>
      </c>
      <c r="E12" s="1064">
        <v>1379.66975622</v>
      </c>
      <c r="F12" s="1064">
        <v>66.92301374000044</v>
      </c>
      <c r="G12" s="1064">
        <v>3.9596110719543125</v>
      </c>
      <c r="H12" s="1064">
        <v>-1008.3966724199997</v>
      </c>
      <c r="I12" s="1065">
        <v>-42.22649170585594</v>
      </c>
      <c r="K12" s="1060"/>
      <c r="L12" s="1060"/>
    </row>
    <row r="13" spans="1:12" ht="12.75">
      <c r="A13" s="1036" t="s">
        <v>1000</v>
      </c>
      <c r="B13" s="1064">
        <v>0</v>
      </c>
      <c r="C13" s="1064">
        <v>0</v>
      </c>
      <c r="D13" s="1064">
        <v>0</v>
      </c>
      <c r="E13" s="1064">
        <v>0</v>
      </c>
      <c r="F13" s="1064">
        <v>0</v>
      </c>
      <c r="G13" s="1064"/>
      <c r="H13" s="1064">
        <v>0</v>
      </c>
      <c r="I13" s="1065"/>
      <c r="K13" s="1060"/>
      <c r="L13" s="1060"/>
    </row>
    <row r="14" spans="1:12" ht="12.75">
      <c r="A14" s="1036" t="s">
        <v>1001</v>
      </c>
      <c r="B14" s="1064">
        <v>1690.14109022</v>
      </c>
      <c r="C14" s="1064">
        <v>1757.0641039600005</v>
      </c>
      <c r="D14" s="1064">
        <v>2388.0664286399997</v>
      </c>
      <c r="E14" s="1064">
        <v>1379.66975622</v>
      </c>
      <c r="F14" s="1064">
        <v>66.92301374000044</v>
      </c>
      <c r="G14" s="1064">
        <v>3.9596110719543125</v>
      </c>
      <c r="H14" s="1064">
        <v>-1008.3966724199997</v>
      </c>
      <c r="I14" s="1065">
        <v>-42.22649170585594</v>
      </c>
      <c r="K14" s="1060"/>
      <c r="L14" s="1060"/>
    </row>
    <row r="15" spans="1:9" s="1060" customFormat="1" ht="12.75">
      <c r="A15" s="1036" t="s">
        <v>1002</v>
      </c>
      <c r="B15" s="1064">
        <v>350.95834877000004</v>
      </c>
      <c r="C15" s="1064">
        <v>380.32320551000015</v>
      </c>
      <c r="D15" s="1064">
        <v>249.15457839000004</v>
      </c>
      <c r="E15" s="1064">
        <v>247.7</v>
      </c>
      <c r="F15" s="1064">
        <v>29.364856740000107</v>
      </c>
      <c r="G15" s="1064">
        <v>8.367048922732513</v>
      </c>
      <c r="H15" s="1064">
        <v>-1.4545783900000515</v>
      </c>
      <c r="I15" s="1065">
        <v>-0.5838056034929486</v>
      </c>
    </row>
    <row r="16" spans="1:12" ht="12.75">
      <c r="A16" s="1061" t="s">
        <v>1003</v>
      </c>
      <c r="B16" s="1062">
        <v>998.8926769799999</v>
      </c>
      <c r="C16" s="1062">
        <v>996.12289741</v>
      </c>
      <c r="D16" s="1062">
        <v>1079.82878677</v>
      </c>
      <c r="E16" s="1062">
        <v>1006.89889902</v>
      </c>
      <c r="F16" s="1062">
        <v>-2.7697795699999688</v>
      </c>
      <c r="G16" s="1062">
        <v>-0.27728500106477666</v>
      </c>
      <c r="H16" s="1062">
        <v>-72.92988775000003</v>
      </c>
      <c r="I16" s="1063">
        <v>-6.7538380753998055</v>
      </c>
      <c r="K16" s="1060"/>
      <c r="L16" s="1060"/>
    </row>
    <row r="17" spans="1:12" ht="12.75">
      <c r="A17" s="1036" t="s">
        <v>995</v>
      </c>
      <c r="B17" s="1064">
        <v>996.6286769799999</v>
      </c>
      <c r="C17" s="1064">
        <v>994.78050063</v>
      </c>
      <c r="D17" s="1064">
        <v>1078.2287867700002</v>
      </c>
      <c r="E17" s="1064">
        <v>1006.2488990200001</v>
      </c>
      <c r="F17" s="1064">
        <v>-1.8481763499999033</v>
      </c>
      <c r="G17" s="1064">
        <v>-0.18544282265690737</v>
      </c>
      <c r="H17" s="1064">
        <v>-71.9798877500001</v>
      </c>
      <c r="I17" s="1065">
        <v>-6.675752737563881</v>
      </c>
      <c r="K17" s="1060"/>
      <c r="L17" s="1060"/>
    </row>
    <row r="18" spans="1:12" ht="12.75">
      <c r="A18" s="1036" t="s">
        <v>1002</v>
      </c>
      <c r="B18" s="1064">
        <v>2.264</v>
      </c>
      <c r="C18" s="1064">
        <v>1.34239678</v>
      </c>
      <c r="D18" s="1064">
        <v>1.6</v>
      </c>
      <c r="E18" s="1064">
        <v>0.65</v>
      </c>
      <c r="F18" s="1064">
        <v>-0.9216032199999997</v>
      </c>
      <c r="G18" s="1064">
        <v>-40.706856007067124</v>
      </c>
      <c r="H18" s="1064">
        <v>-0.9500000000000001</v>
      </c>
      <c r="I18" s="1065">
        <v>-59.375</v>
      </c>
      <c r="K18" s="1060"/>
      <c r="L18" s="1060"/>
    </row>
    <row r="19" spans="1:12" ht="12.75">
      <c r="A19" s="1061" t="s">
        <v>1004</v>
      </c>
      <c r="B19" s="1062">
        <v>11397.115596480002</v>
      </c>
      <c r="C19" s="1062">
        <v>10701.132376919999</v>
      </c>
      <c r="D19" s="1062">
        <v>12601.1361494445</v>
      </c>
      <c r="E19" s="1062">
        <v>10639.107272129999</v>
      </c>
      <c r="F19" s="1062">
        <v>-695.9832195600029</v>
      </c>
      <c r="G19" s="1062">
        <v>-6.106661055319622</v>
      </c>
      <c r="H19" s="1062">
        <v>-1962.0288773145003</v>
      </c>
      <c r="I19" s="1063">
        <v>-15.57025377748175</v>
      </c>
      <c r="K19" s="1060"/>
      <c r="L19" s="1060"/>
    </row>
    <row r="20" spans="1:12" ht="12.75">
      <c r="A20" s="1036" t="s">
        <v>995</v>
      </c>
      <c r="B20" s="1064">
        <v>11043.893247710002</v>
      </c>
      <c r="C20" s="1064">
        <v>10319.46677463</v>
      </c>
      <c r="D20" s="1064">
        <v>12350.381571054499</v>
      </c>
      <c r="E20" s="1064">
        <v>10390.757272129998</v>
      </c>
      <c r="F20" s="1064">
        <v>-724.4264730800023</v>
      </c>
      <c r="G20" s="1064">
        <v>-6.559520785210553</v>
      </c>
      <c r="H20" s="1064">
        <v>-1959.6242989245002</v>
      </c>
      <c r="I20" s="1065">
        <v>-15.866912999006102</v>
      </c>
      <c r="K20" s="1060"/>
      <c r="L20" s="1060"/>
    </row>
    <row r="21" spans="1:10" s="1060" customFormat="1" ht="13.5" thickBot="1">
      <c r="A21" s="1066" t="s">
        <v>1002</v>
      </c>
      <c r="B21" s="1067">
        <v>353.22234877000005</v>
      </c>
      <c r="C21" s="1067">
        <v>381.66560229000015</v>
      </c>
      <c r="D21" s="1067">
        <v>250.75457839000003</v>
      </c>
      <c r="E21" s="1067">
        <v>248.35</v>
      </c>
      <c r="F21" s="1067">
        <v>28.4432535200001</v>
      </c>
      <c r="G21" s="1067">
        <v>8.052506762113419</v>
      </c>
      <c r="H21" s="1067">
        <v>-2.40457839000004</v>
      </c>
      <c r="I21" s="1068">
        <v>-0.9589369834995337</v>
      </c>
      <c r="J21" s="979"/>
    </row>
    <row r="22" spans="1:11" ht="13.5" thickTop="1">
      <c r="A22" s="1043" t="s">
        <v>840</v>
      </c>
      <c r="D22" s="1059"/>
      <c r="K22" s="1060"/>
    </row>
    <row r="23" spans="3:5" ht="12.75">
      <c r="C23" s="979"/>
      <c r="D23" s="1059"/>
      <c r="E23" s="1059"/>
    </row>
    <row r="24" ht="12.75">
      <c r="C24" s="979"/>
    </row>
    <row r="25" ht="12.75">
      <c r="C25" s="979"/>
    </row>
    <row r="26" ht="12.75">
      <c r="C26" s="979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horizontalDpi="600" verticalDpi="60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6"/>
  <sheetViews>
    <sheetView zoomScalePageLayoutView="0" workbookViewId="0" topLeftCell="A1">
      <pane xSplit="2" ySplit="6" topLeftCell="C13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E18" sqref="E18"/>
    </sheetView>
  </sheetViews>
  <sheetFormatPr defaultColWidth="9.140625" defaultRowHeight="15"/>
  <cols>
    <col min="1" max="1" width="9.140625" style="1069" customWidth="1"/>
    <col min="2" max="2" width="10.00390625" style="1069" customWidth="1"/>
    <col min="3" max="3" width="10.00390625" style="1069" bestFit="1" customWidth="1"/>
    <col min="4" max="4" width="9.7109375" style="1069" customWidth="1"/>
    <col min="5" max="8" width="10.28125" style="1069" customWidth="1"/>
    <col min="9" max="9" width="10.7109375" style="1069" customWidth="1"/>
    <col min="10" max="10" width="11.57421875" style="1069" customWidth="1"/>
    <col min="11" max="11" width="10.421875" style="1069" customWidth="1"/>
    <col min="12" max="12" width="10.00390625" style="1069" bestFit="1" customWidth="1"/>
    <col min="13" max="16384" width="9.140625" style="1069" customWidth="1"/>
  </cols>
  <sheetData>
    <row r="1" spans="2:12" ht="12.75">
      <c r="B1" s="1828" t="s">
        <v>1025</v>
      </c>
      <c r="C1" s="1828"/>
      <c r="D1" s="1828"/>
      <c r="E1" s="1828"/>
      <c r="F1" s="1828"/>
      <c r="G1" s="1828"/>
      <c r="H1" s="1828"/>
      <c r="I1" s="1828"/>
      <c r="J1" s="1828"/>
      <c r="K1" s="1828"/>
      <c r="L1" s="1828"/>
    </row>
    <row r="2" spans="2:12" ht="15.75" customHeight="1">
      <c r="B2" s="1864" t="s">
        <v>43</v>
      </c>
      <c r="C2" s="1864"/>
      <c r="D2" s="1864"/>
      <c r="E2" s="1864"/>
      <c r="F2" s="1864"/>
      <c r="G2" s="1864"/>
      <c r="H2" s="1864"/>
      <c r="I2" s="1864"/>
      <c r="J2" s="1864"/>
      <c r="K2" s="1864"/>
      <c r="L2" s="1864"/>
    </row>
    <row r="3" spans="2:11" ht="13.5" thickBot="1">
      <c r="B3" s="882"/>
      <c r="K3" s="1070" t="s">
        <v>133</v>
      </c>
    </row>
    <row r="4" spans="2:12" ht="18.75" customHeight="1" thickTop="1">
      <c r="B4" s="1583"/>
      <c r="C4" s="1865" t="s">
        <v>1006</v>
      </c>
      <c r="D4" s="1865"/>
      <c r="E4" s="1865"/>
      <c r="F4" s="1865"/>
      <c r="G4" s="1865"/>
      <c r="H4" s="1865"/>
      <c r="I4" s="1866" t="s">
        <v>1007</v>
      </c>
      <c r="J4" s="1865"/>
      <c r="K4" s="1867"/>
      <c r="L4" s="1071"/>
    </row>
    <row r="5" spans="2:12" ht="17.25" customHeight="1">
      <c r="B5" s="1868" t="s">
        <v>596</v>
      </c>
      <c r="C5" s="1870" t="s">
        <v>64</v>
      </c>
      <c r="D5" s="1871"/>
      <c r="E5" s="1870" t="s">
        <v>65</v>
      </c>
      <c r="F5" s="1872"/>
      <c r="G5" s="1873" t="s">
        <v>68</v>
      </c>
      <c r="H5" s="1874"/>
      <c r="I5" s="1584" t="s">
        <v>64</v>
      </c>
      <c r="J5" s="1584" t="s">
        <v>65</v>
      </c>
      <c r="K5" s="1585" t="s">
        <v>68</v>
      </c>
      <c r="L5" s="1071"/>
    </row>
    <row r="6" spans="2:12" ht="25.5">
      <c r="B6" s="1869"/>
      <c r="C6" s="1577" t="s">
        <v>62</v>
      </c>
      <c r="D6" s="1586" t="s">
        <v>1008</v>
      </c>
      <c r="E6" s="1587" t="s">
        <v>62</v>
      </c>
      <c r="F6" s="1579" t="s">
        <v>1008</v>
      </c>
      <c r="G6" s="1578" t="s">
        <v>62</v>
      </c>
      <c r="H6" s="1579" t="s">
        <v>1008</v>
      </c>
      <c r="I6" s="1577" t="s">
        <v>62</v>
      </c>
      <c r="J6" s="1587" t="s">
        <v>62</v>
      </c>
      <c r="K6" s="1588" t="s">
        <v>62</v>
      </c>
      <c r="L6" s="1072"/>
    </row>
    <row r="7" spans="2:12" ht="15.75" customHeight="1">
      <c r="B7" s="1073" t="s">
        <v>206</v>
      </c>
      <c r="C7" s="1074">
        <v>0</v>
      </c>
      <c r="D7" s="1075">
        <v>0</v>
      </c>
      <c r="E7" s="1076">
        <v>0</v>
      </c>
      <c r="F7" s="1077">
        <v>0</v>
      </c>
      <c r="G7" s="1078">
        <v>5900</v>
      </c>
      <c r="H7" s="1077">
        <v>1.06</v>
      </c>
      <c r="I7" s="1488">
        <v>0</v>
      </c>
      <c r="J7" s="1079">
        <v>0</v>
      </c>
      <c r="K7" s="1080">
        <v>0</v>
      </c>
      <c r="L7" s="1081"/>
    </row>
    <row r="8" spans="2:12" ht="15.75" customHeight="1">
      <c r="B8" s="1073" t="s">
        <v>207</v>
      </c>
      <c r="C8" s="1074">
        <v>0</v>
      </c>
      <c r="D8" s="1075">
        <v>0</v>
      </c>
      <c r="E8" s="1076">
        <v>0</v>
      </c>
      <c r="F8" s="1077">
        <v>0</v>
      </c>
      <c r="G8" s="1074">
        <v>3200</v>
      </c>
      <c r="H8" s="1077">
        <v>2.88</v>
      </c>
      <c r="I8" s="1488">
        <v>0</v>
      </c>
      <c r="J8" s="1079">
        <v>0</v>
      </c>
      <c r="K8" s="1080">
        <v>0</v>
      </c>
      <c r="L8" s="1081"/>
    </row>
    <row r="9" spans="2:12" ht="15.75" customHeight="1">
      <c r="B9" s="1073" t="s">
        <v>208</v>
      </c>
      <c r="C9" s="1074">
        <v>8500</v>
      </c>
      <c r="D9" s="1075">
        <v>0.05</v>
      </c>
      <c r="E9" s="1076">
        <v>0</v>
      </c>
      <c r="F9" s="1077">
        <v>0</v>
      </c>
      <c r="G9" s="1077">
        <v>0</v>
      </c>
      <c r="H9" s="1082">
        <v>0</v>
      </c>
      <c r="I9" s="1488">
        <v>0</v>
      </c>
      <c r="J9" s="1079">
        <v>0</v>
      </c>
      <c r="K9" s="1080">
        <v>0</v>
      </c>
      <c r="L9" s="1081"/>
    </row>
    <row r="10" spans="2:12" ht="15.75" customHeight="1">
      <c r="B10" s="1073" t="s">
        <v>209</v>
      </c>
      <c r="C10" s="1074">
        <v>0</v>
      </c>
      <c r="D10" s="1075">
        <v>0</v>
      </c>
      <c r="E10" s="1075">
        <v>0</v>
      </c>
      <c r="F10" s="1077">
        <v>0</v>
      </c>
      <c r="G10" s="1077">
        <v>0</v>
      </c>
      <c r="H10" s="1082">
        <v>0</v>
      </c>
      <c r="I10" s="1488">
        <v>0</v>
      </c>
      <c r="J10" s="1079">
        <v>0</v>
      </c>
      <c r="K10" s="1080">
        <v>0</v>
      </c>
      <c r="L10" s="1081"/>
    </row>
    <row r="11" spans="2:12" ht="15.75" customHeight="1">
      <c r="B11" s="1073" t="s">
        <v>210</v>
      </c>
      <c r="C11" s="1083">
        <v>0</v>
      </c>
      <c r="D11" s="1075">
        <v>0</v>
      </c>
      <c r="E11" s="1077">
        <v>0</v>
      </c>
      <c r="F11" s="1077">
        <v>0</v>
      </c>
      <c r="G11" s="1074"/>
      <c r="H11" s="1077"/>
      <c r="I11" s="1489">
        <v>0</v>
      </c>
      <c r="J11" s="1079">
        <v>0</v>
      </c>
      <c r="K11" s="1080"/>
      <c r="L11" s="1081"/>
    </row>
    <row r="12" spans="2:12" ht="15.75" customHeight="1">
      <c r="B12" s="1073" t="s">
        <v>211</v>
      </c>
      <c r="C12" s="1083">
        <v>0</v>
      </c>
      <c r="D12" s="1075">
        <v>0</v>
      </c>
      <c r="E12" s="1077">
        <v>0</v>
      </c>
      <c r="F12" s="1077">
        <v>0</v>
      </c>
      <c r="G12" s="1074"/>
      <c r="H12" s="1077"/>
      <c r="I12" s="1488">
        <v>0</v>
      </c>
      <c r="J12" s="1084">
        <v>0</v>
      </c>
      <c r="K12" s="1080"/>
      <c r="L12" s="1081"/>
    </row>
    <row r="13" spans="2:12" ht="15.75" customHeight="1">
      <c r="B13" s="1073" t="s">
        <v>212</v>
      </c>
      <c r="C13" s="1083">
        <v>0</v>
      </c>
      <c r="D13" s="1075">
        <v>0</v>
      </c>
      <c r="E13" s="1077">
        <v>0</v>
      </c>
      <c r="F13" s="1077">
        <v>0</v>
      </c>
      <c r="G13" s="1074"/>
      <c r="H13" s="1077"/>
      <c r="I13" s="1488">
        <v>0</v>
      </c>
      <c r="J13" s="1084">
        <v>210</v>
      </c>
      <c r="K13" s="1085"/>
      <c r="L13" s="1081"/>
    </row>
    <row r="14" spans="2:12" ht="15.75" customHeight="1">
      <c r="B14" s="1073" t="s">
        <v>213</v>
      </c>
      <c r="C14" s="1083">
        <v>0</v>
      </c>
      <c r="D14" s="1075">
        <v>0</v>
      </c>
      <c r="E14" s="1077">
        <v>0</v>
      </c>
      <c r="F14" s="1077">
        <v>0</v>
      </c>
      <c r="G14" s="1074"/>
      <c r="H14" s="1077"/>
      <c r="I14" s="1488">
        <v>0</v>
      </c>
      <c r="J14" s="1084">
        <v>1510</v>
      </c>
      <c r="K14" s="1086"/>
      <c r="L14" s="1081"/>
    </row>
    <row r="15" spans="2:12" ht="15.75" customHeight="1">
      <c r="B15" s="1073" t="s">
        <v>214</v>
      </c>
      <c r="C15" s="1083">
        <v>0</v>
      </c>
      <c r="D15" s="1075">
        <v>0</v>
      </c>
      <c r="E15" s="1077">
        <v>0</v>
      </c>
      <c r="F15" s="1077">
        <v>0</v>
      </c>
      <c r="G15" s="1074"/>
      <c r="H15" s="1077"/>
      <c r="I15" s="1488">
        <v>0</v>
      </c>
      <c r="J15" s="1084">
        <v>4900</v>
      </c>
      <c r="K15" s="1086"/>
      <c r="L15" s="1081"/>
    </row>
    <row r="16" spans="2:12" ht="15.75" customHeight="1">
      <c r="B16" s="1073" t="s">
        <v>215</v>
      </c>
      <c r="C16" s="1074">
        <v>0</v>
      </c>
      <c r="D16" s="1075">
        <v>0</v>
      </c>
      <c r="E16" s="1076">
        <v>6000</v>
      </c>
      <c r="F16" s="1077">
        <v>0.7854</v>
      </c>
      <c r="G16" s="1074"/>
      <c r="H16" s="1087"/>
      <c r="I16" s="1488">
        <v>0</v>
      </c>
      <c r="J16" s="1084">
        <v>1250</v>
      </c>
      <c r="K16" s="1086"/>
      <c r="L16" s="1081"/>
    </row>
    <row r="17" spans="2:12" ht="15.75" customHeight="1">
      <c r="B17" s="1073" t="s">
        <v>216</v>
      </c>
      <c r="C17" s="1074">
        <v>0</v>
      </c>
      <c r="D17" s="1075">
        <v>0</v>
      </c>
      <c r="E17" s="1076">
        <v>0</v>
      </c>
      <c r="F17" s="1077">
        <v>0</v>
      </c>
      <c r="G17" s="1074"/>
      <c r="H17" s="1077"/>
      <c r="I17" s="1488">
        <v>0</v>
      </c>
      <c r="J17" s="1084">
        <v>2340</v>
      </c>
      <c r="K17" s="1086"/>
      <c r="L17" s="1081"/>
    </row>
    <row r="18" spans="2:12" ht="15.75" customHeight="1">
      <c r="B18" s="1088" t="s">
        <v>217</v>
      </c>
      <c r="C18" s="1074">
        <v>0</v>
      </c>
      <c r="D18" s="1075">
        <v>0</v>
      </c>
      <c r="E18" s="1089">
        <v>0</v>
      </c>
      <c r="F18" s="1090">
        <v>0</v>
      </c>
      <c r="G18" s="1074"/>
      <c r="H18" s="1077"/>
      <c r="I18" s="1490">
        <v>0</v>
      </c>
      <c r="J18" s="1091">
        <v>100</v>
      </c>
      <c r="K18" s="1086"/>
      <c r="L18" s="1081"/>
    </row>
    <row r="19" spans="2:12" ht="15.75" customHeight="1" thickBot="1">
      <c r="B19" s="1092" t="s">
        <v>604</v>
      </c>
      <c r="C19" s="1093">
        <v>8500</v>
      </c>
      <c r="D19" s="1094">
        <v>0.05</v>
      </c>
      <c r="E19" s="1095">
        <v>6000</v>
      </c>
      <c r="F19" s="1096">
        <v>0.7854</v>
      </c>
      <c r="G19" s="1093">
        <f>SUM(G7:G18)</f>
        <v>9100</v>
      </c>
      <c r="H19" s="1097"/>
      <c r="I19" s="1491">
        <v>0</v>
      </c>
      <c r="J19" s="1098">
        <v>10310</v>
      </c>
      <c r="K19" s="1099">
        <f>SUM(K7:K18)</f>
        <v>0</v>
      </c>
      <c r="L19" s="1100"/>
    </row>
    <row r="20" spans="2:12" ht="21" customHeight="1" thickTop="1">
      <c r="B20" s="1576"/>
      <c r="C20" s="1881" t="s">
        <v>1009</v>
      </c>
      <c r="D20" s="1882"/>
      <c r="E20" s="1882"/>
      <c r="F20" s="1882"/>
      <c r="G20" s="1882"/>
      <c r="H20" s="1882"/>
      <c r="I20" s="1875" t="s">
        <v>1010</v>
      </c>
      <c r="J20" s="1876"/>
      <c r="K20" s="1876"/>
      <c r="L20" s="1877"/>
    </row>
    <row r="21" spans="2:12" ht="15.75" customHeight="1">
      <c r="B21" s="1868" t="s">
        <v>596</v>
      </c>
      <c r="C21" s="1883" t="s">
        <v>64</v>
      </c>
      <c r="D21" s="1883"/>
      <c r="E21" s="1883" t="s">
        <v>65</v>
      </c>
      <c r="F21" s="1883"/>
      <c r="G21" s="1884" t="s">
        <v>68</v>
      </c>
      <c r="H21" s="1885"/>
      <c r="I21" s="1878" t="s">
        <v>65</v>
      </c>
      <c r="J21" s="1880"/>
      <c r="K21" s="1878" t="s">
        <v>68</v>
      </c>
      <c r="L21" s="1879"/>
    </row>
    <row r="22" spans="2:12" ht="28.5" customHeight="1">
      <c r="B22" s="1869"/>
      <c r="C22" s="1577" t="s">
        <v>62</v>
      </c>
      <c r="D22" s="1578" t="s">
        <v>1008</v>
      </c>
      <c r="E22" s="1577" t="s">
        <v>62</v>
      </c>
      <c r="F22" s="1578" t="s">
        <v>1008</v>
      </c>
      <c r="G22" s="1578" t="s">
        <v>62</v>
      </c>
      <c r="H22" s="1579" t="s">
        <v>1008</v>
      </c>
      <c r="I22" s="1580" t="s">
        <v>62</v>
      </c>
      <c r="J22" s="1581" t="s">
        <v>1011</v>
      </c>
      <c r="K22" s="1580" t="s">
        <v>62</v>
      </c>
      <c r="L22" s="1582" t="s">
        <v>1011</v>
      </c>
    </row>
    <row r="23" spans="2:12" ht="12.75">
      <c r="B23" s="1073" t="s">
        <v>206</v>
      </c>
      <c r="C23" s="1101">
        <v>0</v>
      </c>
      <c r="D23" s="1102">
        <v>0</v>
      </c>
      <c r="E23" s="1103">
        <v>99500</v>
      </c>
      <c r="F23" s="1104">
        <v>0.0009</v>
      </c>
      <c r="G23" s="1105">
        <v>13000</v>
      </c>
      <c r="H23" s="1487">
        <v>0.72</v>
      </c>
      <c r="I23" s="1492" t="s">
        <v>76</v>
      </c>
      <c r="J23" s="1496" t="s">
        <v>76</v>
      </c>
      <c r="K23" s="1520">
        <v>57250</v>
      </c>
      <c r="L23" s="1513">
        <v>1.39</v>
      </c>
    </row>
    <row r="24" spans="2:12" ht="12.75">
      <c r="B24" s="1073" t="s">
        <v>207</v>
      </c>
      <c r="C24" s="1106">
        <v>15000</v>
      </c>
      <c r="D24" s="1102">
        <v>0.07</v>
      </c>
      <c r="E24" s="1103">
        <v>68500</v>
      </c>
      <c r="F24" s="1104">
        <v>0.0513</v>
      </c>
      <c r="G24" s="1105">
        <v>8300</v>
      </c>
      <c r="H24" s="1104">
        <v>1.3</v>
      </c>
      <c r="I24" s="1492">
        <v>20000</v>
      </c>
      <c r="J24" s="1497">
        <v>0.6911</v>
      </c>
      <c r="K24" s="1492">
        <v>0</v>
      </c>
      <c r="L24" s="1514" t="s">
        <v>76</v>
      </c>
    </row>
    <row r="25" spans="2:12" ht="12.75">
      <c r="B25" s="1073" t="s">
        <v>208</v>
      </c>
      <c r="C25" s="1106">
        <v>20000</v>
      </c>
      <c r="D25" s="1102">
        <v>0.05</v>
      </c>
      <c r="E25" s="1103">
        <v>19000</v>
      </c>
      <c r="F25" s="1104">
        <v>0.1107</v>
      </c>
      <c r="G25" s="1105">
        <v>35000</v>
      </c>
      <c r="H25" s="1104">
        <v>0.22</v>
      </c>
      <c r="I25" s="1492">
        <v>20000</v>
      </c>
      <c r="J25" s="1497">
        <v>0.67</v>
      </c>
      <c r="K25" s="1492">
        <v>0</v>
      </c>
      <c r="L25" s="1514" t="s">
        <v>76</v>
      </c>
    </row>
    <row r="26" spans="2:12" ht="12.75">
      <c r="B26" s="1073" t="s">
        <v>209</v>
      </c>
      <c r="C26" s="1106">
        <v>0</v>
      </c>
      <c r="D26" s="1102">
        <v>0</v>
      </c>
      <c r="E26" s="1103">
        <v>11000</v>
      </c>
      <c r="F26" s="1104">
        <v>0.0292</v>
      </c>
      <c r="G26" s="1105">
        <v>20000</v>
      </c>
      <c r="H26" s="1104">
        <v>0.21</v>
      </c>
      <c r="I26" s="1493" t="s">
        <v>76</v>
      </c>
      <c r="J26" s="1498" t="s">
        <v>76</v>
      </c>
      <c r="K26" s="1493">
        <v>100000</v>
      </c>
      <c r="L26" s="1515">
        <v>0.87</v>
      </c>
    </row>
    <row r="27" spans="2:12" ht="12.75">
      <c r="B27" s="1073" t="s">
        <v>210</v>
      </c>
      <c r="C27" s="1106">
        <v>29500</v>
      </c>
      <c r="D27" s="1102">
        <v>0.0579</v>
      </c>
      <c r="E27" s="1103">
        <v>22500</v>
      </c>
      <c r="F27" s="1104">
        <v>0.053</v>
      </c>
      <c r="G27" s="1105"/>
      <c r="H27" s="1104"/>
      <c r="I27" s="1494">
        <v>15000</v>
      </c>
      <c r="J27" s="1497">
        <v>0.21</v>
      </c>
      <c r="K27" s="1494"/>
      <c r="L27" s="1516"/>
    </row>
    <row r="28" spans="2:12" ht="12.75">
      <c r="B28" s="1073" t="s">
        <v>211</v>
      </c>
      <c r="C28" s="1106">
        <v>54000</v>
      </c>
      <c r="D28" s="1102">
        <v>0.6801</v>
      </c>
      <c r="E28" s="1103">
        <v>40000</v>
      </c>
      <c r="F28" s="1104">
        <v>0.0114</v>
      </c>
      <c r="G28" s="1105"/>
      <c r="H28" s="1104"/>
      <c r="I28" s="1494">
        <v>20000</v>
      </c>
      <c r="J28" s="1497">
        <v>0.2</v>
      </c>
      <c r="K28" s="1494"/>
      <c r="L28" s="1516"/>
    </row>
    <row r="29" spans="2:12" ht="12.75">
      <c r="B29" s="1073" t="s">
        <v>212</v>
      </c>
      <c r="C29" s="1106">
        <v>58500</v>
      </c>
      <c r="D29" s="1102">
        <v>0.3898</v>
      </c>
      <c r="E29" s="1103">
        <v>9750</v>
      </c>
      <c r="F29" s="1104">
        <v>0.1726</v>
      </c>
      <c r="G29" s="1105"/>
      <c r="H29" s="1104"/>
      <c r="I29" s="1492">
        <v>5000</v>
      </c>
      <c r="J29" s="1497">
        <v>0.69</v>
      </c>
      <c r="K29" s="1492"/>
      <c r="L29" s="1516"/>
    </row>
    <row r="30" spans="2:12" ht="12.75">
      <c r="B30" s="1073" t="s">
        <v>213</v>
      </c>
      <c r="C30" s="1106">
        <v>93000</v>
      </c>
      <c r="D30" s="1102">
        <v>0.18154677419354842</v>
      </c>
      <c r="E30" s="1103">
        <v>850</v>
      </c>
      <c r="F30" s="1104">
        <v>0.3983</v>
      </c>
      <c r="G30" s="1105"/>
      <c r="H30" s="1104"/>
      <c r="I30" s="1494">
        <v>5000</v>
      </c>
      <c r="J30" s="1497">
        <v>0.86</v>
      </c>
      <c r="K30" s="1494"/>
      <c r="L30" s="1516"/>
    </row>
    <row r="31" spans="2:12" ht="12.75">
      <c r="B31" s="1073" t="s">
        <v>214</v>
      </c>
      <c r="C31" s="1106">
        <v>78000</v>
      </c>
      <c r="D31" s="1102">
        <v>0.08</v>
      </c>
      <c r="E31" s="1103">
        <v>2700</v>
      </c>
      <c r="F31" s="1104">
        <v>0.0424</v>
      </c>
      <c r="G31" s="1105"/>
      <c r="H31" s="1104"/>
      <c r="I31" s="1494">
        <v>10000</v>
      </c>
      <c r="J31" s="1497">
        <v>0.72</v>
      </c>
      <c r="K31" s="1494"/>
      <c r="L31" s="1516"/>
    </row>
    <row r="32" spans="2:12" ht="12.75">
      <c r="B32" s="1073" t="s">
        <v>215</v>
      </c>
      <c r="C32" s="1106">
        <v>78000</v>
      </c>
      <c r="D32" s="1102">
        <v>0.0459</v>
      </c>
      <c r="E32" s="1103">
        <v>6000</v>
      </c>
      <c r="F32" s="1104">
        <v>0.3192</v>
      </c>
      <c r="G32" s="1105"/>
      <c r="H32" s="1104"/>
      <c r="I32" s="1494">
        <v>10000</v>
      </c>
      <c r="J32" s="1497">
        <v>0.79</v>
      </c>
      <c r="K32" s="1494"/>
      <c r="L32" s="1516"/>
    </row>
    <row r="33" spans="2:12" ht="12.75">
      <c r="B33" s="1073" t="s">
        <v>216</v>
      </c>
      <c r="C33" s="1106">
        <v>97500</v>
      </c>
      <c r="D33" s="1102">
        <v>0.041</v>
      </c>
      <c r="E33" s="1103">
        <v>11000</v>
      </c>
      <c r="F33" s="1104">
        <v>0.2581</v>
      </c>
      <c r="G33" s="1107"/>
      <c r="H33" s="1104"/>
      <c r="I33" s="1493" t="s">
        <v>76</v>
      </c>
      <c r="J33" s="1498" t="s">
        <v>76</v>
      </c>
      <c r="K33" s="1493"/>
      <c r="L33" s="1517"/>
    </row>
    <row r="34" spans="2:12" ht="12.75">
      <c r="B34" s="1088" t="s">
        <v>217</v>
      </c>
      <c r="C34" s="1108">
        <v>79000</v>
      </c>
      <c r="D34" s="1102">
        <v>0.02</v>
      </c>
      <c r="E34" s="1103">
        <v>25000</v>
      </c>
      <c r="F34" s="1109">
        <v>0.0184</v>
      </c>
      <c r="G34" s="1110"/>
      <c r="H34" s="1109"/>
      <c r="I34" s="1493">
        <v>50000</v>
      </c>
      <c r="J34" s="1500">
        <v>0.24</v>
      </c>
      <c r="K34" s="1521"/>
      <c r="L34" s="1518"/>
    </row>
    <row r="35" spans="2:12" ht="13.5" thickBot="1">
      <c r="B35" s="1092" t="s">
        <v>604</v>
      </c>
      <c r="C35" s="1111">
        <v>602500</v>
      </c>
      <c r="D35" s="1112">
        <v>0.16</v>
      </c>
      <c r="E35" s="1113">
        <v>315800</v>
      </c>
      <c r="F35" s="1114">
        <v>0.05</v>
      </c>
      <c r="G35" s="1115">
        <f>SUM(G23:G34)</f>
        <v>76300</v>
      </c>
      <c r="H35" s="1114"/>
      <c r="I35" s="1495">
        <f>SUM(I23:I34)</f>
        <v>155000</v>
      </c>
      <c r="J35" s="1499">
        <v>0.45</v>
      </c>
      <c r="K35" s="1116">
        <f>SUM(K23:K34)</f>
        <v>157250</v>
      </c>
      <c r="L35" s="1519"/>
    </row>
    <row r="36" ht="13.5" thickTop="1">
      <c r="B36" s="883" t="s">
        <v>1012</v>
      </c>
    </row>
  </sheetData>
  <sheetProtection/>
  <mergeCells count="16">
    <mergeCell ref="I20:L20"/>
    <mergeCell ref="K21:L21"/>
    <mergeCell ref="I21:J21"/>
    <mergeCell ref="C20:H20"/>
    <mergeCell ref="B21:B22"/>
    <mergeCell ref="C21:D21"/>
    <mergeCell ref="E21:F21"/>
    <mergeCell ref="G21:H21"/>
    <mergeCell ref="B1:L1"/>
    <mergeCell ref="B2:L2"/>
    <mergeCell ref="C4:H4"/>
    <mergeCell ref="I4:K4"/>
    <mergeCell ref="B5:B6"/>
    <mergeCell ref="C5:D5"/>
    <mergeCell ref="E5:F5"/>
    <mergeCell ref="G5:H5"/>
  </mergeCells>
  <printOptions horizontalCentered="1"/>
  <pageMargins left="0.7" right="0.25" top="0.75" bottom="0.75" header="0.3" footer="0.3"/>
  <pageSetup fitToHeight="1" fitToWidth="1" horizontalDpi="600" verticalDpi="600" orientation="landscape" paperSize="9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PageLayoutView="0" workbookViewId="0" topLeftCell="A1">
      <pane xSplit="4" ySplit="8" topLeftCell="L9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A1" sqref="A1:T1"/>
    </sheetView>
  </sheetViews>
  <sheetFormatPr defaultColWidth="9.140625" defaultRowHeight="15"/>
  <cols>
    <col min="1" max="1" width="11.57421875" style="882" bestFit="1" customWidth="1"/>
    <col min="2" max="2" width="9.00390625" style="882" hidden="1" customWidth="1"/>
    <col min="3" max="3" width="8.140625" style="882" hidden="1" customWidth="1"/>
    <col min="4" max="4" width="9.00390625" style="882" hidden="1" customWidth="1"/>
    <col min="5" max="20" width="10.7109375" style="882" customWidth="1"/>
    <col min="21" max="16384" width="9.140625" style="882" customWidth="1"/>
  </cols>
  <sheetData>
    <row r="1" spans="1:20" ht="12.75">
      <c r="A1" s="1828" t="s">
        <v>1087</v>
      </c>
      <c r="B1" s="1828"/>
      <c r="C1" s="1828"/>
      <c r="D1" s="1828"/>
      <c r="E1" s="1828"/>
      <c r="F1" s="1828"/>
      <c r="G1" s="1828"/>
      <c r="H1" s="1828"/>
      <c r="I1" s="1828"/>
      <c r="J1" s="1828"/>
      <c r="K1" s="1828"/>
      <c r="L1" s="1828"/>
      <c r="M1" s="1828"/>
      <c r="N1" s="1828"/>
      <c r="O1" s="1828"/>
      <c r="P1" s="1828"/>
      <c r="Q1" s="1828"/>
      <c r="R1" s="1828"/>
      <c r="S1" s="1828"/>
      <c r="T1" s="1828"/>
    </row>
    <row r="2" spans="1:20" ht="15.75">
      <c r="A2" s="1864" t="s">
        <v>44</v>
      </c>
      <c r="B2" s="1864"/>
      <c r="C2" s="1864"/>
      <c r="D2" s="1864"/>
      <c r="E2" s="1864"/>
      <c r="F2" s="1864"/>
      <c r="G2" s="1864"/>
      <c r="H2" s="1864"/>
      <c r="I2" s="1864"/>
      <c r="J2" s="1864"/>
      <c r="K2" s="1864"/>
      <c r="L2" s="1864"/>
      <c r="M2" s="1864"/>
      <c r="N2" s="1864"/>
      <c r="O2" s="1864"/>
      <c r="P2" s="1864"/>
      <c r="Q2" s="1864"/>
      <c r="R2" s="1864"/>
      <c r="S2" s="1864"/>
      <c r="T2" s="1864"/>
    </row>
    <row r="3" spans="1:4" ht="12.75" hidden="1">
      <c r="A3" s="1889" t="s">
        <v>1014</v>
      </c>
      <c r="B3" s="1889"/>
      <c r="C3" s="1889"/>
      <c r="D3" s="1889"/>
    </row>
    <row r="4" spans="1:20" ht="13.5" thickBot="1">
      <c r="A4" s="1117"/>
      <c r="B4" s="1117"/>
      <c r="C4" s="1117"/>
      <c r="D4" s="1117"/>
      <c r="T4" s="1118" t="s">
        <v>1015</v>
      </c>
    </row>
    <row r="5" spans="1:20" s="937" customFormat="1" ht="16.5" customHeight="1" thickTop="1">
      <c r="A5" s="1890" t="s">
        <v>596</v>
      </c>
      <c r="B5" s="1119"/>
      <c r="C5" s="1119"/>
      <c r="D5" s="1119"/>
      <c r="E5" s="1892" t="s">
        <v>1016</v>
      </c>
      <c r="F5" s="1893"/>
      <c r="G5" s="1893"/>
      <c r="H5" s="1893"/>
      <c r="I5" s="1893"/>
      <c r="J5" s="1893"/>
      <c r="K5" s="1893"/>
      <c r="L5" s="1893"/>
      <c r="M5" s="1893"/>
      <c r="N5" s="1893"/>
      <c r="O5" s="1893"/>
      <c r="P5" s="1894"/>
      <c r="Q5" s="1895" t="s">
        <v>1017</v>
      </c>
      <c r="R5" s="1893"/>
      <c r="S5" s="1893"/>
      <c r="T5" s="1894"/>
    </row>
    <row r="6" spans="1:20" s="937" customFormat="1" ht="16.5" customHeight="1">
      <c r="A6" s="1891"/>
      <c r="B6" s="1896" t="s">
        <v>1018</v>
      </c>
      <c r="C6" s="1897"/>
      <c r="D6" s="1898"/>
      <c r="E6" s="1896" t="s">
        <v>65</v>
      </c>
      <c r="F6" s="1897"/>
      <c r="G6" s="1897"/>
      <c r="H6" s="1897"/>
      <c r="I6" s="1897"/>
      <c r="J6" s="1897"/>
      <c r="K6" s="1896" t="s">
        <v>68</v>
      </c>
      <c r="L6" s="1897"/>
      <c r="M6" s="1897"/>
      <c r="N6" s="1897"/>
      <c r="O6" s="1897"/>
      <c r="P6" s="1897"/>
      <c r="Q6" s="1899" t="s">
        <v>65</v>
      </c>
      <c r="R6" s="1900"/>
      <c r="S6" s="1903" t="s">
        <v>68</v>
      </c>
      <c r="T6" s="1904"/>
    </row>
    <row r="7" spans="1:20" s="937" customFormat="1" ht="26.25" customHeight="1">
      <c r="A7" s="1891"/>
      <c r="B7" s="1120"/>
      <c r="C7" s="1121"/>
      <c r="D7" s="1122"/>
      <c r="E7" s="1887" t="s">
        <v>1019</v>
      </c>
      <c r="F7" s="1888"/>
      <c r="G7" s="1887" t="s">
        <v>1020</v>
      </c>
      <c r="H7" s="1888"/>
      <c r="I7" s="1886" t="s">
        <v>1021</v>
      </c>
      <c r="J7" s="1886"/>
      <c r="K7" s="1887" t="s">
        <v>1019</v>
      </c>
      <c r="L7" s="1888"/>
      <c r="M7" s="1887" t="s">
        <v>1020</v>
      </c>
      <c r="N7" s="1888"/>
      <c r="O7" s="1886" t="s">
        <v>1021</v>
      </c>
      <c r="P7" s="1886"/>
      <c r="Q7" s="1901"/>
      <c r="R7" s="1902"/>
      <c r="S7" s="1905"/>
      <c r="T7" s="1906"/>
    </row>
    <row r="8" spans="1:20" s="937" customFormat="1" ht="16.5" customHeight="1">
      <c r="A8" s="1891"/>
      <c r="B8" s="1123" t="s">
        <v>1019</v>
      </c>
      <c r="C8" s="1124" t="s">
        <v>1020</v>
      </c>
      <c r="D8" s="1125" t="s">
        <v>1021</v>
      </c>
      <c r="E8" s="1126" t="s">
        <v>1022</v>
      </c>
      <c r="F8" s="1126" t="s">
        <v>1023</v>
      </c>
      <c r="G8" s="1126" t="s">
        <v>1022</v>
      </c>
      <c r="H8" s="1126" t="s">
        <v>1023</v>
      </c>
      <c r="I8" s="1126" t="s">
        <v>1022</v>
      </c>
      <c r="J8" s="1123" t="s">
        <v>1023</v>
      </c>
      <c r="K8" s="1126" t="s">
        <v>1022</v>
      </c>
      <c r="L8" s="1126" t="s">
        <v>1023</v>
      </c>
      <c r="M8" s="1127" t="s">
        <v>1022</v>
      </c>
      <c r="N8" s="1127" t="s">
        <v>1023</v>
      </c>
      <c r="O8" s="1126" t="s">
        <v>1022</v>
      </c>
      <c r="P8" s="1128" t="s">
        <v>1023</v>
      </c>
      <c r="Q8" s="1129" t="s">
        <v>1017</v>
      </c>
      <c r="R8" s="1130" t="s">
        <v>1024</v>
      </c>
      <c r="S8" s="1131" t="s">
        <v>1017</v>
      </c>
      <c r="T8" s="1132" t="s">
        <v>1024</v>
      </c>
    </row>
    <row r="9" spans="1:20" s="937" customFormat="1" ht="16.5" customHeight="1">
      <c r="A9" s="1073" t="s">
        <v>206</v>
      </c>
      <c r="B9" s="1133">
        <v>735.39</v>
      </c>
      <c r="C9" s="1134">
        <v>0</v>
      </c>
      <c r="D9" s="1135">
        <v>735.39</v>
      </c>
      <c r="E9" s="1136">
        <v>275.65</v>
      </c>
      <c r="F9" s="1137">
        <v>26790.169</v>
      </c>
      <c r="G9" s="1138">
        <v>0</v>
      </c>
      <c r="H9" s="1139">
        <v>0</v>
      </c>
      <c r="I9" s="1136">
        <v>275.65</v>
      </c>
      <c r="J9" s="1137">
        <v>26790.169</v>
      </c>
      <c r="K9" s="1137">
        <v>332.5</v>
      </c>
      <c r="L9" s="1140">
        <v>34039.025</v>
      </c>
      <c r="M9" s="1136">
        <v>0</v>
      </c>
      <c r="N9" s="1136">
        <v>0</v>
      </c>
      <c r="O9" s="1139">
        <f aca="true" t="shared" si="0" ref="O9:P12">K9-M9</f>
        <v>332.5</v>
      </c>
      <c r="P9" s="1141">
        <f t="shared" si="0"/>
        <v>34039.025</v>
      </c>
      <c r="Q9" s="1142">
        <v>12116.9</v>
      </c>
      <c r="R9" s="1143">
        <v>200</v>
      </c>
      <c r="S9" s="1144">
        <v>20502.489999999998</v>
      </c>
      <c r="T9" s="1145">
        <v>320</v>
      </c>
    </row>
    <row r="10" spans="1:20" s="937" customFormat="1" ht="16.5" customHeight="1">
      <c r="A10" s="1073" t="s">
        <v>207</v>
      </c>
      <c r="B10" s="1133">
        <v>1337.1</v>
      </c>
      <c r="C10" s="1134">
        <v>0</v>
      </c>
      <c r="D10" s="1135">
        <v>1337.1</v>
      </c>
      <c r="E10" s="1136">
        <v>195.875</v>
      </c>
      <c r="F10" s="1137">
        <v>18986.87625</v>
      </c>
      <c r="G10" s="1146">
        <v>0</v>
      </c>
      <c r="H10" s="1147">
        <v>0</v>
      </c>
      <c r="I10" s="1136">
        <v>195.875</v>
      </c>
      <c r="J10" s="1137">
        <v>18986.87625</v>
      </c>
      <c r="K10" s="1137">
        <v>376.9</v>
      </c>
      <c r="L10" s="1136">
        <v>39886.57000000001</v>
      </c>
      <c r="M10" s="1136">
        <v>0</v>
      </c>
      <c r="N10" s="1137">
        <v>0</v>
      </c>
      <c r="O10" s="1136">
        <f t="shared" si="0"/>
        <v>376.9</v>
      </c>
      <c r="P10" s="1141">
        <f t="shared" si="0"/>
        <v>39886.57000000001</v>
      </c>
      <c r="Q10" s="1142">
        <v>18189.19</v>
      </c>
      <c r="R10" s="1143">
        <v>300</v>
      </c>
      <c r="S10" s="1144">
        <v>14577.730000000001</v>
      </c>
      <c r="T10" s="1145">
        <v>220</v>
      </c>
    </row>
    <row r="11" spans="1:20" s="937" customFormat="1" ht="16.5" customHeight="1">
      <c r="A11" s="1073" t="s">
        <v>208</v>
      </c>
      <c r="B11" s="1133">
        <v>3529.54</v>
      </c>
      <c r="C11" s="1134">
        <v>0</v>
      </c>
      <c r="D11" s="1135">
        <v>3529.54</v>
      </c>
      <c r="E11" s="1136">
        <v>330.1</v>
      </c>
      <c r="F11" s="1137">
        <v>26236.907749999995</v>
      </c>
      <c r="G11" s="1146">
        <v>0</v>
      </c>
      <c r="H11" s="1147">
        <v>0</v>
      </c>
      <c r="I11" s="1136">
        <v>330.1</v>
      </c>
      <c r="J11" s="1137">
        <v>26236.907749999995</v>
      </c>
      <c r="K11" s="1137">
        <v>416.5</v>
      </c>
      <c r="L11" s="1136">
        <v>43534.91575</v>
      </c>
      <c r="M11" s="1136">
        <v>0</v>
      </c>
      <c r="N11" s="1137">
        <v>0</v>
      </c>
      <c r="O11" s="1136">
        <f t="shared" si="0"/>
        <v>416.5</v>
      </c>
      <c r="P11" s="1141">
        <f t="shared" si="0"/>
        <v>43534.91575</v>
      </c>
      <c r="Q11" s="1148">
        <v>21992.42</v>
      </c>
      <c r="R11" s="1149">
        <v>360</v>
      </c>
      <c r="S11" s="1150">
        <v>3920.35</v>
      </c>
      <c r="T11" s="1151">
        <v>60</v>
      </c>
    </row>
    <row r="12" spans="1:20" s="937" customFormat="1" ht="16.5" customHeight="1">
      <c r="A12" s="1073" t="s">
        <v>209</v>
      </c>
      <c r="B12" s="1133">
        <v>2685.96</v>
      </c>
      <c r="C12" s="1134">
        <v>0</v>
      </c>
      <c r="D12" s="1135">
        <v>2685.96</v>
      </c>
      <c r="E12" s="1136">
        <v>294.85</v>
      </c>
      <c r="F12" s="1137">
        <v>28964.910999999996</v>
      </c>
      <c r="G12" s="1146">
        <v>0</v>
      </c>
      <c r="H12" s="1147">
        <v>0</v>
      </c>
      <c r="I12" s="1136">
        <v>294.85</v>
      </c>
      <c r="J12" s="1137">
        <v>28964.910999999996</v>
      </c>
      <c r="K12" s="1137">
        <v>350.5</v>
      </c>
      <c r="L12" s="1136">
        <v>36816.6</v>
      </c>
      <c r="M12" s="1136">
        <v>0</v>
      </c>
      <c r="N12" s="1137">
        <v>0</v>
      </c>
      <c r="O12" s="1136">
        <f t="shared" si="0"/>
        <v>350.5</v>
      </c>
      <c r="P12" s="1141">
        <f t="shared" si="0"/>
        <v>36816.6</v>
      </c>
      <c r="Q12" s="1148">
        <v>19659.2</v>
      </c>
      <c r="R12" s="1149">
        <v>320</v>
      </c>
      <c r="S12" s="1150">
        <v>10494.960000000001</v>
      </c>
      <c r="T12" s="1151">
        <v>160</v>
      </c>
    </row>
    <row r="13" spans="1:20" s="937" customFormat="1" ht="16.5" customHeight="1">
      <c r="A13" s="1073" t="s">
        <v>210</v>
      </c>
      <c r="B13" s="1133">
        <v>2257.5</v>
      </c>
      <c r="C13" s="1134">
        <v>496.34</v>
      </c>
      <c r="D13" s="1135">
        <v>1761.16</v>
      </c>
      <c r="E13" s="1136">
        <v>309.275</v>
      </c>
      <c r="F13" s="1137">
        <v>30642.332749999994</v>
      </c>
      <c r="G13" s="1146">
        <v>0</v>
      </c>
      <c r="H13" s="1147">
        <v>0</v>
      </c>
      <c r="I13" s="1136">
        <v>309.275</v>
      </c>
      <c r="J13" s="1137">
        <v>30642.332749999994</v>
      </c>
      <c r="K13" s="1137"/>
      <c r="L13" s="1136"/>
      <c r="M13" s="1136"/>
      <c r="N13" s="1136"/>
      <c r="O13" s="1139"/>
      <c r="P13" s="1141"/>
      <c r="Q13" s="1148">
        <v>21053.61</v>
      </c>
      <c r="R13" s="1149">
        <v>340</v>
      </c>
      <c r="S13" s="1150"/>
      <c r="T13" s="1151"/>
    </row>
    <row r="14" spans="1:20" s="937" customFormat="1" ht="16.5" customHeight="1">
      <c r="A14" s="1073" t="s">
        <v>211</v>
      </c>
      <c r="B14" s="1133">
        <v>2901.58</v>
      </c>
      <c r="C14" s="1134">
        <v>0</v>
      </c>
      <c r="D14" s="1135">
        <v>2901.58</v>
      </c>
      <c r="E14" s="1136">
        <v>252.99999999999994</v>
      </c>
      <c r="F14" s="1137">
        <v>25574.157</v>
      </c>
      <c r="G14" s="1146">
        <v>0</v>
      </c>
      <c r="H14" s="1147">
        <v>0</v>
      </c>
      <c r="I14" s="1136">
        <v>252.99999999999994</v>
      </c>
      <c r="J14" s="1137">
        <v>25574.157</v>
      </c>
      <c r="K14" s="1137"/>
      <c r="L14" s="1136"/>
      <c r="M14" s="1136"/>
      <c r="N14" s="1136"/>
      <c r="O14" s="1139"/>
      <c r="P14" s="1141"/>
      <c r="Q14" s="1148">
        <v>13923.11</v>
      </c>
      <c r="R14" s="1149">
        <v>220</v>
      </c>
      <c r="S14" s="1150"/>
      <c r="T14" s="1151"/>
    </row>
    <row r="15" spans="1:20" s="937" customFormat="1" ht="16.5" customHeight="1">
      <c r="A15" s="1073" t="s">
        <v>212</v>
      </c>
      <c r="B15" s="1133">
        <v>1893.9</v>
      </c>
      <c r="C15" s="1134">
        <v>0</v>
      </c>
      <c r="D15" s="1135">
        <v>1893.9</v>
      </c>
      <c r="E15" s="1152">
        <v>246.27499999999998</v>
      </c>
      <c r="F15" s="1137">
        <v>24360.532000000003</v>
      </c>
      <c r="G15" s="1146">
        <v>3.5</v>
      </c>
      <c r="H15" s="1147">
        <v>346.64</v>
      </c>
      <c r="I15" s="1136">
        <v>242.77499999999998</v>
      </c>
      <c r="J15" s="1137">
        <v>24013.892000000003</v>
      </c>
      <c r="K15" s="1137"/>
      <c r="L15" s="1136"/>
      <c r="M15" s="1136"/>
      <c r="N15" s="1136"/>
      <c r="O15" s="1139"/>
      <c r="P15" s="1141"/>
      <c r="Q15" s="1148">
        <v>22249.53</v>
      </c>
      <c r="R15" s="1149">
        <v>360</v>
      </c>
      <c r="S15" s="1150"/>
      <c r="T15" s="1151"/>
    </row>
    <row r="16" spans="1:20" s="937" customFormat="1" ht="16.5" customHeight="1">
      <c r="A16" s="1073" t="s">
        <v>213</v>
      </c>
      <c r="B16" s="1133">
        <v>1962.72</v>
      </c>
      <c r="C16" s="1134">
        <v>0</v>
      </c>
      <c r="D16" s="1135">
        <v>1962.72</v>
      </c>
      <c r="E16" s="1152">
        <v>320.42499999999995</v>
      </c>
      <c r="F16" s="1137">
        <v>31916.139500000005</v>
      </c>
      <c r="G16" s="1146">
        <v>0</v>
      </c>
      <c r="H16" s="1147">
        <v>0</v>
      </c>
      <c r="I16" s="1136">
        <v>320.42499999999995</v>
      </c>
      <c r="J16" s="1137">
        <v>31916.139500000005</v>
      </c>
      <c r="K16" s="1136"/>
      <c r="L16" s="1136"/>
      <c r="M16" s="1139"/>
      <c r="N16" s="1136"/>
      <c r="O16" s="1139"/>
      <c r="P16" s="1141"/>
      <c r="Q16" s="1148">
        <v>16188.29</v>
      </c>
      <c r="R16" s="1149">
        <v>260</v>
      </c>
      <c r="S16" s="1150"/>
      <c r="T16" s="1151"/>
    </row>
    <row r="17" spans="1:20" s="937" customFormat="1" ht="16.5" customHeight="1">
      <c r="A17" s="1073" t="s">
        <v>214</v>
      </c>
      <c r="B17" s="1133">
        <v>2955.37</v>
      </c>
      <c r="C17" s="1134">
        <v>0</v>
      </c>
      <c r="D17" s="1135">
        <v>2955.37</v>
      </c>
      <c r="E17" s="1153">
        <v>315.49600000000004</v>
      </c>
      <c r="F17" s="1154">
        <v>31509.897270000005</v>
      </c>
      <c r="G17" s="1146">
        <v>1.2</v>
      </c>
      <c r="H17" s="1147">
        <v>115.548</v>
      </c>
      <c r="I17" s="1136">
        <v>314.29600000000005</v>
      </c>
      <c r="J17" s="1137">
        <v>31394.349270000006</v>
      </c>
      <c r="K17" s="1155"/>
      <c r="L17" s="1155"/>
      <c r="M17" s="1139"/>
      <c r="N17" s="1136"/>
      <c r="O17" s="1139"/>
      <c r="P17" s="1141"/>
      <c r="Q17" s="1156">
        <v>18723.1</v>
      </c>
      <c r="R17" s="1157">
        <v>300</v>
      </c>
      <c r="S17" s="1150"/>
      <c r="T17" s="1151"/>
    </row>
    <row r="18" spans="1:20" s="937" customFormat="1" ht="16.5" customHeight="1">
      <c r="A18" s="1073" t="s">
        <v>215</v>
      </c>
      <c r="B18" s="1133">
        <v>1971.17</v>
      </c>
      <c r="C18" s="1134">
        <v>408.86</v>
      </c>
      <c r="D18" s="1135">
        <v>1562.31</v>
      </c>
      <c r="E18" s="1153">
        <v>546.425</v>
      </c>
      <c r="F18" s="1154">
        <v>55403.839250000005</v>
      </c>
      <c r="G18" s="1146">
        <v>2.66</v>
      </c>
      <c r="H18" s="1147">
        <v>269.6708</v>
      </c>
      <c r="I18" s="1136">
        <v>543.765</v>
      </c>
      <c r="J18" s="1137">
        <v>55134.168450000005</v>
      </c>
      <c r="K18" s="1137"/>
      <c r="L18" s="1136"/>
      <c r="M18" s="1139"/>
      <c r="N18" s="1136"/>
      <c r="O18" s="1139"/>
      <c r="P18" s="1141"/>
      <c r="Q18" s="1156">
        <v>13888.34</v>
      </c>
      <c r="R18" s="1157">
        <v>220</v>
      </c>
      <c r="S18" s="1150"/>
      <c r="T18" s="1151"/>
    </row>
    <row r="19" spans="1:20" s="937" customFormat="1" ht="16.5" customHeight="1">
      <c r="A19" s="1073" t="s">
        <v>216</v>
      </c>
      <c r="B19" s="1133">
        <v>4584.48</v>
      </c>
      <c r="C19" s="1134">
        <v>0</v>
      </c>
      <c r="D19" s="1135">
        <v>4584.48</v>
      </c>
      <c r="E19" s="1136">
        <v>539.5499999999998</v>
      </c>
      <c r="F19" s="1137">
        <v>55104.4935</v>
      </c>
      <c r="G19" s="1146">
        <v>0</v>
      </c>
      <c r="H19" s="1147">
        <v>0</v>
      </c>
      <c r="I19" s="1136">
        <v>539.5499999999998</v>
      </c>
      <c r="J19" s="1137">
        <v>55104.4935</v>
      </c>
      <c r="K19" s="1137"/>
      <c r="L19" s="1136"/>
      <c r="M19" s="1139"/>
      <c r="N19" s="1136"/>
      <c r="O19" s="1139"/>
      <c r="P19" s="1141"/>
      <c r="Q19" s="1148">
        <v>19177.47</v>
      </c>
      <c r="R19" s="1149">
        <v>300</v>
      </c>
      <c r="S19" s="1150"/>
      <c r="T19" s="1151"/>
    </row>
    <row r="20" spans="1:20" s="937" customFormat="1" ht="16.5" customHeight="1">
      <c r="A20" s="1088" t="s">
        <v>217</v>
      </c>
      <c r="B20" s="1158">
        <v>3337.29</v>
      </c>
      <c r="C20" s="1159">
        <v>1132.25</v>
      </c>
      <c r="D20" s="1135">
        <v>2205.04</v>
      </c>
      <c r="E20" s="1160">
        <v>416.34499999999997</v>
      </c>
      <c r="F20" s="1161">
        <v>42365.126749999996</v>
      </c>
      <c r="G20" s="1162">
        <v>4</v>
      </c>
      <c r="H20" s="1147">
        <v>407.44</v>
      </c>
      <c r="I20" s="1160">
        <v>412.34499999999997</v>
      </c>
      <c r="J20" s="1163">
        <v>41957.68674999999</v>
      </c>
      <c r="K20" s="1161"/>
      <c r="L20" s="1160"/>
      <c r="M20" s="1136"/>
      <c r="N20" s="1136"/>
      <c r="O20" s="1139"/>
      <c r="P20" s="1141"/>
      <c r="Q20" s="1164">
        <v>20395.289999999997</v>
      </c>
      <c r="R20" s="1165">
        <v>320</v>
      </c>
      <c r="S20" s="1166"/>
      <c r="T20" s="1167"/>
    </row>
    <row r="21" spans="1:20" s="937" customFormat="1" ht="16.5" customHeight="1" thickBot="1">
      <c r="A21" s="1168" t="s">
        <v>604</v>
      </c>
      <c r="B21" s="1169">
        <v>30152</v>
      </c>
      <c r="C21" s="1170">
        <v>2037.45</v>
      </c>
      <c r="D21" s="1171">
        <v>28114.55</v>
      </c>
      <c r="E21" s="1172">
        <v>4043.2659999999996</v>
      </c>
      <c r="F21" s="1172">
        <v>397855.38202</v>
      </c>
      <c r="G21" s="1173">
        <v>11.36</v>
      </c>
      <c r="H21" s="1173">
        <v>1139.2988</v>
      </c>
      <c r="I21" s="1174">
        <v>4031.9059999999995</v>
      </c>
      <c r="J21" s="1175">
        <v>396716.08322000003</v>
      </c>
      <c r="K21" s="1172">
        <f aca="true" t="shared" si="1" ref="K21:P21">SUM(K9:K20)</f>
        <v>1476.4</v>
      </c>
      <c r="L21" s="1173">
        <f t="shared" si="1"/>
        <v>154277.11075</v>
      </c>
      <c r="M21" s="1173">
        <f t="shared" si="1"/>
        <v>0</v>
      </c>
      <c r="N21" s="1173">
        <f t="shared" si="1"/>
        <v>0</v>
      </c>
      <c r="O21" s="1172">
        <f t="shared" si="1"/>
        <v>1476.4</v>
      </c>
      <c r="P21" s="1176">
        <f t="shared" si="1"/>
        <v>154277.11075</v>
      </c>
      <c r="Q21" s="1177">
        <v>217556.45</v>
      </c>
      <c r="R21" s="1178">
        <v>3500</v>
      </c>
      <c r="S21" s="1179">
        <f>SUM(S9:S20)</f>
        <v>49495.53</v>
      </c>
      <c r="T21" s="1180">
        <f>SUM(T9:T20)</f>
        <v>760</v>
      </c>
    </row>
    <row r="22" s="937" customFormat="1" ht="16.5" customHeight="1" thickTop="1"/>
    <row r="23" spans="9:19" s="937" customFormat="1" ht="16.5" customHeight="1">
      <c r="I23" s="1181"/>
      <c r="J23" s="1181"/>
      <c r="K23" s="1182"/>
      <c r="L23" s="1182"/>
      <c r="M23" s="1181"/>
      <c r="N23" s="1181"/>
      <c r="O23" s="1181"/>
      <c r="P23" s="1181"/>
      <c r="Q23" s="1181"/>
      <c r="R23" s="1181"/>
      <c r="S23" s="938"/>
    </row>
    <row r="24" spans="11:17" ht="12.75">
      <c r="K24" s="1183"/>
      <c r="L24" s="1183"/>
      <c r="Q24" s="1184"/>
    </row>
  </sheetData>
  <sheetProtection/>
  <mergeCells count="17">
    <mergeCell ref="B6:D6"/>
    <mergeCell ref="E6:J6"/>
    <mergeCell ref="K6:P6"/>
    <mergeCell ref="Q6:R7"/>
    <mergeCell ref="S6:T7"/>
    <mergeCell ref="E7:F7"/>
    <mergeCell ref="G7:H7"/>
    <mergeCell ref="I7:J7"/>
    <mergeCell ref="K7:L7"/>
    <mergeCell ref="M7:N7"/>
    <mergeCell ref="O7:P7"/>
    <mergeCell ref="A1:T1"/>
    <mergeCell ref="A2:T2"/>
    <mergeCell ref="A3:D3"/>
    <mergeCell ref="A5:A8"/>
    <mergeCell ref="E5:P5"/>
    <mergeCell ref="Q5:T5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PageLayoutView="0" workbookViewId="0" topLeftCell="A1">
      <pane xSplit="1" ySplit="29" topLeftCell="B30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G62" sqref="G62"/>
    </sheetView>
  </sheetViews>
  <sheetFormatPr defaultColWidth="9.140625" defaultRowHeight="15"/>
  <cols>
    <col min="1" max="1" width="15.00390625" style="124" customWidth="1"/>
    <col min="2" max="2" width="11.140625" style="124" customWidth="1"/>
    <col min="3" max="5" width="13.140625" style="124" customWidth="1"/>
    <col min="6" max="6" width="11.00390625" style="124" customWidth="1"/>
    <col min="7" max="7" width="12.28125" style="124" customWidth="1"/>
    <col min="8" max="8" width="12.140625" style="124" customWidth="1"/>
    <col min="9" max="9" width="10.7109375" style="124" bestFit="1" customWidth="1"/>
    <col min="10" max="10" width="10.7109375" style="124" customWidth="1"/>
    <col min="11" max="11" width="10.00390625" style="124" customWidth="1"/>
    <col min="12" max="12" width="10.28125" style="124" customWidth="1"/>
    <col min="13" max="13" width="9.8515625" style="124" customWidth="1"/>
    <col min="14" max="14" width="9.140625" style="124" customWidth="1"/>
    <col min="15" max="15" width="11.8515625" style="124" bestFit="1" customWidth="1"/>
    <col min="16" max="16384" width="9.140625" style="124" customWidth="1"/>
  </cols>
  <sheetData>
    <row r="1" spans="1:13" ht="12.75">
      <c r="A1" s="1828" t="s">
        <v>1132</v>
      </c>
      <c r="B1" s="1828"/>
      <c r="C1" s="1828"/>
      <c r="D1" s="1828"/>
      <c r="E1" s="1828"/>
      <c r="F1" s="1828"/>
      <c r="G1" s="1828"/>
      <c r="H1" s="1828"/>
      <c r="I1" s="1828"/>
      <c r="J1" s="1185"/>
      <c r="K1" s="1185"/>
      <c r="L1" s="1828"/>
      <c r="M1" s="1828"/>
    </row>
    <row r="2" spans="1:13" ht="12.75" customHeight="1" hidden="1">
      <c r="A2" s="1864" t="s">
        <v>622</v>
      </c>
      <c r="B2" s="1864"/>
      <c r="C2" s="1864"/>
      <c r="D2" s="1864"/>
      <c r="E2" s="1864"/>
      <c r="F2" s="1864"/>
      <c r="G2" s="1864"/>
      <c r="H2" s="1864"/>
      <c r="I2" s="1864"/>
      <c r="J2" s="1864"/>
      <c r="K2" s="1864"/>
      <c r="L2" s="1864"/>
      <c r="M2" s="1864"/>
    </row>
    <row r="3" spans="1:13" ht="15.75" customHeight="1" hidden="1">
      <c r="A3" s="1828" t="s">
        <v>1026</v>
      </c>
      <c r="B3" s="1828"/>
      <c r="C3" s="1828"/>
      <c r="D3" s="1828"/>
      <c r="E3" s="1828"/>
      <c r="F3" s="1828"/>
      <c r="G3" s="1828"/>
      <c r="H3" s="1828"/>
      <c r="I3" s="1828"/>
      <c r="J3" s="1828"/>
      <c r="K3" s="1828"/>
      <c r="L3" s="1828"/>
      <c r="M3" s="1828"/>
    </row>
    <row r="4" spans="1:13" ht="15.75" customHeight="1" hidden="1">
      <c r="A4" s="1864"/>
      <c r="B4" s="1864"/>
      <c r="C4" s="1864"/>
      <c r="D4" s="1864"/>
      <c r="E4" s="1864"/>
      <c r="F4" s="1864"/>
      <c r="G4" s="1864"/>
      <c r="H4" s="1864"/>
      <c r="I4" s="1864"/>
      <c r="J4" s="1864"/>
      <c r="K4" s="1864"/>
      <c r="L4" s="1864"/>
      <c r="M4" s="1864"/>
    </row>
    <row r="5" spans="1:13" ht="15.75" customHeight="1" hidden="1">
      <c r="A5" s="1828"/>
      <c r="B5" s="1828"/>
      <c r="C5" s="1828"/>
      <c r="D5" s="1828"/>
      <c r="E5" s="1828"/>
      <c r="F5" s="1828"/>
      <c r="G5" s="1828"/>
      <c r="H5" s="1828"/>
      <c r="I5" s="1828"/>
      <c r="J5" s="1828"/>
      <c r="K5" s="1828"/>
      <c r="L5" s="1828"/>
      <c r="M5" s="1828"/>
    </row>
    <row r="6" spans="1:13" ht="12.75" customHeight="1" hidden="1">
      <c r="A6" s="1864"/>
      <c r="B6" s="1864"/>
      <c r="C6" s="1864"/>
      <c r="D6" s="1864"/>
      <c r="E6" s="1864"/>
      <c r="F6" s="1864"/>
      <c r="G6" s="1864"/>
      <c r="H6" s="1864"/>
      <c r="I6" s="1864"/>
      <c r="J6" s="1864"/>
      <c r="K6" s="1864"/>
      <c r="L6" s="1864"/>
      <c r="M6" s="1864" t="s">
        <v>133</v>
      </c>
    </row>
    <row r="7" spans="1:13" ht="13.5" customHeight="1" hidden="1" thickTop="1">
      <c r="A7" s="1828" t="s">
        <v>608</v>
      </c>
      <c r="B7" s="1828"/>
      <c r="C7" s="1828"/>
      <c r="D7" s="1828"/>
      <c r="E7" s="1828"/>
      <c r="F7" s="1828"/>
      <c r="G7" s="1828"/>
      <c r="H7" s="1828"/>
      <c r="I7" s="1828"/>
      <c r="J7" s="1828"/>
      <c r="K7" s="1828"/>
      <c r="L7" s="1828"/>
      <c r="M7" s="1828"/>
    </row>
    <row r="8" spans="1:13" ht="12.75" customHeight="1" hidden="1">
      <c r="A8" s="1186"/>
      <c r="B8" s="1186" t="s">
        <v>1027</v>
      </c>
      <c r="C8" s="1186"/>
      <c r="D8" s="1186"/>
      <c r="E8" s="1186"/>
      <c r="F8" s="1186" t="s">
        <v>1028</v>
      </c>
      <c r="G8" s="1186"/>
      <c r="H8" s="1186" t="s">
        <v>1029</v>
      </c>
      <c r="I8" s="1186"/>
      <c r="J8" s="1186" t="s">
        <v>1030</v>
      </c>
      <c r="K8" s="1186"/>
      <c r="L8" s="1864" t="s">
        <v>604</v>
      </c>
      <c r="M8" s="1864"/>
    </row>
    <row r="9" spans="1:13" ht="12.75" customHeight="1" hidden="1">
      <c r="A9" s="1828"/>
      <c r="B9" s="1828" t="s">
        <v>62</v>
      </c>
      <c r="C9" s="1828" t="s">
        <v>1031</v>
      </c>
      <c r="D9" s="1828"/>
      <c r="E9" s="1828"/>
      <c r="F9" s="1828" t="s">
        <v>62</v>
      </c>
      <c r="G9" s="1828" t="s">
        <v>1031</v>
      </c>
      <c r="H9" s="1828" t="s">
        <v>62</v>
      </c>
      <c r="I9" s="1828" t="s">
        <v>1031</v>
      </c>
      <c r="J9" s="1828" t="s">
        <v>62</v>
      </c>
      <c r="K9" s="1828" t="s">
        <v>1031</v>
      </c>
      <c r="L9" s="1828" t="s">
        <v>62</v>
      </c>
      <c r="M9" s="1828" t="s">
        <v>1031</v>
      </c>
    </row>
    <row r="10" spans="1:15" ht="12.75" customHeight="1" hidden="1">
      <c r="A10" s="1864" t="s">
        <v>1032</v>
      </c>
      <c r="B10" s="1864">
        <v>2971.95</v>
      </c>
      <c r="C10" s="1864">
        <v>1.52</v>
      </c>
      <c r="D10" s="1864"/>
      <c r="E10" s="1864"/>
      <c r="F10" s="1864" t="s">
        <v>76</v>
      </c>
      <c r="G10" s="1864" t="s">
        <v>76</v>
      </c>
      <c r="H10" s="1864">
        <v>1376.9</v>
      </c>
      <c r="I10" s="1864">
        <v>12.87</v>
      </c>
      <c r="J10" s="1864">
        <v>748.61</v>
      </c>
      <c r="K10" s="1864">
        <v>15.66</v>
      </c>
      <c r="L10" s="1864">
        <v>13804.33</v>
      </c>
      <c r="M10" s="1864">
        <v>4.13</v>
      </c>
      <c r="O10" s="1187" t="e">
        <f>#REF!+B10+#REF!+H10+J10</f>
        <v>#REF!</v>
      </c>
    </row>
    <row r="11" spans="1:15" ht="12.75" customHeight="1" hidden="1">
      <c r="A11" s="1828" t="s">
        <v>611</v>
      </c>
      <c r="B11" s="1828"/>
      <c r="C11" s="1828"/>
      <c r="D11" s="1828"/>
      <c r="E11" s="1828"/>
      <c r="F11" s="1828"/>
      <c r="G11" s="1828"/>
      <c r="H11" s="1828"/>
      <c r="I11" s="1828"/>
      <c r="J11" s="1828"/>
      <c r="K11" s="1828"/>
      <c r="L11" s="1828"/>
      <c r="M11" s="1828"/>
      <c r="O11" s="124" t="e">
        <f>#REF!*#REF!+B10*C10+#REF!*#REF!+H10*I10+J10*K10</f>
        <v>#REF!</v>
      </c>
    </row>
    <row r="12" spans="1:15" ht="12.75" customHeight="1" hidden="1">
      <c r="A12" s="1907" t="s">
        <v>1033</v>
      </c>
      <c r="B12" s="1907"/>
      <c r="C12" s="1907"/>
      <c r="D12" s="1907"/>
      <c r="E12" s="1907"/>
      <c r="F12" s="1907"/>
      <c r="G12" s="1907"/>
      <c r="H12" s="1907"/>
      <c r="I12" s="1907"/>
      <c r="J12" s="1907"/>
      <c r="K12" s="1907"/>
      <c r="L12" s="1864"/>
      <c r="M12" s="1864"/>
      <c r="O12" s="1187" t="e">
        <f>O11/O10</f>
        <v>#REF!</v>
      </c>
    </row>
    <row r="13" spans="1:13" ht="12.75" customHeight="1" hidden="1">
      <c r="A13" s="1828" t="s">
        <v>613</v>
      </c>
      <c r="B13" s="1828"/>
      <c r="C13" s="1828"/>
      <c r="D13" s="1828"/>
      <c r="E13" s="1828"/>
      <c r="F13" s="1828"/>
      <c r="G13" s="1828"/>
      <c r="H13" s="1828"/>
      <c r="I13" s="1828"/>
      <c r="J13" s="1828"/>
      <c r="K13" s="1828"/>
      <c r="L13" s="1828"/>
      <c r="M13" s="1828"/>
    </row>
    <row r="14" spans="1:13" ht="12.75" customHeight="1" hidden="1">
      <c r="A14" s="1864" t="s">
        <v>614</v>
      </c>
      <c r="B14" s="1864"/>
      <c r="C14" s="1864"/>
      <c r="D14" s="1864"/>
      <c r="E14" s="1864"/>
      <c r="F14" s="1864"/>
      <c r="G14" s="1864"/>
      <c r="H14" s="1864"/>
      <c r="I14" s="1864"/>
      <c r="J14" s="1864"/>
      <c r="K14" s="1864"/>
      <c r="L14" s="1864"/>
      <c r="M14" s="1864"/>
    </row>
    <row r="15" spans="1:13" ht="12.75" customHeight="1" hidden="1">
      <c r="A15" s="1828" t="s">
        <v>615</v>
      </c>
      <c r="B15" s="1828"/>
      <c r="C15" s="1828"/>
      <c r="D15" s="1828"/>
      <c r="E15" s="1828"/>
      <c r="F15" s="1828"/>
      <c r="G15" s="1828"/>
      <c r="H15" s="1828"/>
      <c r="I15" s="1828"/>
      <c r="J15" s="1828"/>
      <c r="K15" s="1828"/>
      <c r="L15" s="1828"/>
      <c r="M15" s="1828"/>
    </row>
    <row r="16" spans="1:13" ht="12.75" customHeight="1" hidden="1">
      <c r="A16" s="1864" t="s">
        <v>616</v>
      </c>
      <c r="B16" s="1864"/>
      <c r="C16" s="1864"/>
      <c r="D16" s="1864"/>
      <c r="E16" s="1864"/>
      <c r="F16" s="1864"/>
      <c r="G16" s="1864"/>
      <c r="H16" s="1864"/>
      <c r="I16" s="1864"/>
      <c r="J16" s="1864"/>
      <c r="K16" s="1864"/>
      <c r="L16" s="1864"/>
      <c r="M16" s="1864"/>
    </row>
    <row r="17" spans="1:13" ht="12.75" customHeight="1" hidden="1">
      <c r="A17" s="1828" t="s">
        <v>617</v>
      </c>
      <c r="B17" s="1828"/>
      <c r="C17" s="1828"/>
      <c r="D17" s="1828"/>
      <c r="E17" s="1828"/>
      <c r="F17" s="1828"/>
      <c r="G17" s="1828"/>
      <c r="H17" s="1828"/>
      <c r="I17" s="1828"/>
      <c r="J17" s="1828"/>
      <c r="K17" s="1828"/>
      <c r="L17" s="1828"/>
      <c r="M17" s="1828"/>
    </row>
    <row r="18" spans="1:13" ht="12.75" customHeight="1" hidden="1">
      <c r="A18" s="1864" t="s">
        <v>618</v>
      </c>
      <c r="B18" s="1864"/>
      <c r="C18" s="1864"/>
      <c r="D18" s="1864"/>
      <c r="E18" s="1864"/>
      <c r="F18" s="1864"/>
      <c r="G18" s="1864"/>
      <c r="H18" s="1864"/>
      <c r="I18" s="1864"/>
      <c r="J18" s="1864"/>
      <c r="K18" s="1864"/>
      <c r="L18" s="1864"/>
      <c r="M18" s="1864"/>
    </row>
    <row r="19" spans="1:13" ht="12.75" customHeight="1" hidden="1">
      <c r="A19" s="1828" t="s">
        <v>619</v>
      </c>
      <c r="B19" s="1828"/>
      <c r="C19" s="1828"/>
      <c r="D19" s="1828"/>
      <c r="E19" s="1828"/>
      <c r="F19" s="1828"/>
      <c r="G19" s="1828"/>
      <c r="H19" s="1828"/>
      <c r="I19" s="1828"/>
      <c r="J19" s="1828"/>
      <c r="K19" s="1828"/>
      <c r="L19" s="1828"/>
      <c r="M19" s="1828"/>
    </row>
    <row r="20" spans="1:13" ht="12.75" customHeight="1" hidden="1">
      <c r="A20" s="1864" t="s">
        <v>620</v>
      </c>
      <c r="B20" s="1864"/>
      <c r="C20" s="1864"/>
      <c r="D20" s="1864"/>
      <c r="E20" s="1864"/>
      <c r="F20" s="1864"/>
      <c r="G20" s="1864"/>
      <c r="H20" s="1864"/>
      <c r="I20" s="1864"/>
      <c r="J20" s="1864"/>
      <c r="K20" s="1864"/>
      <c r="L20" s="1864"/>
      <c r="M20" s="1864"/>
    </row>
    <row r="21" spans="1:13" ht="12.75" customHeight="1" hidden="1">
      <c r="A21" s="1828" t="s">
        <v>621</v>
      </c>
      <c r="B21" s="1828"/>
      <c r="C21" s="1828"/>
      <c r="D21" s="1828"/>
      <c r="E21" s="1828"/>
      <c r="F21" s="1828"/>
      <c r="G21" s="1828"/>
      <c r="H21" s="1828"/>
      <c r="I21" s="1828"/>
      <c r="J21" s="1828"/>
      <c r="K21" s="1828"/>
      <c r="L21" s="1828"/>
      <c r="M21" s="1828"/>
    </row>
    <row r="22" spans="1:13" ht="13.5" customHeight="1" hidden="1" thickBot="1">
      <c r="A22" s="1864" t="s">
        <v>664</v>
      </c>
      <c r="B22" s="1864"/>
      <c r="C22" s="1864"/>
      <c r="D22" s="1864"/>
      <c r="E22" s="1864"/>
      <c r="F22" s="1864"/>
      <c r="G22" s="1864"/>
      <c r="H22" s="1864"/>
      <c r="I22" s="1864"/>
      <c r="J22" s="1864"/>
      <c r="K22" s="1864"/>
      <c r="L22" s="1864"/>
      <c r="M22" s="1864"/>
    </row>
    <row r="23" spans="1:13" ht="12.75" customHeight="1" hidden="1">
      <c r="A23" s="1828"/>
      <c r="B23" s="1828"/>
      <c r="C23" s="1828"/>
      <c r="D23" s="1828"/>
      <c r="E23" s="1828"/>
      <c r="F23" s="1828"/>
      <c r="G23" s="1828"/>
      <c r="H23" s="1828"/>
      <c r="I23" s="1828"/>
      <c r="J23" s="1828"/>
      <c r="K23" s="1828"/>
      <c r="L23" s="1828"/>
      <c r="M23" s="1828"/>
    </row>
    <row r="24" spans="1:13" ht="12.75" customHeight="1" hidden="1">
      <c r="A24" s="1864" t="s">
        <v>1034</v>
      </c>
      <c r="B24" s="1864"/>
      <c r="C24" s="1864"/>
      <c r="D24" s="1864"/>
      <c r="E24" s="1864"/>
      <c r="F24" s="1864"/>
      <c r="G24" s="1864"/>
      <c r="H24" s="1864"/>
      <c r="I24" s="1864"/>
      <c r="J24" s="1864"/>
      <c r="K24" s="1864"/>
      <c r="L24" s="1864"/>
      <c r="M24" s="1864"/>
    </row>
    <row r="25" spans="1:13" ht="12.75">
      <c r="A25" s="1828" t="s">
        <v>46</v>
      </c>
      <c r="B25" s="1828"/>
      <c r="C25" s="1828"/>
      <c r="D25" s="1828"/>
      <c r="E25" s="1828"/>
      <c r="F25" s="1828"/>
      <c r="G25" s="1828"/>
      <c r="H25" s="1828"/>
      <c r="I25" s="1828"/>
      <c r="J25" s="1185"/>
      <c r="K25" s="1185"/>
      <c r="L25" s="1828"/>
      <c r="M25" s="1828"/>
    </row>
    <row r="26" spans="1:9" ht="13.5" thickBot="1">
      <c r="A26" s="1188"/>
      <c r="B26" s="1188"/>
      <c r="C26" s="1188"/>
      <c r="D26" s="1188"/>
      <c r="E26" s="1188"/>
      <c r="F26" s="1188"/>
      <c r="G26" s="1188"/>
      <c r="H26" s="1908" t="s">
        <v>133</v>
      </c>
      <c r="I26" s="1908"/>
    </row>
    <row r="27" spans="1:9" ht="16.5" thickTop="1">
      <c r="A27" s="1909" t="s">
        <v>596</v>
      </c>
      <c r="B27" s="1912" t="s">
        <v>1035</v>
      </c>
      <c r="C27" s="1912"/>
      <c r="D27" s="1912"/>
      <c r="E27" s="1913"/>
      <c r="F27" s="1912" t="s">
        <v>1036</v>
      </c>
      <c r="G27" s="1912"/>
      <c r="H27" s="1912"/>
      <c r="I27" s="1913"/>
    </row>
    <row r="28" spans="1:9" ht="12.75">
      <c r="A28" s="1910"/>
      <c r="B28" s="1914" t="s">
        <v>65</v>
      </c>
      <c r="C28" s="1915"/>
      <c r="D28" s="1916" t="s">
        <v>68</v>
      </c>
      <c r="E28" s="1917"/>
      <c r="F28" s="1918" t="s">
        <v>65</v>
      </c>
      <c r="G28" s="1919"/>
      <c r="H28" s="1920" t="s">
        <v>68</v>
      </c>
      <c r="I28" s="1921"/>
    </row>
    <row r="29" spans="1:10" ht="12.75">
      <c r="A29" s="1911"/>
      <c r="B29" s="1189" t="s">
        <v>62</v>
      </c>
      <c r="C29" s="1190" t="s">
        <v>1037</v>
      </c>
      <c r="D29" s="1191" t="s">
        <v>62</v>
      </c>
      <c r="E29" s="1192" t="s">
        <v>1037</v>
      </c>
      <c r="F29" s="1189" t="s">
        <v>62</v>
      </c>
      <c r="G29" s="1193" t="s">
        <v>1037</v>
      </c>
      <c r="H29" s="1189" t="s">
        <v>62</v>
      </c>
      <c r="I29" s="1192" t="s">
        <v>1037</v>
      </c>
      <c r="J29" s="120"/>
    </row>
    <row r="30" spans="1:10" ht="12.75">
      <c r="A30" s="837" t="s">
        <v>206</v>
      </c>
      <c r="B30" s="1194">
        <v>4183.63</v>
      </c>
      <c r="C30" s="1195">
        <v>0.15</v>
      </c>
      <c r="D30" s="1194">
        <v>54163.06</v>
      </c>
      <c r="E30" s="1196">
        <v>0.7392803128066334</v>
      </c>
      <c r="F30" s="1197">
        <v>13110.36</v>
      </c>
      <c r="G30" s="1198">
        <v>2.5</v>
      </c>
      <c r="H30" s="1155">
        <v>10386.87</v>
      </c>
      <c r="I30" s="1199">
        <v>3.09</v>
      </c>
      <c r="J30" s="133"/>
    </row>
    <row r="31" spans="1:10" ht="12.75">
      <c r="A31" s="837" t="s">
        <v>207</v>
      </c>
      <c r="B31" s="1194">
        <v>16785.21</v>
      </c>
      <c r="C31" s="1195">
        <v>0.17</v>
      </c>
      <c r="D31" s="1194">
        <v>87216.62</v>
      </c>
      <c r="E31" s="1196">
        <v>1.45</v>
      </c>
      <c r="F31" s="1197">
        <v>11316.23</v>
      </c>
      <c r="G31" s="1198">
        <v>2.3</v>
      </c>
      <c r="H31" s="1155">
        <v>3614.8099999999995</v>
      </c>
      <c r="I31" s="1199">
        <v>2.71</v>
      </c>
      <c r="J31" s="133"/>
    </row>
    <row r="32" spans="1:10" ht="12.75">
      <c r="A32" s="837" t="s">
        <v>208</v>
      </c>
      <c r="B32" s="1200">
        <v>59148.29</v>
      </c>
      <c r="C32" s="1195">
        <v>1.03</v>
      </c>
      <c r="D32" s="1194">
        <v>44212.16</v>
      </c>
      <c r="E32" s="1196">
        <v>0.64</v>
      </c>
      <c r="F32" s="1201">
        <v>15610.65</v>
      </c>
      <c r="G32" s="1198">
        <v>2.55</v>
      </c>
      <c r="H32" s="1155">
        <v>4310.22</v>
      </c>
      <c r="I32" s="1199">
        <v>2.1</v>
      </c>
      <c r="J32" s="133"/>
    </row>
    <row r="33" spans="1:9" ht="12.75">
      <c r="A33" s="837" t="s">
        <v>209</v>
      </c>
      <c r="B33" s="1200">
        <v>46623.9</v>
      </c>
      <c r="C33" s="1195">
        <v>0.42</v>
      </c>
      <c r="D33" s="1194">
        <v>45909.37</v>
      </c>
      <c r="E33" s="1196">
        <v>0.36</v>
      </c>
      <c r="F33" s="1201">
        <v>21289.8</v>
      </c>
      <c r="G33" s="1198">
        <v>2.41</v>
      </c>
      <c r="H33" s="1155">
        <v>5389.099999999999</v>
      </c>
      <c r="I33" s="1199">
        <v>1.49</v>
      </c>
    </row>
    <row r="34" spans="1:9" ht="12.75">
      <c r="A34" s="837" t="s">
        <v>210</v>
      </c>
      <c r="B34" s="1200">
        <v>13937.5</v>
      </c>
      <c r="C34" s="1195">
        <v>0.15</v>
      </c>
      <c r="D34" s="1194"/>
      <c r="E34" s="1196"/>
      <c r="F34" s="1200">
        <v>20484.52</v>
      </c>
      <c r="G34" s="1198">
        <v>2.48</v>
      </c>
      <c r="H34" s="1155"/>
      <c r="I34" s="1199"/>
    </row>
    <row r="35" spans="1:9" ht="12.75">
      <c r="A35" s="837" t="s">
        <v>211</v>
      </c>
      <c r="B35" s="1200">
        <v>11820.02</v>
      </c>
      <c r="C35" s="1195">
        <v>0.15</v>
      </c>
      <c r="D35" s="1194"/>
      <c r="E35" s="1196"/>
      <c r="F35" s="1200">
        <v>14851.03</v>
      </c>
      <c r="G35" s="1198">
        <v>2.51</v>
      </c>
      <c r="H35" s="1155"/>
      <c r="I35" s="1199"/>
    </row>
    <row r="36" spans="1:9" ht="12.75">
      <c r="A36" s="837" t="s">
        <v>212</v>
      </c>
      <c r="B36" s="1200">
        <v>60027.97</v>
      </c>
      <c r="C36" s="1195">
        <v>2.23</v>
      </c>
      <c r="D36" s="1194"/>
      <c r="E36" s="1196"/>
      <c r="F36" s="1200">
        <v>15211</v>
      </c>
      <c r="G36" s="1198">
        <v>2.97</v>
      </c>
      <c r="H36" s="1202"/>
      <c r="I36" s="1199"/>
    </row>
    <row r="37" spans="1:9" ht="12.75">
      <c r="A37" s="837" t="s">
        <v>213</v>
      </c>
      <c r="B37" s="1203">
        <v>62774.45</v>
      </c>
      <c r="C37" s="1195">
        <v>1.8</v>
      </c>
      <c r="D37" s="1194"/>
      <c r="E37" s="1196"/>
      <c r="F37" s="1200">
        <v>23015.72</v>
      </c>
      <c r="G37" s="1198">
        <v>4.06</v>
      </c>
      <c r="H37" s="1202"/>
      <c r="I37" s="1199"/>
    </row>
    <row r="38" spans="1:9" ht="12.75">
      <c r="A38" s="837" t="s">
        <v>214</v>
      </c>
      <c r="B38" s="1203">
        <v>54194.88</v>
      </c>
      <c r="C38" s="1195">
        <v>0.64</v>
      </c>
      <c r="D38" s="1194"/>
      <c r="E38" s="1196"/>
      <c r="F38" s="1203">
        <v>28246.99</v>
      </c>
      <c r="G38" s="1204">
        <v>3.87</v>
      </c>
      <c r="H38" s="1202"/>
      <c r="I38" s="1199"/>
    </row>
    <row r="39" spans="1:9" ht="12.75">
      <c r="A39" s="837" t="s">
        <v>215</v>
      </c>
      <c r="B39" s="1203">
        <v>16825.09</v>
      </c>
      <c r="C39" s="1195">
        <v>0.44</v>
      </c>
      <c r="D39" s="1194"/>
      <c r="E39" s="1196"/>
      <c r="F39" s="1203">
        <v>23179.48</v>
      </c>
      <c r="G39" s="1204">
        <v>3.91</v>
      </c>
      <c r="H39" s="1202"/>
      <c r="I39" s="1199"/>
    </row>
    <row r="40" spans="1:9" ht="12.75">
      <c r="A40" s="837" t="s">
        <v>216</v>
      </c>
      <c r="B40" s="1203">
        <v>9422.01</v>
      </c>
      <c r="C40" s="1195">
        <v>0.24</v>
      </c>
      <c r="D40" s="1194"/>
      <c r="E40" s="1196"/>
      <c r="F40" s="1203">
        <v>21499.75</v>
      </c>
      <c r="G40" s="1204">
        <v>3.86</v>
      </c>
      <c r="H40" s="1202"/>
      <c r="I40" s="1199"/>
    </row>
    <row r="41" spans="1:9" ht="12.75">
      <c r="A41" s="1205" t="s">
        <v>217</v>
      </c>
      <c r="B41" s="1206">
        <v>18957.46</v>
      </c>
      <c r="C41" s="1207">
        <v>1.01</v>
      </c>
      <c r="D41" s="1208"/>
      <c r="E41" s="1209"/>
      <c r="F41" s="1206">
        <v>19093.25</v>
      </c>
      <c r="G41" s="1210">
        <v>3.89</v>
      </c>
      <c r="H41" s="1202"/>
      <c r="I41" s="1199"/>
    </row>
    <row r="42" spans="1:9" ht="13.5" thickBot="1">
      <c r="A42" s="1211" t="s">
        <v>604</v>
      </c>
      <c r="B42" s="1212">
        <f>SUM(B30:B41)</f>
        <v>374700.41000000003</v>
      </c>
      <c r="C42" s="1213">
        <v>0.21811313787794637</v>
      </c>
      <c r="D42" s="1214">
        <f>SUM(D30:D41)</f>
        <v>231501.21</v>
      </c>
      <c r="E42" s="1215"/>
      <c r="F42" s="1216">
        <f>SUM(F30:F41)</f>
        <v>226908.78</v>
      </c>
      <c r="G42" s="1217">
        <v>3.23</v>
      </c>
      <c r="H42" s="1218">
        <f>SUM(H30:H41)</f>
        <v>23701</v>
      </c>
      <c r="I42" s="1215"/>
    </row>
    <row r="43" ht="13.5" thickTop="1">
      <c r="A43" s="1219" t="s">
        <v>1038</v>
      </c>
    </row>
    <row r="44" ht="12.75">
      <c r="A44" s="1219"/>
    </row>
    <row r="48" ht="12.75">
      <c r="B48" s="1187"/>
    </row>
  </sheetData>
  <sheetProtection/>
  <mergeCells count="57">
    <mergeCell ref="A25:I25"/>
    <mergeCell ref="L25:M25"/>
    <mergeCell ref="H26:I26"/>
    <mergeCell ref="A27:A29"/>
    <mergeCell ref="B27:E27"/>
    <mergeCell ref="F27:I27"/>
    <mergeCell ref="B28:C28"/>
    <mergeCell ref="D28:E28"/>
    <mergeCell ref="F28:G28"/>
    <mergeCell ref="H28:I28"/>
    <mergeCell ref="A22:K22"/>
    <mergeCell ref="L22:M22"/>
    <mergeCell ref="A23:K23"/>
    <mergeCell ref="L23:M23"/>
    <mergeCell ref="A24:K24"/>
    <mergeCell ref="L24:M24"/>
    <mergeCell ref="A19:K19"/>
    <mergeCell ref="L19:M19"/>
    <mergeCell ref="A20:K20"/>
    <mergeCell ref="L20:M20"/>
    <mergeCell ref="A21:K21"/>
    <mergeCell ref="L21:M21"/>
    <mergeCell ref="A16:K16"/>
    <mergeCell ref="L16:M16"/>
    <mergeCell ref="A17:K17"/>
    <mergeCell ref="L17:M17"/>
    <mergeCell ref="A18:K18"/>
    <mergeCell ref="L18:M18"/>
    <mergeCell ref="A13:K13"/>
    <mergeCell ref="L13:M13"/>
    <mergeCell ref="A14:K14"/>
    <mergeCell ref="L14:M14"/>
    <mergeCell ref="A15:K15"/>
    <mergeCell ref="L15:M15"/>
    <mergeCell ref="L8:M8"/>
    <mergeCell ref="A9:K9"/>
    <mergeCell ref="L9:M9"/>
    <mergeCell ref="A11:K11"/>
    <mergeCell ref="L11:M11"/>
    <mergeCell ref="A12:K12"/>
    <mergeCell ref="L12:M12"/>
    <mergeCell ref="A10:K10"/>
    <mergeCell ref="L10:M10"/>
    <mergeCell ref="A4:K4"/>
    <mergeCell ref="L4:M4"/>
    <mergeCell ref="A5:K5"/>
    <mergeCell ref="L5:M5"/>
    <mergeCell ref="A6:K6"/>
    <mergeCell ref="L6:M6"/>
    <mergeCell ref="A7:K7"/>
    <mergeCell ref="L7:M7"/>
    <mergeCell ref="A1:I1"/>
    <mergeCell ref="L1:M1"/>
    <mergeCell ref="A2:K2"/>
    <mergeCell ref="L2:M2"/>
    <mergeCell ref="A3:K3"/>
    <mergeCell ref="L3:M3"/>
  </mergeCells>
  <printOptions horizontalCentered="1"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4"/>
  <sheetViews>
    <sheetView zoomScalePageLayoutView="0" workbookViewId="0" topLeftCell="A1">
      <pane xSplit="3" ySplit="70" topLeftCell="D71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E104" sqref="E104"/>
    </sheetView>
  </sheetViews>
  <sheetFormatPr defaultColWidth="9.140625" defaultRowHeight="15"/>
  <cols>
    <col min="1" max="1" width="3.140625" style="169" customWidth="1"/>
    <col min="2" max="2" width="2.7109375" style="169" customWidth="1"/>
    <col min="3" max="3" width="41.57421875" style="169" customWidth="1"/>
    <col min="4" max="4" width="9.57421875" style="169" bestFit="1" customWidth="1"/>
    <col min="5" max="5" width="12.00390625" style="169" customWidth="1"/>
    <col min="6" max="6" width="12.28125" style="169" customWidth="1"/>
    <col min="7" max="7" width="9.8515625" style="169" hidden="1" customWidth="1"/>
    <col min="8" max="8" width="11.00390625" style="169" customWidth="1"/>
    <col min="9" max="9" width="10.421875" style="169" hidden="1" customWidth="1"/>
    <col min="10" max="11" width="9.140625" style="169" hidden="1" customWidth="1"/>
    <col min="12" max="12" width="9.140625" style="169" customWidth="1"/>
    <col min="13" max="13" width="9.140625" style="169" hidden="1" customWidth="1"/>
    <col min="14" max="15" width="9.57421875" style="169" hidden="1" customWidth="1"/>
    <col min="16" max="19" width="9.140625" style="169" hidden="1" customWidth="1"/>
    <col min="20" max="20" width="9.140625" style="169" customWidth="1"/>
    <col min="21" max="21" width="11.00390625" style="169" hidden="1" customWidth="1"/>
    <col min="22" max="23" width="9.140625" style="169" hidden="1" customWidth="1"/>
    <col min="24" max="24" width="9.140625" style="169" customWidth="1"/>
    <col min="25" max="26" width="9.140625" style="169" hidden="1" customWidth="1"/>
    <col min="27" max="32" width="9.57421875" style="169" hidden="1" customWidth="1"/>
    <col min="33" max="36" width="9.57421875" style="169" bestFit="1" customWidth="1"/>
    <col min="37" max="16384" width="9.140625" style="169" customWidth="1"/>
  </cols>
  <sheetData>
    <row r="1" spans="1:3" ht="12.75" customHeight="1" hidden="1">
      <c r="A1" s="1820" t="s">
        <v>326</v>
      </c>
      <c r="B1" s="1820"/>
      <c r="C1" s="1820"/>
    </row>
    <row r="2" spans="1:3" ht="12.75" customHeight="1" hidden="1">
      <c r="A2" s="1820" t="s">
        <v>1039</v>
      </c>
      <c r="B2" s="1820"/>
      <c r="C2" s="1820"/>
    </row>
    <row r="3" spans="1:3" ht="12.75" customHeight="1" hidden="1">
      <c r="A3" s="1820" t="s">
        <v>1040</v>
      </c>
      <c r="B3" s="1820"/>
      <c r="C3" s="1820"/>
    </row>
    <row r="4" spans="1:3" ht="5.25" customHeight="1" hidden="1">
      <c r="A4" s="123"/>
      <c r="B4" s="123"/>
      <c r="C4" s="123"/>
    </row>
    <row r="5" spans="1:3" ht="12.75" customHeight="1" hidden="1">
      <c r="A5" s="1820" t="s">
        <v>47</v>
      </c>
      <c r="B5" s="1820"/>
      <c r="C5" s="1820"/>
    </row>
    <row r="6" spans="1:3" ht="12.75" customHeight="1" hidden="1">
      <c r="A6" s="1820" t="s">
        <v>1041</v>
      </c>
      <c r="B6" s="1820"/>
      <c r="C6" s="1820"/>
    </row>
    <row r="7" spans="1:3" ht="5.25" customHeight="1" hidden="1">
      <c r="A7" s="1220"/>
      <c r="B7" s="1220"/>
      <c r="C7" s="1220"/>
    </row>
    <row r="8" spans="1:3" s="1221" customFormat="1" ht="12.75" customHeight="1" hidden="1">
      <c r="A8" s="1922" t="s">
        <v>1042</v>
      </c>
      <c r="B8" s="1923"/>
      <c r="C8" s="1924"/>
    </row>
    <row r="9" spans="1:3" s="1221" customFormat="1" ht="12.75" customHeight="1" hidden="1">
      <c r="A9" s="1926" t="s">
        <v>1043</v>
      </c>
      <c r="B9" s="1927"/>
      <c r="C9" s="1928"/>
    </row>
    <row r="10" spans="1:3" ht="12.75" hidden="1">
      <c r="A10" s="1222" t="s">
        <v>1044</v>
      </c>
      <c r="B10" s="1223"/>
      <c r="C10" s="723"/>
    </row>
    <row r="11" spans="1:3" ht="12.75" hidden="1">
      <c r="A11" s="1224"/>
      <c r="B11" s="1225" t="s">
        <v>1045</v>
      </c>
      <c r="C11" s="720"/>
    </row>
    <row r="12" spans="1:3" ht="12.75" hidden="1">
      <c r="A12" s="1226"/>
      <c r="B12" s="1225" t="s">
        <v>1046</v>
      </c>
      <c r="C12" s="720"/>
    </row>
    <row r="13" spans="1:3" ht="12.75" hidden="1">
      <c r="A13" s="1226"/>
      <c r="B13" s="1225" t="s">
        <v>1047</v>
      </c>
      <c r="C13" s="720"/>
    </row>
    <row r="14" spans="1:3" ht="12.75" hidden="1">
      <c r="A14" s="1226"/>
      <c r="B14" s="1225" t="s">
        <v>1048</v>
      </c>
      <c r="C14" s="720"/>
    </row>
    <row r="15" spans="1:3" ht="12.75" hidden="1">
      <c r="A15" s="1226"/>
      <c r="B15" s="1219" t="s">
        <v>1049</v>
      </c>
      <c r="C15" s="720"/>
    </row>
    <row r="16" spans="1:3" ht="12.75" hidden="1">
      <c r="A16" s="1226"/>
      <c r="B16" s="1219" t="s">
        <v>1050</v>
      </c>
      <c r="C16" s="720"/>
    </row>
    <row r="17" spans="1:3" ht="7.5" customHeight="1" hidden="1">
      <c r="A17" s="1227"/>
      <c r="B17" s="730"/>
      <c r="C17" s="721"/>
    </row>
    <row r="18" spans="1:3" ht="12.75" hidden="1">
      <c r="A18" s="1224" t="s">
        <v>1051</v>
      </c>
      <c r="B18" s="1219"/>
      <c r="C18" s="720"/>
    </row>
    <row r="19" spans="1:3" ht="12.75" hidden="1">
      <c r="A19" s="1224"/>
      <c r="B19" s="1219" t="s">
        <v>1052</v>
      </c>
      <c r="C19" s="720"/>
    </row>
    <row r="20" spans="1:3" ht="12.75" hidden="1">
      <c r="A20" s="1226"/>
      <c r="B20" s="1219" t="s">
        <v>1053</v>
      </c>
      <c r="C20" s="720"/>
    </row>
    <row r="21" spans="1:3" ht="12.75" hidden="1">
      <c r="A21" s="1226"/>
      <c r="B21" s="1225" t="s">
        <v>1054</v>
      </c>
      <c r="C21" s="720"/>
    </row>
    <row r="22" spans="1:3" ht="12.75" hidden="1">
      <c r="A22" s="1228" t="s">
        <v>1055</v>
      </c>
      <c r="B22" s="1229"/>
      <c r="C22" s="1230"/>
    </row>
    <row r="23" spans="1:3" ht="12.75" hidden="1">
      <c r="A23" s="1224" t="s">
        <v>1056</v>
      </c>
      <c r="B23" s="1219"/>
      <c r="C23" s="720"/>
    </row>
    <row r="24" spans="1:3" ht="12.75" hidden="1">
      <c r="A24" s="1226"/>
      <c r="B24" s="1231" t="s">
        <v>1057</v>
      </c>
      <c r="C24" s="720"/>
    </row>
    <row r="25" spans="1:3" ht="12.75" hidden="1">
      <c r="A25" s="1226"/>
      <c r="B25" s="1219" t="s">
        <v>1058</v>
      </c>
      <c r="C25" s="720"/>
    </row>
    <row r="26" spans="1:3" ht="12.75" hidden="1">
      <c r="A26" s="1226"/>
      <c r="B26" s="1219" t="s">
        <v>1059</v>
      </c>
      <c r="C26" s="720"/>
    </row>
    <row r="27" spans="1:3" ht="12.75" hidden="1">
      <c r="A27" s="1226"/>
      <c r="B27" s="1219"/>
      <c r="C27" s="720" t="s">
        <v>1060</v>
      </c>
    </row>
    <row r="28" spans="1:3" ht="12.75" hidden="1">
      <c r="A28" s="1226"/>
      <c r="B28" s="1219"/>
      <c r="C28" s="720" t="s">
        <v>1061</v>
      </c>
    </row>
    <row r="29" spans="1:3" ht="12.75" hidden="1">
      <c r="A29" s="1226"/>
      <c r="B29" s="1219"/>
      <c r="C29" s="720" t="s">
        <v>1062</v>
      </c>
    </row>
    <row r="30" spans="1:3" ht="12.75" hidden="1">
      <c r="A30" s="1226"/>
      <c r="B30" s="1219"/>
      <c r="C30" s="720" t="s">
        <v>1063</v>
      </c>
    </row>
    <row r="31" spans="1:3" ht="12.75" hidden="1">
      <c r="A31" s="1226"/>
      <c r="B31" s="1219"/>
      <c r="C31" s="720" t="s">
        <v>1064</v>
      </c>
    </row>
    <row r="32" spans="1:3" ht="7.5" customHeight="1" hidden="1">
      <c r="A32" s="1226"/>
      <c r="B32" s="1219"/>
      <c r="C32" s="720"/>
    </row>
    <row r="33" spans="1:3" ht="12.75" hidden="1">
      <c r="A33" s="1226"/>
      <c r="B33" s="1231" t="s">
        <v>1065</v>
      </c>
      <c r="C33" s="720"/>
    </row>
    <row r="34" spans="1:3" ht="12.75" hidden="1">
      <c r="A34" s="1226"/>
      <c r="B34" s="1219" t="s">
        <v>1066</v>
      </c>
      <c r="C34" s="720"/>
    </row>
    <row r="35" spans="1:3" ht="12.75" hidden="1">
      <c r="A35" s="1226"/>
      <c r="B35" s="1225" t="s">
        <v>1067</v>
      </c>
      <c r="C35" s="720"/>
    </row>
    <row r="36" spans="1:3" ht="12.75" hidden="1">
      <c r="A36" s="1226"/>
      <c r="B36" s="1225" t="s">
        <v>1068</v>
      </c>
      <c r="C36" s="720"/>
    </row>
    <row r="37" spans="1:3" ht="12.75" hidden="1">
      <c r="A37" s="1226"/>
      <c r="B37" s="1225" t="s">
        <v>1069</v>
      </c>
      <c r="C37" s="720"/>
    </row>
    <row r="38" spans="1:3" ht="12.75" hidden="1">
      <c r="A38" s="1226"/>
      <c r="B38" s="1225" t="s">
        <v>1070</v>
      </c>
      <c r="C38" s="720"/>
    </row>
    <row r="39" spans="1:3" ht="7.5" customHeight="1" hidden="1">
      <c r="A39" s="1227"/>
      <c r="B39" s="1232"/>
      <c r="C39" s="721"/>
    </row>
    <row r="40" spans="1:3" s="1236" customFormat="1" ht="12.75" hidden="1">
      <c r="A40" s="1233"/>
      <c r="B40" s="1234" t="s">
        <v>1071</v>
      </c>
      <c r="C40" s="1235"/>
    </row>
    <row r="41" spans="1:3" ht="12.75" hidden="1">
      <c r="A41" s="1220" t="s">
        <v>1072</v>
      </c>
      <c r="B41" s="1219"/>
      <c r="C41" s="1219"/>
    </row>
    <row r="42" spans="1:3" ht="12.75" hidden="1">
      <c r="A42" s="1220"/>
      <c r="B42" s="1219" t="s">
        <v>1073</v>
      </c>
      <c r="C42" s="1219"/>
    </row>
    <row r="43" spans="1:3" ht="12.75" hidden="1">
      <c r="A43" s="1220"/>
      <c r="B43" s="1219" t="s">
        <v>1074</v>
      </c>
      <c r="C43" s="1219"/>
    </row>
    <row r="44" spans="1:3" ht="12.75" hidden="1">
      <c r="A44" s="1220"/>
      <c r="B44" s="1219" t="s">
        <v>1075</v>
      </c>
      <c r="C44" s="1219"/>
    </row>
    <row r="45" spans="1:3" ht="12.75" hidden="1">
      <c r="A45" s="1220"/>
      <c r="B45" s="1219" t="s">
        <v>1076</v>
      </c>
      <c r="C45" s="1219"/>
    </row>
    <row r="46" spans="1:3" ht="12.75" hidden="1">
      <c r="A46" s="1220"/>
      <c r="B46" s="1219"/>
      <c r="C46" s="1219"/>
    </row>
    <row r="47" spans="1:3" ht="12.75" hidden="1">
      <c r="A47" s="1220" t="s">
        <v>1077</v>
      </c>
      <c r="B47" s="1219" t="s">
        <v>1078</v>
      </c>
      <c r="C47" s="1219"/>
    </row>
    <row r="48" spans="1:3" ht="12.75" hidden="1">
      <c r="A48" s="1220"/>
      <c r="B48" s="1219"/>
      <c r="C48" s="1219" t="s">
        <v>1057</v>
      </c>
    </row>
    <row r="49" spans="1:3" ht="12.75" hidden="1">
      <c r="A49" s="1220"/>
      <c r="B49" s="1219"/>
      <c r="C49" s="1219" t="s">
        <v>1059</v>
      </c>
    </row>
    <row r="50" spans="1:3" ht="12.75" hidden="1">
      <c r="A50" s="1220"/>
      <c r="B50" s="1219"/>
      <c r="C50" s="1237" t="s">
        <v>1061</v>
      </c>
    </row>
    <row r="51" spans="1:3" ht="12.75" hidden="1">
      <c r="A51" s="1220"/>
      <c r="B51" s="1219"/>
      <c r="C51" s="1237" t="s">
        <v>1062</v>
      </c>
    </row>
    <row r="52" spans="1:3" ht="12.75" hidden="1">
      <c r="A52" s="1220"/>
      <c r="B52" s="1219"/>
      <c r="C52" s="1237" t="s">
        <v>1063</v>
      </c>
    </row>
    <row r="53" spans="1:3" ht="12.75" hidden="1">
      <c r="A53" s="1220"/>
      <c r="B53" s="1219"/>
      <c r="C53" s="1237" t="s">
        <v>1079</v>
      </c>
    </row>
    <row r="54" spans="1:3" ht="12.75" hidden="1">
      <c r="A54" s="1220"/>
      <c r="B54" s="1219"/>
      <c r="C54" s="1237" t="s">
        <v>1080</v>
      </c>
    </row>
    <row r="55" spans="1:3" ht="12.75" hidden="1">
      <c r="A55" s="1220"/>
      <c r="B55" s="1219"/>
      <c r="C55" s="1237" t="s">
        <v>1081</v>
      </c>
    </row>
    <row r="56" spans="1:3" ht="12.75" hidden="1">
      <c r="A56" s="1220"/>
      <c r="B56" s="1219"/>
      <c r="C56" s="1237" t="s">
        <v>1082</v>
      </c>
    </row>
    <row r="57" spans="1:3" ht="12.75" hidden="1">
      <c r="A57" s="1220"/>
      <c r="B57" s="1219"/>
      <c r="C57" s="1219" t="s">
        <v>1065</v>
      </c>
    </row>
    <row r="58" spans="1:3" ht="12.75" hidden="1">
      <c r="A58" s="1220"/>
      <c r="B58" s="1219"/>
      <c r="C58" s="1219" t="s">
        <v>1066</v>
      </c>
    </row>
    <row r="59" spans="1:3" ht="12.75" hidden="1">
      <c r="A59" s="1220"/>
      <c r="B59" s="1219"/>
      <c r="C59" s="1238" t="s">
        <v>1083</v>
      </c>
    </row>
    <row r="60" spans="1:3" ht="12.75" hidden="1">
      <c r="A60" s="1220"/>
      <c r="B60" s="1219"/>
      <c r="C60" s="1238" t="s">
        <v>1084</v>
      </c>
    </row>
    <row r="61" spans="1:3" ht="12.75" hidden="1">
      <c r="A61" s="1220"/>
      <c r="B61" s="1219"/>
      <c r="C61" s="1225" t="s">
        <v>1069</v>
      </c>
    </row>
    <row r="62" spans="1:3" ht="12.75" hidden="1">
      <c r="A62" s="1220"/>
      <c r="B62" s="1219"/>
      <c r="C62" s="1225"/>
    </row>
    <row r="63" spans="1:3" ht="12.75" hidden="1">
      <c r="A63" s="1239" t="s">
        <v>1085</v>
      </c>
      <c r="B63" s="1219"/>
      <c r="C63" s="1219"/>
    </row>
    <row r="64" spans="1:3" ht="12.75" hidden="1">
      <c r="A64" s="1239" t="s">
        <v>1086</v>
      </c>
      <c r="B64" s="1219"/>
      <c r="C64" s="1219"/>
    </row>
    <row r="65" spans="2:3" ht="12.75" hidden="1">
      <c r="B65" s="1240"/>
      <c r="C65" s="1240"/>
    </row>
    <row r="66" spans="1:36" ht="15.75" customHeight="1">
      <c r="A66" s="1934" t="s">
        <v>1145</v>
      </c>
      <c r="B66" s="1934"/>
      <c r="C66" s="1934"/>
      <c r="D66" s="1934"/>
      <c r="E66" s="1934"/>
      <c r="F66" s="1934"/>
      <c r="G66" s="1934"/>
      <c r="H66" s="1934"/>
      <c r="I66" s="1934"/>
      <c r="J66" s="1934"/>
      <c r="K66" s="1934"/>
      <c r="L66" s="1934"/>
      <c r="M66" s="1934"/>
      <c r="N66" s="1934"/>
      <c r="O66" s="1934"/>
      <c r="P66" s="1934"/>
      <c r="Q66" s="1934"/>
      <c r="R66" s="1934"/>
      <c r="S66" s="1934"/>
      <c r="T66" s="1934"/>
      <c r="U66" s="1934"/>
      <c r="V66" s="1934"/>
      <c r="W66" s="1934"/>
      <c r="X66" s="1934"/>
      <c r="Y66" s="1934"/>
      <c r="Z66" s="1934"/>
      <c r="AA66" s="1934"/>
      <c r="AB66" s="1934"/>
      <c r="AC66" s="1934"/>
      <c r="AD66" s="1934"/>
      <c r="AE66" s="1934"/>
      <c r="AF66" s="1934"/>
      <c r="AG66" s="1934"/>
      <c r="AH66" s="1934"/>
      <c r="AI66" s="1934"/>
      <c r="AJ66" s="1934"/>
    </row>
    <row r="67" spans="1:36" ht="15.75">
      <c r="A67" s="1935" t="s">
        <v>47</v>
      </c>
      <c r="B67" s="1935"/>
      <c r="C67" s="1935"/>
      <c r="D67" s="1935"/>
      <c r="E67" s="1935"/>
      <c r="F67" s="1935"/>
      <c r="G67" s="1935"/>
      <c r="H67" s="1935"/>
      <c r="I67" s="1935"/>
      <c r="J67" s="1935"/>
      <c r="K67" s="1935"/>
      <c r="L67" s="1935"/>
      <c r="M67" s="1935"/>
      <c r="N67" s="1935"/>
      <c r="O67" s="1935"/>
      <c r="P67" s="1935"/>
      <c r="Q67" s="1935"/>
      <c r="R67" s="1935"/>
      <c r="S67" s="1935"/>
      <c r="T67" s="1935"/>
      <c r="U67" s="1935"/>
      <c r="V67" s="1935"/>
      <c r="W67" s="1935"/>
      <c r="X67" s="1935"/>
      <c r="Y67" s="1935"/>
      <c r="Z67" s="1935"/>
      <c r="AA67" s="1935"/>
      <c r="AB67" s="1935"/>
      <c r="AC67" s="1935"/>
      <c r="AD67" s="1935"/>
      <c r="AE67" s="1935"/>
      <c r="AF67" s="1935"/>
      <c r="AG67" s="1935"/>
      <c r="AH67" s="1935"/>
      <c r="AI67" s="1935"/>
      <c r="AJ67" s="1935"/>
    </row>
    <row r="68" spans="1:36" ht="13.5" thickBot="1">
      <c r="A68" s="1241"/>
      <c r="B68" s="1241"/>
      <c r="C68" s="1241"/>
      <c r="D68" s="1241"/>
      <c r="E68" s="1241"/>
      <c r="F68" s="1241"/>
      <c r="G68" s="1241"/>
      <c r="H68" s="1241"/>
      <c r="I68" s="1241"/>
      <c r="J68" s="1241"/>
      <c r="K68" s="1241"/>
      <c r="L68" s="1241"/>
      <c r="M68" s="1241"/>
      <c r="N68" s="1241"/>
      <c r="O68" s="1241"/>
      <c r="Z68" s="1242"/>
      <c r="AA68" s="1242"/>
      <c r="AB68" s="1242"/>
      <c r="AC68" s="1242"/>
      <c r="AI68" s="1929" t="s">
        <v>1041</v>
      </c>
      <c r="AJ68" s="1929"/>
    </row>
    <row r="69" spans="1:36" ht="12.75" customHeight="1" thickTop="1">
      <c r="A69" s="1930" t="s">
        <v>1042</v>
      </c>
      <c r="B69" s="1931"/>
      <c r="C69" s="1931"/>
      <c r="D69" s="1243">
        <v>2010</v>
      </c>
      <c r="E69" s="1243">
        <v>2011</v>
      </c>
      <c r="F69" s="1243">
        <v>2012</v>
      </c>
      <c r="G69" s="1244">
        <v>2013</v>
      </c>
      <c r="H69" s="1244">
        <v>2013</v>
      </c>
      <c r="I69" s="1244">
        <v>2013</v>
      </c>
      <c r="J69" s="1244">
        <v>2013</v>
      </c>
      <c r="K69" s="1244">
        <v>2013</v>
      </c>
      <c r="L69" s="1244">
        <v>2013</v>
      </c>
      <c r="M69" s="1244">
        <v>2013</v>
      </c>
      <c r="N69" s="1244">
        <v>2014</v>
      </c>
      <c r="O69" s="1244">
        <v>2014</v>
      </c>
      <c r="P69" s="1244">
        <v>2014</v>
      </c>
      <c r="Q69" s="1244">
        <v>2014</v>
      </c>
      <c r="R69" s="1244">
        <v>2014</v>
      </c>
      <c r="S69" s="1244">
        <v>2014</v>
      </c>
      <c r="T69" s="1244">
        <v>2014</v>
      </c>
      <c r="U69" s="1244">
        <v>2014</v>
      </c>
      <c r="V69" s="1244">
        <v>2014</v>
      </c>
      <c r="W69" s="1244">
        <v>2014</v>
      </c>
      <c r="X69" s="1244">
        <v>2014</v>
      </c>
      <c r="Y69" s="1244">
        <v>2014</v>
      </c>
      <c r="Z69" s="1244">
        <v>2015</v>
      </c>
      <c r="AA69" s="1244">
        <v>2015</v>
      </c>
      <c r="AB69" s="1244">
        <v>2015</v>
      </c>
      <c r="AC69" s="1244">
        <v>2015</v>
      </c>
      <c r="AD69" s="1244">
        <v>2015</v>
      </c>
      <c r="AE69" s="1244">
        <v>2015</v>
      </c>
      <c r="AF69" s="1244">
        <v>2015</v>
      </c>
      <c r="AG69" s="1244">
        <v>2015</v>
      </c>
      <c r="AH69" s="1244">
        <v>2015</v>
      </c>
      <c r="AI69" s="1244">
        <v>2015</v>
      </c>
      <c r="AJ69" s="1245">
        <v>2015</v>
      </c>
    </row>
    <row r="70" spans="1:36" ht="12.75">
      <c r="A70" s="1932" t="s">
        <v>596</v>
      </c>
      <c r="B70" s="1933"/>
      <c r="C70" s="1933"/>
      <c r="D70" s="1246" t="s">
        <v>1088</v>
      </c>
      <c r="E70" s="1246" t="s">
        <v>1088</v>
      </c>
      <c r="F70" s="1246" t="s">
        <v>1088</v>
      </c>
      <c r="G70" s="1246" t="s">
        <v>1089</v>
      </c>
      <c r="H70" s="1246" t="s">
        <v>1088</v>
      </c>
      <c r="I70" s="1246" t="s">
        <v>1090</v>
      </c>
      <c r="J70" s="1246" t="s">
        <v>1091</v>
      </c>
      <c r="K70" s="1246" t="s">
        <v>1092</v>
      </c>
      <c r="L70" s="1246" t="s">
        <v>703</v>
      </c>
      <c r="M70" s="1246" t="s">
        <v>1093</v>
      </c>
      <c r="N70" s="1246" t="s">
        <v>1094</v>
      </c>
      <c r="O70" s="1246" t="s">
        <v>1095</v>
      </c>
      <c r="P70" s="1246" t="s">
        <v>1096</v>
      </c>
      <c r="Q70" s="1246" t="s">
        <v>1097</v>
      </c>
      <c r="R70" s="1246" t="s">
        <v>619</v>
      </c>
      <c r="S70" s="1246" t="s">
        <v>1089</v>
      </c>
      <c r="T70" s="1246" t="s">
        <v>1088</v>
      </c>
      <c r="U70" s="1246" t="s">
        <v>1090</v>
      </c>
      <c r="V70" s="1246" t="s">
        <v>1091</v>
      </c>
      <c r="W70" s="1246" t="s">
        <v>1092</v>
      </c>
      <c r="X70" s="1246" t="s">
        <v>703</v>
      </c>
      <c r="Y70" s="1246" t="s">
        <v>1093</v>
      </c>
      <c r="Z70" s="1246" t="s">
        <v>1094</v>
      </c>
      <c r="AA70" s="1246" t="s">
        <v>1095</v>
      </c>
      <c r="AB70" s="1246" t="s">
        <v>1096</v>
      </c>
      <c r="AC70" s="1246" t="s">
        <v>1097</v>
      </c>
      <c r="AD70" s="1246" t="s">
        <v>619</v>
      </c>
      <c r="AE70" s="1246" t="s">
        <v>1089</v>
      </c>
      <c r="AF70" s="1246" t="s">
        <v>1088</v>
      </c>
      <c r="AG70" s="1246" t="s">
        <v>1090</v>
      </c>
      <c r="AH70" s="1246" t="s">
        <v>1091</v>
      </c>
      <c r="AI70" s="1246" t="s">
        <v>1092</v>
      </c>
      <c r="AJ70" s="1247" t="s">
        <v>703</v>
      </c>
    </row>
    <row r="71" spans="1:36" ht="12.75">
      <c r="A71" s="1248" t="s">
        <v>1098</v>
      </c>
      <c r="B71" s="1219"/>
      <c r="C71" s="1219"/>
      <c r="D71" s="1249"/>
      <c r="E71" s="1249"/>
      <c r="F71" s="1249"/>
      <c r="G71" s="1249"/>
      <c r="H71" s="1240"/>
      <c r="I71" s="1240"/>
      <c r="J71" s="1240"/>
      <c r="K71" s="1240"/>
      <c r="L71" s="1240"/>
      <c r="M71" s="1240"/>
      <c r="N71" s="1240"/>
      <c r="O71" s="1240"/>
      <c r="P71" s="1240"/>
      <c r="Q71" s="1240"/>
      <c r="R71" s="1240"/>
      <c r="S71" s="1250"/>
      <c r="T71" s="1240"/>
      <c r="U71" s="1240"/>
      <c r="V71" s="1240"/>
      <c r="W71" s="1240"/>
      <c r="X71" s="1240"/>
      <c r="Y71" s="1240"/>
      <c r="Z71" s="1240"/>
      <c r="AA71" s="1240"/>
      <c r="AB71" s="1240"/>
      <c r="AC71" s="1240"/>
      <c r="AD71" s="1240"/>
      <c r="AE71" s="1240"/>
      <c r="AF71" s="1240"/>
      <c r="AG71" s="1240"/>
      <c r="AH71" s="1240"/>
      <c r="AI71" s="1240"/>
      <c r="AJ71" s="1251"/>
    </row>
    <row r="72" spans="1:36" ht="12.75">
      <c r="A72" s="1248"/>
      <c r="B72" s="1219" t="s">
        <v>1052</v>
      </c>
      <c r="C72" s="1219"/>
      <c r="D72" s="1240"/>
      <c r="E72" s="1240"/>
      <c r="F72" s="1240"/>
      <c r="G72" s="1249"/>
      <c r="H72" s="1240"/>
      <c r="I72" s="1240"/>
      <c r="J72" s="1240"/>
      <c r="K72" s="1240"/>
      <c r="L72" s="1240"/>
      <c r="M72" s="1240"/>
      <c r="N72" s="1240"/>
      <c r="O72" s="1240"/>
      <c r="P72" s="1240"/>
      <c r="Q72" s="1240"/>
      <c r="R72" s="1240"/>
      <c r="S72" s="1240"/>
      <c r="T72" s="1240"/>
      <c r="U72" s="1240"/>
      <c r="V72" s="1240"/>
      <c r="W72" s="1240"/>
      <c r="X72" s="1240"/>
      <c r="Y72" s="1240"/>
      <c r="Z72" s="1240"/>
      <c r="AA72" s="1240"/>
      <c r="AB72" s="1240"/>
      <c r="AC72" s="1240"/>
      <c r="AD72" s="1240"/>
      <c r="AE72" s="1240"/>
      <c r="AF72" s="1240"/>
      <c r="AG72" s="1240"/>
      <c r="AH72" s="1240"/>
      <c r="AI72" s="1240"/>
      <c r="AJ72" s="1251"/>
    </row>
    <row r="73" spans="1:36" ht="12.75">
      <c r="A73" s="1248"/>
      <c r="B73" s="1252" t="s">
        <v>1099</v>
      </c>
      <c r="C73" s="1252"/>
      <c r="D73" s="1249" t="s">
        <v>38</v>
      </c>
      <c r="E73" s="1249">
        <v>5.5</v>
      </c>
      <c r="F73" s="1250">
        <v>5</v>
      </c>
      <c r="G73" s="1250">
        <v>6</v>
      </c>
      <c r="H73" s="1250">
        <v>6</v>
      </c>
      <c r="I73" s="1250">
        <v>5</v>
      </c>
      <c r="J73" s="1250">
        <v>5</v>
      </c>
      <c r="K73" s="1250">
        <v>5</v>
      </c>
      <c r="L73" s="1250">
        <v>5</v>
      </c>
      <c r="M73" s="1250">
        <v>5</v>
      </c>
      <c r="N73" s="1250">
        <v>5</v>
      </c>
      <c r="O73" s="1250">
        <v>5</v>
      </c>
      <c r="P73" s="1250">
        <v>5</v>
      </c>
      <c r="Q73" s="1250">
        <v>5</v>
      </c>
      <c r="R73" s="1250">
        <v>5</v>
      </c>
      <c r="S73" s="1250">
        <v>5</v>
      </c>
      <c r="T73" s="1250">
        <v>5</v>
      </c>
      <c r="U73" s="1250">
        <v>6</v>
      </c>
      <c r="V73" s="1250">
        <v>6</v>
      </c>
      <c r="W73" s="1250">
        <v>6</v>
      </c>
      <c r="X73" s="1250">
        <v>6</v>
      </c>
      <c r="Y73" s="1250">
        <v>6</v>
      </c>
      <c r="Z73" s="1250">
        <v>6</v>
      </c>
      <c r="AA73" s="1250">
        <v>6</v>
      </c>
      <c r="AB73" s="1250">
        <v>6</v>
      </c>
      <c r="AC73" s="1250">
        <v>6</v>
      </c>
      <c r="AD73" s="1250">
        <v>6</v>
      </c>
      <c r="AE73" s="1250">
        <v>6</v>
      </c>
      <c r="AF73" s="1250">
        <v>6</v>
      </c>
      <c r="AG73" s="1250">
        <v>6</v>
      </c>
      <c r="AH73" s="1250">
        <v>6</v>
      </c>
      <c r="AI73" s="1250">
        <v>6</v>
      </c>
      <c r="AJ73" s="1253">
        <v>6</v>
      </c>
    </row>
    <row r="74" spans="1:36" ht="12.75">
      <c r="A74" s="1248"/>
      <c r="B74" s="1252" t="s">
        <v>1100</v>
      </c>
      <c r="C74" s="1252"/>
      <c r="D74" s="1249">
        <v>5.5</v>
      </c>
      <c r="E74" s="1249">
        <v>5.5</v>
      </c>
      <c r="F74" s="1250">
        <v>5</v>
      </c>
      <c r="G74" s="1250">
        <v>5.5</v>
      </c>
      <c r="H74" s="1250">
        <v>5.5</v>
      </c>
      <c r="I74" s="1250">
        <v>4.5</v>
      </c>
      <c r="J74" s="1250">
        <v>4.5</v>
      </c>
      <c r="K74" s="1250">
        <v>4.5</v>
      </c>
      <c r="L74" s="1250">
        <v>4.5</v>
      </c>
      <c r="M74" s="1250">
        <v>4.5</v>
      </c>
      <c r="N74" s="1250">
        <v>4.5</v>
      </c>
      <c r="O74" s="1250">
        <v>4.5</v>
      </c>
      <c r="P74" s="1250">
        <v>4.5</v>
      </c>
      <c r="Q74" s="1250">
        <v>4.5</v>
      </c>
      <c r="R74" s="1250">
        <v>4.5</v>
      </c>
      <c r="S74" s="1250">
        <v>4.5</v>
      </c>
      <c r="T74" s="1250">
        <v>4.5</v>
      </c>
      <c r="U74" s="1250">
        <v>5</v>
      </c>
      <c r="V74" s="1250">
        <v>5</v>
      </c>
      <c r="W74" s="1250">
        <v>5</v>
      </c>
      <c r="X74" s="1250">
        <v>5</v>
      </c>
      <c r="Y74" s="1250">
        <v>5</v>
      </c>
      <c r="Z74" s="1250">
        <v>5</v>
      </c>
      <c r="AA74" s="1250">
        <v>5</v>
      </c>
      <c r="AB74" s="1250">
        <v>5</v>
      </c>
      <c r="AC74" s="1250">
        <v>5</v>
      </c>
      <c r="AD74" s="1250">
        <v>5</v>
      </c>
      <c r="AE74" s="1250">
        <v>5</v>
      </c>
      <c r="AF74" s="1250">
        <v>5</v>
      </c>
      <c r="AG74" s="1250">
        <v>5</v>
      </c>
      <c r="AH74" s="1250">
        <v>5</v>
      </c>
      <c r="AI74" s="1250">
        <v>5</v>
      </c>
      <c r="AJ74" s="1253">
        <v>5</v>
      </c>
    </row>
    <row r="75" spans="1:36" ht="12.75">
      <c r="A75" s="1248"/>
      <c r="B75" s="1252" t="s">
        <v>1101</v>
      </c>
      <c r="C75" s="1252"/>
      <c r="D75" s="1249">
        <v>5.5</v>
      </c>
      <c r="E75" s="1249">
        <v>5.5</v>
      </c>
      <c r="F75" s="1250">
        <v>5</v>
      </c>
      <c r="G75" s="1250">
        <v>5</v>
      </c>
      <c r="H75" s="1250">
        <v>5</v>
      </c>
      <c r="I75" s="1250">
        <v>4</v>
      </c>
      <c r="J75" s="1250">
        <v>4</v>
      </c>
      <c r="K75" s="1250">
        <v>4</v>
      </c>
      <c r="L75" s="1250">
        <v>4</v>
      </c>
      <c r="M75" s="1250">
        <v>4</v>
      </c>
      <c r="N75" s="1250">
        <v>4</v>
      </c>
      <c r="O75" s="1250">
        <v>4</v>
      </c>
      <c r="P75" s="1250">
        <v>4</v>
      </c>
      <c r="Q75" s="1250">
        <v>4</v>
      </c>
      <c r="R75" s="1250">
        <v>4</v>
      </c>
      <c r="S75" s="1250">
        <v>4</v>
      </c>
      <c r="T75" s="1250">
        <v>4</v>
      </c>
      <c r="U75" s="1250">
        <v>4</v>
      </c>
      <c r="V75" s="1250">
        <v>4</v>
      </c>
      <c r="W75" s="1250">
        <v>4</v>
      </c>
      <c r="X75" s="1250">
        <v>4</v>
      </c>
      <c r="Y75" s="1250">
        <v>4</v>
      </c>
      <c r="Z75" s="1250">
        <v>4</v>
      </c>
      <c r="AA75" s="1250">
        <v>4</v>
      </c>
      <c r="AB75" s="1250">
        <v>4</v>
      </c>
      <c r="AC75" s="1250">
        <v>4</v>
      </c>
      <c r="AD75" s="1250">
        <v>4</v>
      </c>
      <c r="AE75" s="1250">
        <v>4</v>
      </c>
      <c r="AF75" s="1250">
        <v>4</v>
      </c>
      <c r="AG75" s="1250">
        <v>4</v>
      </c>
      <c r="AH75" s="1250">
        <v>4</v>
      </c>
      <c r="AI75" s="1250">
        <v>4</v>
      </c>
      <c r="AJ75" s="1253">
        <v>4</v>
      </c>
    </row>
    <row r="76" spans="1:36" ht="12.75">
      <c r="A76" s="728"/>
      <c r="B76" s="1219" t="s">
        <v>1102</v>
      </c>
      <c r="C76" s="1219"/>
      <c r="D76" s="1249">
        <v>6.5</v>
      </c>
      <c r="E76" s="1250">
        <v>7</v>
      </c>
      <c r="F76" s="1250">
        <v>7</v>
      </c>
      <c r="G76" s="1250">
        <v>8</v>
      </c>
      <c r="H76" s="1250">
        <v>8</v>
      </c>
      <c r="I76" s="1250">
        <v>8</v>
      </c>
      <c r="J76" s="1250">
        <v>8</v>
      </c>
      <c r="K76" s="1250">
        <v>8</v>
      </c>
      <c r="L76" s="1250">
        <v>8</v>
      </c>
      <c r="M76" s="1250">
        <v>8</v>
      </c>
      <c r="N76" s="1250">
        <v>8</v>
      </c>
      <c r="O76" s="1250">
        <v>8</v>
      </c>
      <c r="P76" s="1250">
        <v>8</v>
      </c>
      <c r="Q76" s="1250">
        <v>8</v>
      </c>
      <c r="R76" s="1250">
        <v>8</v>
      </c>
      <c r="S76" s="1250">
        <v>8</v>
      </c>
      <c r="T76" s="1250">
        <v>8</v>
      </c>
      <c r="U76" s="1250">
        <v>8</v>
      </c>
      <c r="V76" s="1250">
        <v>8</v>
      </c>
      <c r="W76" s="1250">
        <v>8</v>
      </c>
      <c r="X76" s="1250">
        <v>8</v>
      </c>
      <c r="Y76" s="1250">
        <v>8</v>
      </c>
      <c r="Z76" s="1250">
        <v>8</v>
      </c>
      <c r="AA76" s="1250">
        <v>8</v>
      </c>
      <c r="AB76" s="1250">
        <v>8</v>
      </c>
      <c r="AC76" s="1250">
        <v>8</v>
      </c>
      <c r="AD76" s="1250">
        <v>8</v>
      </c>
      <c r="AE76" s="1250">
        <v>8</v>
      </c>
      <c r="AF76" s="1250">
        <v>8</v>
      </c>
      <c r="AG76" s="1250">
        <v>7</v>
      </c>
      <c r="AH76" s="1250">
        <v>7</v>
      </c>
      <c r="AI76" s="1250">
        <v>7</v>
      </c>
      <c r="AJ76" s="1253">
        <v>7</v>
      </c>
    </row>
    <row r="77" spans="1:36" s="1240" customFormat="1" ht="12.75">
      <c r="A77" s="728"/>
      <c r="B77" s="1219" t="s">
        <v>1103</v>
      </c>
      <c r="C77" s="1219"/>
      <c r="AJ77" s="1251"/>
    </row>
    <row r="78" spans="1:36" s="1240" customFormat="1" ht="12.75">
      <c r="A78" s="728"/>
      <c r="B78" s="1219"/>
      <c r="C78" s="1219" t="s">
        <v>1104</v>
      </c>
      <c r="D78" s="1249"/>
      <c r="E78" s="1249">
        <v>1.5</v>
      </c>
      <c r="F78" s="1249">
        <v>1.5</v>
      </c>
      <c r="G78" s="1249">
        <v>1.5</v>
      </c>
      <c r="H78" s="1250">
        <v>1.5</v>
      </c>
      <c r="I78" s="1250">
        <v>1</v>
      </c>
      <c r="J78" s="1250">
        <v>1</v>
      </c>
      <c r="K78" s="1250">
        <v>1</v>
      </c>
      <c r="L78" s="1250">
        <v>1</v>
      </c>
      <c r="M78" s="1250">
        <v>1</v>
      </c>
      <c r="N78" s="1250">
        <v>1</v>
      </c>
      <c r="O78" s="1250">
        <v>1</v>
      </c>
      <c r="P78" s="1250">
        <v>1</v>
      </c>
      <c r="Q78" s="1250">
        <v>1</v>
      </c>
      <c r="R78" s="1250">
        <v>1</v>
      </c>
      <c r="S78" s="1250">
        <v>1</v>
      </c>
      <c r="T78" s="1250">
        <v>1</v>
      </c>
      <c r="U78" s="1250">
        <v>1</v>
      </c>
      <c r="V78" s="1250">
        <v>1</v>
      </c>
      <c r="W78" s="1250">
        <v>1</v>
      </c>
      <c r="X78" s="1250">
        <v>1</v>
      </c>
      <c r="Y78" s="1250">
        <v>1</v>
      </c>
      <c r="Z78" s="1250">
        <v>1</v>
      </c>
      <c r="AA78" s="1250">
        <v>1</v>
      </c>
      <c r="AB78" s="1250">
        <v>1</v>
      </c>
      <c r="AC78" s="1250">
        <v>1</v>
      </c>
      <c r="AD78" s="1250">
        <v>1</v>
      </c>
      <c r="AE78" s="1250">
        <v>1</v>
      </c>
      <c r="AF78" s="1250">
        <v>1</v>
      </c>
      <c r="AG78" s="1250">
        <v>1</v>
      </c>
      <c r="AH78" s="1250">
        <v>1</v>
      </c>
      <c r="AI78" s="1250">
        <v>1</v>
      </c>
      <c r="AJ78" s="1253">
        <v>1</v>
      </c>
    </row>
    <row r="79" spans="1:36" s="1240" customFormat="1" ht="12.75" customHeight="1">
      <c r="A79" s="728"/>
      <c r="B79" s="1219"/>
      <c r="C79" s="1219" t="s">
        <v>1105</v>
      </c>
      <c r="D79" s="1254"/>
      <c r="E79" s="1250">
        <v>7</v>
      </c>
      <c r="F79" s="1250">
        <v>7</v>
      </c>
      <c r="G79" s="1250">
        <v>6</v>
      </c>
      <c r="H79" s="1250">
        <v>6</v>
      </c>
      <c r="I79" s="1250">
        <v>5</v>
      </c>
      <c r="J79" s="1250">
        <v>5</v>
      </c>
      <c r="K79" s="1250">
        <v>5</v>
      </c>
      <c r="L79" s="1250">
        <v>5</v>
      </c>
      <c r="M79" s="1250">
        <v>5</v>
      </c>
      <c r="N79" s="1250">
        <v>5</v>
      </c>
      <c r="O79" s="1250">
        <v>5</v>
      </c>
      <c r="P79" s="1250">
        <v>5</v>
      </c>
      <c r="Q79" s="1250">
        <v>5</v>
      </c>
      <c r="R79" s="1250">
        <v>5</v>
      </c>
      <c r="S79" s="1250">
        <v>5</v>
      </c>
      <c r="T79" s="1250">
        <v>5</v>
      </c>
      <c r="U79" s="1250">
        <v>4</v>
      </c>
      <c r="V79" s="1250">
        <v>4</v>
      </c>
      <c r="W79" s="1250">
        <v>4</v>
      </c>
      <c r="X79" s="1250">
        <v>4</v>
      </c>
      <c r="Y79" s="1250">
        <v>4</v>
      </c>
      <c r="Z79" s="1250">
        <v>4</v>
      </c>
      <c r="AA79" s="1250">
        <v>4</v>
      </c>
      <c r="AB79" s="1250">
        <v>4</v>
      </c>
      <c r="AC79" s="1250">
        <v>4</v>
      </c>
      <c r="AD79" s="1250">
        <v>4</v>
      </c>
      <c r="AE79" s="1250">
        <v>4</v>
      </c>
      <c r="AF79" s="1250">
        <v>4</v>
      </c>
      <c r="AG79" s="1250">
        <v>4</v>
      </c>
      <c r="AH79" s="1250">
        <v>4</v>
      </c>
      <c r="AI79" s="1250">
        <v>4</v>
      </c>
      <c r="AJ79" s="1253">
        <v>4</v>
      </c>
    </row>
    <row r="80" spans="1:36" ht="12.75">
      <c r="A80" s="728"/>
      <c r="B80" s="1219"/>
      <c r="C80" s="1219" t="s">
        <v>1106</v>
      </c>
      <c r="D80" s="1255" t="s">
        <v>1107</v>
      </c>
      <c r="E80" s="1255" t="s">
        <v>1107</v>
      </c>
      <c r="F80" s="1255" t="s">
        <v>1107</v>
      </c>
      <c r="G80" s="1255" t="s">
        <v>1107</v>
      </c>
      <c r="H80" s="1255" t="s">
        <v>1107</v>
      </c>
      <c r="I80" s="1255" t="s">
        <v>1107</v>
      </c>
      <c r="J80" s="1255" t="s">
        <v>1107</v>
      </c>
      <c r="K80" s="1255" t="s">
        <v>1107</v>
      </c>
      <c r="L80" s="1255" t="s">
        <v>1107</v>
      </c>
      <c r="M80" s="1255" t="s">
        <v>1107</v>
      </c>
      <c r="N80" s="1255" t="s">
        <v>1107</v>
      </c>
      <c r="O80" s="1255" t="s">
        <v>1107</v>
      </c>
      <c r="P80" s="1255" t="s">
        <v>1107</v>
      </c>
      <c r="Q80" s="1255" t="s">
        <v>1107</v>
      </c>
      <c r="R80" s="1255" t="s">
        <v>1107</v>
      </c>
      <c r="S80" s="1255" t="s">
        <v>1107</v>
      </c>
      <c r="T80" s="1255" t="s">
        <v>1107</v>
      </c>
      <c r="U80" s="1255" t="s">
        <v>1107</v>
      </c>
      <c r="V80" s="1255" t="s">
        <v>1107</v>
      </c>
      <c r="W80" s="1255" t="s">
        <v>1107</v>
      </c>
      <c r="X80" s="1255" t="s">
        <v>1107</v>
      </c>
      <c r="Y80" s="1255" t="s">
        <v>1107</v>
      </c>
      <c r="Z80" s="1255" t="s">
        <v>1107</v>
      </c>
      <c r="AA80" s="1255" t="s">
        <v>1107</v>
      </c>
      <c r="AB80" s="1255" t="s">
        <v>1107</v>
      </c>
      <c r="AC80" s="1255" t="s">
        <v>1107</v>
      </c>
      <c r="AD80" s="1255" t="s">
        <v>1107</v>
      </c>
      <c r="AE80" s="1255" t="s">
        <v>1107</v>
      </c>
      <c r="AF80" s="1255" t="s">
        <v>1107</v>
      </c>
      <c r="AG80" s="1255" t="s">
        <v>1107</v>
      </c>
      <c r="AH80" s="1255" t="s">
        <v>1107</v>
      </c>
      <c r="AI80" s="1255" t="s">
        <v>1107</v>
      </c>
      <c r="AJ80" s="1256" t="s">
        <v>1107</v>
      </c>
    </row>
    <row r="81" spans="1:36" ht="12.75">
      <c r="A81" s="728"/>
      <c r="B81" s="1219" t="s">
        <v>1108</v>
      </c>
      <c r="C81" s="1219"/>
      <c r="D81" s="1255"/>
      <c r="E81" s="1250"/>
      <c r="F81" s="1250"/>
      <c r="G81" s="1257">
        <v>8</v>
      </c>
      <c r="H81" s="1257">
        <v>8</v>
      </c>
      <c r="I81" s="1257">
        <v>8</v>
      </c>
      <c r="J81" s="1257">
        <v>8</v>
      </c>
      <c r="K81" s="1257">
        <v>8</v>
      </c>
      <c r="L81" s="1257">
        <v>8</v>
      </c>
      <c r="M81" s="1257">
        <v>8</v>
      </c>
      <c r="N81" s="1257">
        <v>8</v>
      </c>
      <c r="O81" s="1257">
        <v>8</v>
      </c>
      <c r="P81" s="1257">
        <v>8</v>
      </c>
      <c r="Q81" s="1257">
        <v>8</v>
      </c>
      <c r="R81" s="1257">
        <v>8</v>
      </c>
      <c r="S81" s="1257">
        <v>8</v>
      </c>
      <c r="T81" s="1257">
        <v>8</v>
      </c>
      <c r="U81" s="1257">
        <v>8</v>
      </c>
      <c r="V81" s="1257">
        <v>8</v>
      </c>
      <c r="W81" s="1257">
        <v>8</v>
      </c>
      <c r="X81" s="1257">
        <v>8</v>
      </c>
      <c r="Y81" s="1257">
        <v>8</v>
      </c>
      <c r="Z81" s="1257">
        <v>8</v>
      </c>
      <c r="AA81" s="1257">
        <v>8</v>
      </c>
      <c r="AB81" s="1257">
        <v>8</v>
      </c>
      <c r="AC81" s="1257">
        <v>8</v>
      </c>
      <c r="AD81" s="1257">
        <v>8</v>
      </c>
      <c r="AE81" s="1257">
        <v>8</v>
      </c>
      <c r="AF81" s="1257">
        <v>8</v>
      </c>
      <c r="AG81" s="1257">
        <v>7</v>
      </c>
      <c r="AH81" s="1257">
        <v>7</v>
      </c>
      <c r="AI81" s="1257">
        <v>7</v>
      </c>
      <c r="AJ81" s="1258">
        <v>7</v>
      </c>
    </row>
    <row r="82" spans="1:36" ht="12.75">
      <c r="A82" s="729"/>
      <c r="B82" s="730" t="s">
        <v>1109</v>
      </c>
      <c r="C82" s="730"/>
      <c r="D82" s="1254">
        <v>3</v>
      </c>
      <c r="E82" s="1254">
        <v>3</v>
      </c>
      <c r="F82" s="1254">
        <v>3</v>
      </c>
      <c r="G82" s="1259"/>
      <c r="H82" s="1259"/>
      <c r="I82" s="1259"/>
      <c r="J82" s="1259"/>
      <c r="K82" s="1259"/>
      <c r="L82" s="1259"/>
      <c r="M82" s="1259"/>
      <c r="N82" s="1259"/>
      <c r="O82" s="1259"/>
      <c r="P82" s="1259"/>
      <c r="Q82" s="1259"/>
      <c r="R82" s="1259"/>
      <c r="S82" s="1259"/>
      <c r="T82" s="1259"/>
      <c r="U82" s="1259"/>
      <c r="V82" s="1259"/>
      <c r="W82" s="1259"/>
      <c r="X82" s="1259"/>
      <c r="Y82" s="1259"/>
      <c r="Z82" s="1259"/>
      <c r="AA82" s="1259"/>
      <c r="AB82" s="1259"/>
      <c r="AC82" s="1259"/>
      <c r="AD82" s="1259"/>
      <c r="AE82" s="1259"/>
      <c r="AF82" s="1259"/>
      <c r="AG82" s="1259"/>
      <c r="AH82" s="1259"/>
      <c r="AI82" s="1259"/>
      <c r="AJ82" s="1260"/>
    </row>
    <row r="83" spans="1:36" ht="12.75">
      <c r="A83" s="1248" t="s">
        <v>1110</v>
      </c>
      <c r="B83" s="1219"/>
      <c r="C83" s="1219"/>
      <c r="D83" s="1261"/>
      <c r="E83" s="1261"/>
      <c r="F83" s="1261"/>
      <c r="G83" s="1255"/>
      <c r="H83" s="1255"/>
      <c r="I83" s="1255"/>
      <c r="J83" s="1255"/>
      <c r="K83" s="1255"/>
      <c r="L83" s="1255"/>
      <c r="M83" s="1255"/>
      <c r="N83" s="1255"/>
      <c r="O83" s="1255"/>
      <c r="P83" s="1255"/>
      <c r="Q83" s="1255"/>
      <c r="R83" s="1255"/>
      <c r="S83" s="1255"/>
      <c r="T83" s="1255"/>
      <c r="U83" s="1255"/>
      <c r="V83" s="1255"/>
      <c r="W83" s="1255"/>
      <c r="X83" s="1255"/>
      <c r="Y83" s="1255"/>
      <c r="Z83" s="1255"/>
      <c r="AA83" s="1255"/>
      <c r="AB83" s="1255"/>
      <c r="AC83" s="1255"/>
      <c r="AD83" s="1255"/>
      <c r="AE83" s="1255"/>
      <c r="AF83" s="1255"/>
      <c r="AG83" s="1255"/>
      <c r="AH83" s="1255"/>
      <c r="AI83" s="1255"/>
      <c r="AJ83" s="1256"/>
    </row>
    <row r="84" spans="1:36" s="1240" customFormat="1" ht="12.75">
      <c r="A84" s="1248"/>
      <c r="B84" s="1225" t="s">
        <v>1111</v>
      </c>
      <c r="C84" s="1219"/>
      <c r="D84" s="1261">
        <v>8.7</v>
      </c>
      <c r="E84" s="1261">
        <v>8.08</v>
      </c>
      <c r="F84" s="1261">
        <v>0.1</v>
      </c>
      <c r="G84" s="1261">
        <v>1.7747</v>
      </c>
      <c r="H84" s="1261">
        <v>0.5529571428571429</v>
      </c>
      <c r="I84" s="1261">
        <v>0.13</v>
      </c>
      <c r="J84" s="1261">
        <v>0.0968</v>
      </c>
      <c r="K84" s="1261">
        <v>0.04</v>
      </c>
      <c r="L84" s="1261">
        <v>0.0171</v>
      </c>
      <c r="M84" s="1261">
        <v>0.0112</v>
      </c>
      <c r="N84" s="1261">
        <v>0.2514</v>
      </c>
      <c r="O84" s="1261">
        <v>0.0769</v>
      </c>
      <c r="P84" s="1261">
        <v>0.025028571428571428</v>
      </c>
      <c r="Q84" s="1261">
        <v>0.02</v>
      </c>
      <c r="R84" s="1261">
        <v>0.01</v>
      </c>
      <c r="S84" s="1261">
        <v>0.04</v>
      </c>
      <c r="T84" s="1261">
        <v>0.01</v>
      </c>
      <c r="U84" s="1262">
        <v>0.0015</v>
      </c>
      <c r="V84" s="1262">
        <v>0.0032</v>
      </c>
      <c r="W84" s="1262">
        <v>0.3255</v>
      </c>
      <c r="X84" s="1262">
        <v>0.3916</v>
      </c>
      <c r="Y84" s="1262">
        <v>0.059</v>
      </c>
      <c r="Z84" s="1262" t="s">
        <v>76</v>
      </c>
      <c r="AA84" s="1262" t="s">
        <v>76</v>
      </c>
      <c r="AB84" s="1262" t="s">
        <v>76</v>
      </c>
      <c r="AC84" s="1262" t="s">
        <v>76</v>
      </c>
      <c r="AD84" s="1262" t="s">
        <v>76</v>
      </c>
      <c r="AE84" s="1262" t="s">
        <v>76</v>
      </c>
      <c r="AF84" s="1262" t="s">
        <v>76</v>
      </c>
      <c r="AG84" s="1262" t="s">
        <v>76</v>
      </c>
      <c r="AH84" s="1262" t="s">
        <v>76</v>
      </c>
      <c r="AI84" s="1262" t="s">
        <v>76</v>
      </c>
      <c r="AJ84" s="1263" t="s">
        <v>76</v>
      </c>
    </row>
    <row r="85" spans="1:36" ht="12.75">
      <c r="A85" s="728"/>
      <c r="B85" s="1225" t="s">
        <v>1112</v>
      </c>
      <c r="C85" s="1219"/>
      <c r="D85" s="1261">
        <v>8.13</v>
      </c>
      <c r="E85" s="1261">
        <v>8.52</v>
      </c>
      <c r="F85" s="1261">
        <v>1.15</v>
      </c>
      <c r="G85" s="1261">
        <v>2.665178033830017</v>
      </c>
      <c r="H85" s="1261">
        <v>1.1949270430302494</v>
      </c>
      <c r="I85" s="1261">
        <v>0.25</v>
      </c>
      <c r="J85" s="1261">
        <v>0.1401</v>
      </c>
      <c r="K85" s="1261">
        <v>0.07</v>
      </c>
      <c r="L85" s="1261">
        <v>0.03</v>
      </c>
      <c r="M85" s="1261">
        <v>0.08</v>
      </c>
      <c r="N85" s="1261">
        <v>0.4707958107442089</v>
      </c>
      <c r="O85" s="1261">
        <v>0.234</v>
      </c>
      <c r="P85" s="1261">
        <v>0.07589681227455514</v>
      </c>
      <c r="Q85" s="1261">
        <v>0.06</v>
      </c>
      <c r="R85" s="1261">
        <v>0.04</v>
      </c>
      <c r="S85" s="1261">
        <v>0.13</v>
      </c>
      <c r="T85" s="1261">
        <v>0.02</v>
      </c>
      <c r="U85" s="1262">
        <v>0.0044</v>
      </c>
      <c r="V85" s="1262">
        <v>0.0656</v>
      </c>
      <c r="W85" s="1262">
        <v>0.9267</v>
      </c>
      <c r="X85" s="1262">
        <v>0.5235</v>
      </c>
      <c r="Y85" s="1262">
        <v>0.128</v>
      </c>
      <c r="Z85" s="1262">
        <v>0.1551</v>
      </c>
      <c r="AA85" s="1262">
        <v>0.7409</v>
      </c>
      <c r="AB85" s="1262">
        <v>1.1286</v>
      </c>
      <c r="AC85" s="1262">
        <v>0.687</v>
      </c>
      <c r="AD85" s="1262">
        <v>0.5904</v>
      </c>
      <c r="AE85" s="1262">
        <v>0.3719</v>
      </c>
      <c r="AF85" s="1262">
        <v>0.1739</v>
      </c>
      <c r="AG85" s="1262">
        <v>0.9477779527559054</v>
      </c>
      <c r="AH85" s="1261">
        <v>2.22</v>
      </c>
      <c r="AI85" s="1261">
        <v>1.1</v>
      </c>
      <c r="AJ85" s="1264">
        <v>0.29</v>
      </c>
    </row>
    <row r="86" spans="1:36" s="1265" customFormat="1" ht="12.75">
      <c r="A86" s="728"/>
      <c r="B86" s="1225" t="s">
        <v>1113</v>
      </c>
      <c r="C86" s="1219"/>
      <c r="D86" s="1261">
        <v>8.28</v>
      </c>
      <c r="E86" s="1261">
        <v>8.59</v>
      </c>
      <c r="F86" s="1261">
        <v>1.96</v>
      </c>
      <c r="G86" s="1261">
        <v>2.625707377362713</v>
      </c>
      <c r="H86" s="1261">
        <v>1.6011029109423673</v>
      </c>
      <c r="I86" s="1261">
        <v>0</v>
      </c>
      <c r="J86" s="1261">
        <v>0.6906</v>
      </c>
      <c r="K86" s="1261">
        <v>0.42</v>
      </c>
      <c r="L86" s="1261">
        <v>0.2173</v>
      </c>
      <c r="M86" s="1261">
        <v>0.4599</v>
      </c>
      <c r="N86" s="1261">
        <v>0.9307730932022839</v>
      </c>
      <c r="O86" s="1261" t="s">
        <v>76</v>
      </c>
      <c r="P86" s="1261">
        <v>0.5262407407407408</v>
      </c>
      <c r="Q86" s="1261">
        <v>0.26</v>
      </c>
      <c r="R86" s="1261">
        <v>0.13</v>
      </c>
      <c r="S86" s="1261">
        <v>0.38</v>
      </c>
      <c r="T86" s="1261">
        <v>0.42</v>
      </c>
      <c r="U86" s="1261" t="s">
        <v>76</v>
      </c>
      <c r="V86" s="1261">
        <v>0.157</v>
      </c>
      <c r="W86" s="1261">
        <v>0.9</v>
      </c>
      <c r="X86" s="1261">
        <v>1.2073</v>
      </c>
      <c r="Y86" s="1261">
        <v>0.3029</v>
      </c>
      <c r="Z86" s="1261">
        <v>0.2288</v>
      </c>
      <c r="AA86" s="1261" t="s">
        <v>76</v>
      </c>
      <c r="AB86" s="1262">
        <v>1.2528</v>
      </c>
      <c r="AC86" s="1262">
        <v>0.8742</v>
      </c>
      <c r="AD86" s="1262">
        <v>0.9045</v>
      </c>
      <c r="AE86" s="1262">
        <v>0.6827</v>
      </c>
      <c r="AF86" s="1262">
        <v>0.5648</v>
      </c>
      <c r="AG86" s="1262" t="s">
        <v>76</v>
      </c>
      <c r="AH86" s="1261">
        <v>3.12</v>
      </c>
      <c r="AI86" s="1261">
        <v>1.57</v>
      </c>
      <c r="AJ86" s="1264">
        <v>0.86</v>
      </c>
    </row>
    <row r="87" spans="1:36" ht="15.75" customHeight="1">
      <c r="A87" s="728"/>
      <c r="B87" s="1225" t="s">
        <v>1114</v>
      </c>
      <c r="C87" s="1219"/>
      <c r="D87" s="1261">
        <v>7.28</v>
      </c>
      <c r="E87" s="1261">
        <v>8.6105</v>
      </c>
      <c r="F87" s="1261">
        <v>2.72</v>
      </c>
      <c r="G87" s="1261" t="s">
        <v>76</v>
      </c>
      <c r="H87" s="1261">
        <v>2.713382091805048</v>
      </c>
      <c r="I87" s="1261">
        <v>0</v>
      </c>
      <c r="J87" s="1261">
        <v>1.0019</v>
      </c>
      <c r="K87" s="1261">
        <v>0.79</v>
      </c>
      <c r="L87" s="1261">
        <v>0.5</v>
      </c>
      <c r="M87" s="1261">
        <v>0.75</v>
      </c>
      <c r="N87" s="1261">
        <v>1.061509865470852</v>
      </c>
      <c r="O87" s="1261" t="s">
        <v>76</v>
      </c>
      <c r="P87" s="1261">
        <v>0.8337058823529412</v>
      </c>
      <c r="Q87" s="1261">
        <v>0.68</v>
      </c>
      <c r="R87" s="1261">
        <v>0.64</v>
      </c>
      <c r="S87" s="1261">
        <v>2.2</v>
      </c>
      <c r="T87" s="1261">
        <v>0.72</v>
      </c>
      <c r="U87" s="1261" t="s">
        <v>76</v>
      </c>
      <c r="V87" s="1261">
        <v>0.54</v>
      </c>
      <c r="W87" s="1261">
        <v>0.9349</v>
      </c>
      <c r="X87" s="1261">
        <v>0.8726</v>
      </c>
      <c r="Y87" s="1261">
        <v>0.5803</v>
      </c>
      <c r="Z87" s="1261">
        <v>0.369</v>
      </c>
      <c r="AA87" s="1261" t="s">
        <v>76</v>
      </c>
      <c r="AB87" s="1262">
        <v>1.3759</v>
      </c>
      <c r="AC87" s="1262">
        <v>1.1623</v>
      </c>
      <c r="AD87" s="1262">
        <v>0.9827</v>
      </c>
      <c r="AE87" s="1262" t="s">
        <v>76</v>
      </c>
      <c r="AF87" s="1262">
        <v>0.7579</v>
      </c>
      <c r="AG87" s="1262" t="s">
        <v>76</v>
      </c>
      <c r="AH87" s="1261">
        <v>3.04</v>
      </c>
      <c r="AI87" s="1261">
        <v>1.97</v>
      </c>
      <c r="AJ87" s="1264">
        <v>0.97</v>
      </c>
    </row>
    <row r="88" spans="1:36" ht="15.75" customHeight="1">
      <c r="A88" s="728"/>
      <c r="B88" s="1219" t="s">
        <v>1050</v>
      </c>
      <c r="C88" s="1219"/>
      <c r="D88" s="1261" t="s">
        <v>1115</v>
      </c>
      <c r="E88" s="1261" t="s">
        <v>1116</v>
      </c>
      <c r="F88" s="1261" t="s">
        <v>1116</v>
      </c>
      <c r="G88" s="1261" t="s">
        <v>1116</v>
      </c>
      <c r="H88" s="1261" t="s">
        <v>1116</v>
      </c>
      <c r="I88" s="1261" t="s">
        <v>1116</v>
      </c>
      <c r="J88" s="1261" t="s">
        <v>1116</v>
      </c>
      <c r="K88" s="1261" t="s">
        <v>1116</v>
      </c>
      <c r="L88" s="1261" t="s">
        <v>1116</v>
      </c>
      <c r="M88" s="1261" t="s">
        <v>1117</v>
      </c>
      <c r="N88" s="1261" t="s">
        <v>1117</v>
      </c>
      <c r="O88" s="1261" t="s">
        <v>1117</v>
      </c>
      <c r="P88" s="1261" t="s">
        <v>1117</v>
      </c>
      <c r="Q88" s="1261" t="s">
        <v>1117</v>
      </c>
      <c r="R88" s="1261" t="s">
        <v>1117</v>
      </c>
      <c r="S88" s="1261" t="s">
        <v>1117</v>
      </c>
      <c r="T88" s="1261" t="s">
        <v>1117</v>
      </c>
      <c r="U88" s="1261" t="s">
        <v>1117</v>
      </c>
      <c r="V88" s="1261" t="s">
        <v>1117</v>
      </c>
      <c r="W88" s="1261" t="s">
        <v>1117</v>
      </c>
      <c r="X88" s="1261" t="s">
        <v>1117</v>
      </c>
      <c r="Y88" s="1261" t="s">
        <v>1117</v>
      </c>
      <c r="Z88" s="1261" t="s">
        <v>1117</v>
      </c>
      <c r="AA88" s="1261" t="s">
        <v>1117</v>
      </c>
      <c r="AB88" s="1261" t="s">
        <v>1117</v>
      </c>
      <c r="AC88" s="1261" t="s">
        <v>1117</v>
      </c>
      <c r="AD88" s="1261" t="s">
        <v>1117</v>
      </c>
      <c r="AE88" s="1261" t="s">
        <v>1118</v>
      </c>
      <c r="AF88" s="1261" t="s">
        <v>1119</v>
      </c>
      <c r="AG88" s="1261" t="s">
        <v>1119</v>
      </c>
      <c r="AH88" s="1261" t="s">
        <v>1119</v>
      </c>
      <c r="AI88" s="1261" t="s">
        <v>1119</v>
      </c>
      <c r="AJ88" s="1264" t="s">
        <v>1119</v>
      </c>
    </row>
    <row r="89" spans="1:36" ht="15.75" customHeight="1">
      <c r="A89" s="728"/>
      <c r="B89" s="730" t="s">
        <v>1120</v>
      </c>
      <c r="C89" s="1219"/>
      <c r="D89" s="1261" t="s">
        <v>1121</v>
      </c>
      <c r="E89" s="1261" t="s">
        <v>1122</v>
      </c>
      <c r="F89" s="1261" t="s">
        <v>1122</v>
      </c>
      <c r="G89" s="1261" t="s">
        <v>1122</v>
      </c>
      <c r="H89" s="1261" t="s">
        <v>1122</v>
      </c>
      <c r="I89" s="1261" t="s">
        <v>1123</v>
      </c>
      <c r="J89" s="1261" t="s">
        <v>1123</v>
      </c>
      <c r="K89" s="1261" t="s">
        <v>1123</v>
      </c>
      <c r="L89" s="1261" t="s">
        <v>1122</v>
      </c>
      <c r="M89" s="1261" t="s">
        <v>1122</v>
      </c>
      <c r="N89" s="1261" t="s">
        <v>1122</v>
      </c>
      <c r="O89" s="1261" t="s">
        <v>1122</v>
      </c>
      <c r="P89" s="1261" t="s">
        <v>1122</v>
      </c>
      <c r="Q89" s="1261" t="s">
        <v>1122</v>
      </c>
      <c r="R89" s="1261" t="s">
        <v>1122</v>
      </c>
      <c r="S89" s="1261" t="s">
        <v>1122</v>
      </c>
      <c r="T89" s="1261" t="s">
        <v>1122</v>
      </c>
      <c r="U89" s="1261" t="s">
        <v>1122</v>
      </c>
      <c r="V89" s="1261" t="s">
        <v>1122</v>
      </c>
      <c r="W89" s="1261" t="s">
        <v>1122</v>
      </c>
      <c r="X89" s="1261" t="s">
        <v>1122</v>
      </c>
      <c r="Y89" s="1261" t="s">
        <v>1122</v>
      </c>
      <c r="Z89" s="1261" t="s">
        <v>1122</v>
      </c>
      <c r="AA89" s="1261" t="s">
        <v>1122</v>
      </c>
      <c r="AB89" s="1261" t="s">
        <v>1122</v>
      </c>
      <c r="AC89" s="1261" t="s">
        <v>1122</v>
      </c>
      <c r="AD89" s="1261" t="s">
        <v>1122</v>
      </c>
      <c r="AE89" s="1261" t="s">
        <v>1122</v>
      </c>
      <c r="AF89" s="1261" t="s">
        <v>1122</v>
      </c>
      <c r="AG89" s="1261" t="s">
        <v>1122</v>
      </c>
      <c r="AH89" s="1261" t="s">
        <v>1122</v>
      </c>
      <c r="AI89" s="1261" t="s">
        <v>1122</v>
      </c>
      <c r="AJ89" s="1264" t="s">
        <v>1122</v>
      </c>
    </row>
    <row r="90" spans="1:36" ht="15.75" customHeight="1">
      <c r="A90" s="1266" t="s">
        <v>1124</v>
      </c>
      <c r="B90" s="1267"/>
      <c r="C90" s="1268"/>
      <c r="D90" s="1269">
        <v>6.57</v>
      </c>
      <c r="E90" s="1269">
        <v>8.22</v>
      </c>
      <c r="F90" s="1269">
        <v>0.86</v>
      </c>
      <c r="G90" s="1269">
        <v>1.3649886601894599</v>
      </c>
      <c r="H90" s="1269">
        <v>0.86</v>
      </c>
      <c r="I90" s="1269">
        <v>0.3</v>
      </c>
      <c r="J90" s="1269">
        <v>0.27</v>
      </c>
      <c r="K90" s="1269">
        <v>0.25</v>
      </c>
      <c r="L90" s="1269">
        <v>0.22459140275275666</v>
      </c>
      <c r="M90" s="1269">
        <v>0.20374838574155063</v>
      </c>
      <c r="N90" s="1269">
        <v>0.21</v>
      </c>
      <c r="O90" s="1269">
        <v>0.20773918429166563</v>
      </c>
      <c r="P90" s="1269">
        <v>0.2017363513916063</v>
      </c>
      <c r="Q90" s="1269">
        <v>0.19</v>
      </c>
      <c r="R90" s="1269">
        <v>0.19</v>
      </c>
      <c r="S90" s="1269">
        <v>0.18</v>
      </c>
      <c r="T90" s="1269">
        <v>0.1633696910001769</v>
      </c>
      <c r="U90" s="1269">
        <v>0.15</v>
      </c>
      <c r="V90" s="1269">
        <v>0.17</v>
      </c>
      <c r="W90" s="1269">
        <v>1.03</v>
      </c>
      <c r="X90" s="1269">
        <v>0.42</v>
      </c>
      <c r="Y90" s="1270">
        <v>0.15</v>
      </c>
      <c r="Z90" s="1269">
        <v>0.15</v>
      </c>
      <c r="AA90" s="1269">
        <v>2.23</v>
      </c>
      <c r="AB90" s="1269">
        <v>1.8</v>
      </c>
      <c r="AC90" s="1269">
        <v>0.64</v>
      </c>
      <c r="AD90" s="1269">
        <v>0.44</v>
      </c>
      <c r="AE90" s="1269">
        <v>0.24</v>
      </c>
      <c r="AF90" s="1269">
        <v>1.01</v>
      </c>
      <c r="AG90" s="1269">
        <v>0.7392803128066334</v>
      </c>
      <c r="AH90" s="1269">
        <v>1.45</v>
      </c>
      <c r="AI90" s="1269">
        <v>0.64</v>
      </c>
      <c r="AJ90" s="1271">
        <v>0.36</v>
      </c>
    </row>
    <row r="91" spans="1:36" ht="15.75" customHeight="1">
      <c r="A91" s="822" t="s">
        <v>1125</v>
      </c>
      <c r="B91" s="1272"/>
      <c r="C91" s="1268"/>
      <c r="D91" s="1269"/>
      <c r="E91" s="1269"/>
      <c r="F91" s="1273">
        <v>6.171809923677013</v>
      </c>
      <c r="G91" s="1269">
        <v>5.2</v>
      </c>
      <c r="H91" s="1269">
        <v>5.25</v>
      </c>
      <c r="I91" s="1269">
        <v>5.13</v>
      </c>
      <c r="J91" s="1269">
        <v>5.01</v>
      </c>
      <c r="K91" s="1269">
        <v>4.89</v>
      </c>
      <c r="L91" s="1269">
        <v>4.86</v>
      </c>
      <c r="M91" s="1269">
        <v>4.75</v>
      </c>
      <c r="N91" s="1269">
        <v>4.68</v>
      </c>
      <c r="O91" s="1269">
        <v>4.61</v>
      </c>
      <c r="P91" s="1269">
        <v>4.45</v>
      </c>
      <c r="Q91" s="1269">
        <v>4.3</v>
      </c>
      <c r="R91" s="1269">
        <v>4.26</v>
      </c>
      <c r="S91" s="1269">
        <v>4.22</v>
      </c>
      <c r="T91" s="1269">
        <v>4.093039677595375</v>
      </c>
      <c r="U91" s="1269">
        <v>3.99</v>
      </c>
      <c r="V91" s="1269">
        <v>3.9028606805380788</v>
      </c>
      <c r="W91" s="1269">
        <v>3.7938564896258735</v>
      </c>
      <c r="X91" s="1269">
        <v>3.813646481799705</v>
      </c>
      <c r="Y91" s="1270">
        <v>3.76</v>
      </c>
      <c r="Z91" s="1269">
        <v>3.7486832454511747</v>
      </c>
      <c r="AA91" s="1269">
        <v>3.84</v>
      </c>
      <c r="AB91" s="1269">
        <v>3.79</v>
      </c>
      <c r="AC91" s="1269">
        <v>4.07</v>
      </c>
      <c r="AD91" s="1269">
        <v>4.06</v>
      </c>
      <c r="AE91" s="1269">
        <v>4.05</v>
      </c>
      <c r="AF91" s="1269">
        <v>3.94</v>
      </c>
      <c r="AG91" s="1269">
        <v>3.9</v>
      </c>
      <c r="AH91" s="1269">
        <v>3.73</v>
      </c>
      <c r="AI91" s="1269">
        <v>3.55</v>
      </c>
      <c r="AJ91" s="1271">
        <v>3.52</v>
      </c>
    </row>
    <row r="92" spans="1:38" ht="15.75" customHeight="1">
      <c r="A92" s="822" t="s">
        <v>1126</v>
      </c>
      <c r="B92" s="1274"/>
      <c r="C92" s="1274"/>
      <c r="D92" s="1269"/>
      <c r="E92" s="1269"/>
      <c r="F92" s="1275">
        <v>12.402829832416426</v>
      </c>
      <c r="G92" s="1269">
        <v>12.34</v>
      </c>
      <c r="H92" s="1269">
        <v>12.09</v>
      </c>
      <c r="I92" s="1269">
        <v>12.1</v>
      </c>
      <c r="J92" s="1269">
        <v>11.95</v>
      </c>
      <c r="K92" s="1269">
        <v>11.78</v>
      </c>
      <c r="L92" s="1269">
        <v>11.79</v>
      </c>
      <c r="M92" s="1269">
        <v>11.48</v>
      </c>
      <c r="N92" s="1269">
        <v>11.53</v>
      </c>
      <c r="O92" s="1269">
        <v>11.37</v>
      </c>
      <c r="P92" s="1269">
        <v>11.18</v>
      </c>
      <c r="Q92" s="1269">
        <v>10.915791628170691</v>
      </c>
      <c r="R92" s="1269">
        <v>10.82</v>
      </c>
      <c r="S92" s="1269">
        <v>10.81</v>
      </c>
      <c r="T92" s="1269">
        <v>10.54995071060591</v>
      </c>
      <c r="U92" s="1269">
        <v>10.3</v>
      </c>
      <c r="V92" s="1269">
        <v>10.226252086741528</v>
      </c>
      <c r="W92" s="1269">
        <v>10.135310047775658</v>
      </c>
      <c r="X92" s="1269">
        <v>9.937237232078088</v>
      </c>
      <c r="Y92" s="1270">
        <v>9.94</v>
      </c>
      <c r="Z92" s="1269">
        <v>9.818236657250683</v>
      </c>
      <c r="AA92" s="1269">
        <v>9.67</v>
      </c>
      <c r="AB92" s="1269">
        <v>9.56</v>
      </c>
      <c r="AC92" s="1269">
        <v>9.64</v>
      </c>
      <c r="AD92" s="1269">
        <v>9.65</v>
      </c>
      <c r="AE92" s="1269">
        <v>9.59</v>
      </c>
      <c r="AF92" s="1269">
        <v>9.62</v>
      </c>
      <c r="AG92" s="1269">
        <v>9.61</v>
      </c>
      <c r="AH92" s="1269">
        <v>9.54</v>
      </c>
      <c r="AI92" s="1269">
        <v>9.46</v>
      </c>
      <c r="AJ92" s="1271">
        <v>9.47</v>
      </c>
      <c r="AL92" s="173"/>
    </row>
    <row r="93" spans="1:36" ht="15.75" customHeight="1" thickBot="1">
      <c r="A93" s="1276" t="s">
        <v>1127</v>
      </c>
      <c r="B93" s="1277"/>
      <c r="C93" s="1277"/>
      <c r="D93" s="1278"/>
      <c r="E93" s="1278"/>
      <c r="F93" s="1278"/>
      <c r="G93" s="1278">
        <v>9.84</v>
      </c>
      <c r="H93" s="1278">
        <v>9.83</v>
      </c>
      <c r="I93" s="1278">
        <v>9.63</v>
      </c>
      <c r="J93" s="1278">
        <v>9.35</v>
      </c>
      <c r="K93" s="1278">
        <v>9.23</v>
      </c>
      <c r="L93" s="1278">
        <v>9.03</v>
      </c>
      <c r="M93" s="1278">
        <v>8.86</v>
      </c>
      <c r="N93" s="1278">
        <v>8.75</v>
      </c>
      <c r="O93" s="1278">
        <v>8.58</v>
      </c>
      <c r="P93" s="1278">
        <v>8.55</v>
      </c>
      <c r="Q93" s="1278">
        <v>8.38</v>
      </c>
      <c r="R93" s="1278">
        <v>8.31</v>
      </c>
      <c r="S93" s="1278">
        <v>8.23</v>
      </c>
      <c r="T93" s="1278">
        <v>8.36</v>
      </c>
      <c r="U93" s="1278">
        <v>7.68</v>
      </c>
      <c r="V93" s="1278">
        <v>7.9</v>
      </c>
      <c r="W93" s="1278">
        <v>7.73</v>
      </c>
      <c r="X93" s="1278">
        <v>7.46</v>
      </c>
      <c r="Y93" s="1278">
        <v>7.44</v>
      </c>
      <c r="Z93" s="1278">
        <v>7.49</v>
      </c>
      <c r="AA93" s="1278">
        <v>7.51</v>
      </c>
      <c r="AB93" s="1278">
        <v>7.52</v>
      </c>
      <c r="AC93" s="1278">
        <v>7.68</v>
      </c>
      <c r="AD93" s="1278">
        <v>7.76</v>
      </c>
      <c r="AE93" s="1278">
        <v>7.69</v>
      </c>
      <c r="AF93" s="1278">
        <v>7.88</v>
      </c>
      <c r="AG93" s="1278">
        <v>7.18</v>
      </c>
      <c r="AH93" s="1278">
        <v>7.21</v>
      </c>
      <c r="AI93" s="1278">
        <v>7.22</v>
      </c>
      <c r="AJ93" s="1279">
        <v>7.04</v>
      </c>
    </row>
    <row r="94" spans="1:13" ht="12" customHeight="1" thickTop="1">
      <c r="A94" s="1280"/>
      <c r="B94" s="1281"/>
      <c r="C94" s="1281"/>
      <c r="D94" s="1249"/>
      <c r="E94" s="1249"/>
      <c r="F94" s="1249"/>
      <c r="H94" s="1261"/>
      <c r="I94" s="1261"/>
      <c r="J94" s="1261"/>
      <c r="K94" s="1261"/>
      <c r="L94" s="1261"/>
      <c r="M94" s="1261"/>
    </row>
    <row r="95" spans="1:36" ht="15.75" customHeight="1">
      <c r="A95" s="1282" t="s">
        <v>1128</v>
      </c>
      <c r="B95" s="1219"/>
      <c r="C95" s="1219"/>
      <c r="AA95" s="173"/>
      <c r="AB95" s="173"/>
      <c r="AC95" s="173"/>
      <c r="AD95" s="173"/>
      <c r="AE95" s="173"/>
      <c r="AF95" s="173"/>
      <c r="AG95" s="173"/>
      <c r="AH95" s="173"/>
      <c r="AI95" s="173"/>
      <c r="AJ95" s="173"/>
    </row>
    <row r="96" spans="1:7" ht="12.75">
      <c r="A96" s="1283" t="s">
        <v>1129</v>
      </c>
      <c r="B96" s="127"/>
      <c r="C96" s="127"/>
      <c r="D96" s="127"/>
      <c r="E96" s="127"/>
      <c r="F96" s="127"/>
      <c r="G96" s="127"/>
    </row>
    <row r="97" spans="1:5" ht="12.75">
      <c r="A97" s="1238" t="s">
        <v>1130</v>
      </c>
      <c r="B97" s="1238"/>
      <c r="C97" s="1238"/>
      <c r="D97" s="1238"/>
      <c r="E97" s="1238"/>
    </row>
    <row r="98" spans="1:3" ht="12.75">
      <c r="A98" s="1925" t="s">
        <v>1131</v>
      </c>
      <c r="B98" s="1925"/>
      <c r="C98" s="1925"/>
    </row>
    <row r="99" spans="1:3" ht="12.75">
      <c r="A99" s="1925"/>
      <c r="B99" s="1925"/>
      <c r="C99" s="1925"/>
    </row>
    <row r="100" spans="1:3" ht="12.75">
      <c r="A100" s="1231"/>
      <c r="B100" s="1219"/>
      <c r="C100" s="1219"/>
    </row>
    <row r="101" spans="1:3" ht="12.75">
      <c r="A101" s="1219"/>
      <c r="B101" s="1219"/>
      <c r="C101" s="1219"/>
    </row>
    <row r="102" spans="1:3" ht="12.75">
      <c r="A102" s="1219"/>
      <c r="B102" s="1225"/>
      <c r="C102" s="1219"/>
    </row>
    <row r="103" spans="1:3" ht="12.75">
      <c r="A103" s="1219"/>
      <c r="B103" s="1219"/>
      <c r="C103" s="1219"/>
    </row>
    <row r="104" spans="1:3" ht="12.75">
      <c r="A104" s="1219"/>
      <c r="B104" s="1219"/>
      <c r="C104" s="1219"/>
    </row>
    <row r="105" spans="1:3" ht="12.75">
      <c r="A105" s="1219"/>
      <c r="B105" s="1219"/>
      <c r="C105" s="1219"/>
    </row>
    <row r="106" spans="1:3" ht="12.75">
      <c r="A106" s="1219"/>
      <c r="B106" s="1219"/>
      <c r="C106" s="1219"/>
    </row>
    <row r="107" spans="1:3" ht="12.75">
      <c r="A107" s="1219"/>
      <c r="B107" s="1219"/>
      <c r="C107" s="1219"/>
    </row>
    <row r="108" spans="1:3" ht="12.75">
      <c r="A108" s="1219"/>
      <c r="B108" s="1219"/>
      <c r="C108" s="1219"/>
    </row>
    <row r="109" spans="1:3" ht="12.75">
      <c r="A109" s="1231"/>
      <c r="B109" s="1219"/>
      <c r="C109" s="1219"/>
    </row>
    <row r="110" spans="1:3" ht="12.75">
      <c r="A110" s="1231"/>
      <c r="B110" s="1225"/>
      <c r="C110" s="1219"/>
    </row>
    <row r="111" spans="1:3" ht="12.75">
      <c r="A111" s="1219"/>
      <c r="B111" s="1225"/>
      <c r="C111" s="1219"/>
    </row>
    <row r="112" spans="1:3" ht="12.75">
      <c r="A112" s="1219"/>
      <c r="B112" s="1225"/>
      <c r="C112" s="1219"/>
    </row>
    <row r="113" spans="1:3" ht="12.75">
      <c r="A113" s="1219"/>
      <c r="B113" s="1225"/>
      <c r="C113" s="1219"/>
    </row>
    <row r="114" spans="1:3" ht="12.75">
      <c r="A114" s="1219"/>
      <c r="B114" s="1219"/>
      <c r="C114" s="1219"/>
    </row>
    <row r="115" spans="1:3" ht="12.75">
      <c r="A115" s="1219"/>
      <c r="B115" s="1219"/>
      <c r="C115" s="1219"/>
    </row>
    <row r="116" spans="1:3" ht="12.75">
      <c r="A116" s="1284"/>
      <c r="B116" s="1285"/>
      <c r="C116" s="1286"/>
    </row>
    <row r="117" spans="1:3" ht="12.75">
      <c r="A117" s="1231"/>
      <c r="B117" s="1219"/>
      <c r="C117" s="1219"/>
    </row>
    <row r="118" spans="1:3" ht="12.75">
      <c r="A118" s="1219"/>
      <c r="B118" s="1231"/>
      <c r="C118" s="1219"/>
    </row>
    <row r="119" spans="1:3" ht="12.75">
      <c r="A119" s="1219"/>
      <c r="B119" s="1219"/>
      <c r="C119" s="1219"/>
    </row>
    <row r="120" spans="1:3" ht="12.75">
      <c r="A120" s="1219"/>
      <c r="B120" s="1219"/>
      <c r="C120" s="1219"/>
    </row>
    <row r="121" spans="1:3" ht="12.75">
      <c r="A121" s="1219"/>
      <c r="B121" s="1219"/>
      <c r="C121" s="1219"/>
    </row>
    <row r="122" spans="1:3" ht="12.75">
      <c r="A122" s="1219"/>
      <c r="B122" s="1219"/>
      <c r="C122" s="1219"/>
    </row>
    <row r="123" spans="1:3" ht="12.75">
      <c r="A123" s="1219"/>
      <c r="B123" s="1219"/>
      <c r="C123" s="1219"/>
    </row>
    <row r="124" spans="1:3" ht="12.75">
      <c r="A124" s="1219"/>
      <c r="B124" s="1219"/>
      <c r="C124" s="1219"/>
    </row>
    <row r="125" spans="1:3" ht="12.75">
      <c r="A125" s="1219"/>
      <c r="B125" s="1219"/>
      <c r="C125" s="1219"/>
    </row>
    <row r="126" spans="1:3" ht="12.75">
      <c r="A126" s="1219"/>
      <c r="B126" s="1231"/>
      <c r="C126" s="1219"/>
    </row>
    <row r="127" spans="1:3" ht="12.75">
      <c r="A127" s="1219"/>
      <c r="B127" s="1219"/>
      <c r="C127" s="1219"/>
    </row>
    <row r="128" spans="1:3" ht="12.75">
      <c r="A128" s="1219"/>
      <c r="B128" s="1225"/>
      <c r="C128" s="1219"/>
    </row>
    <row r="129" spans="1:3" ht="12.75">
      <c r="A129" s="1219"/>
      <c r="B129" s="1225"/>
      <c r="C129" s="1219"/>
    </row>
    <row r="130" spans="1:3" ht="12.75">
      <c r="A130" s="1219"/>
      <c r="B130" s="1225"/>
      <c r="C130" s="1219"/>
    </row>
    <row r="131" spans="1:3" ht="12.75">
      <c r="A131" s="1219"/>
      <c r="B131" s="1225"/>
      <c r="C131" s="1219"/>
    </row>
    <row r="132" spans="1:3" ht="12.75">
      <c r="A132" s="1283"/>
      <c r="B132" s="1283"/>
      <c r="C132" s="1284"/>
    </row>
    <row r="133" spans="1:3" ht="12.75">
      <c r="A133" s="1225"/>
      <c r="B133" s="1240"/>
      <c r="C133" s="1240"/>
    </row>
    <row r="134" ht="12.75">
      <c r="A134" s="1287"/>
    </row>
  </sheetData>
  <sheetProtection/>
  <mergeCells count="14">
    <mergeCell ref="A98:C98"/>
    <mergeCell ref="A99:C99"/>
    <mergeCell ref="A9:C9"/>
    <mergeCell ref="AI68:AJ68"/>
    <mergeCell ref="A69:C69"/>
    <mergeCell ref="A70:C70"/>
    <mergeCell ref="A66:AJ66"/>
    <mergeCell ref="A67:AJ67"/>
    <mergeCell ref="A8:C8"/>
    <mergeCell ref="A1:C1"/>
    <mergeCell ref="A2:C2"/>
    <mergeCell ref="A3:C3"/>
    <mergeCell ref="A5:C5"/>
    <mergeCell ref="A6:C6"/>
  </mergeCells>
  <dataValidations count="1">
    <dataValidation type="textLength" allowBlank="1" showInputMessage="1" showErrorMessage="1" sqref="G72:G77">
      <formula1>11111</formula1>
      <formula2>99999</formula2>
    </dataValidation>
  </dataValidations>
  <printOptions horizontalCentered="1"/>
  <pageMargins left="0.5" right="0.25" top="0.75" bottom="0.75" header="0.3" footer="0.3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H41" sqref="H41"/>
    </sheetView>
  </sheetViews>
  <sheetFormatPr defaultColWidth="9.140625" defaultRowHeight="15"/>
  <cols>
    <col min="1" max="1" width="11.7109375" style="124" bestFit="1" customWidth="1"/>
    <col min="2" max="3" width="9.57421875" style="124" hidden="1" customWidth="1"/>
    <col min="4" max="4" width="0" style="124" hidden="1" customWidth="1"/>
    <col min="5" max="5" width="10.140625" style="124" customWidth="1"/>
    <col min="6" max="6" width="11.140625" style="124" customWidth="1"/>
    <col min="7" max="10" width="9.140625" style="124" customWidth="1"/>
    <col min="11" max="11" width="9.7109375" style="124" customWidth="1"/>
    <col min="12" max="12" width="9.140625" style="124" customWidth="1"/>
    <col min="13" max="16384" width="9.140625" style="124" customWidth="1"/>
  </cols>
  <sheetData>
    <row r="1" spans="1:13" ht="12.75">
      <c r="A1" s="1627" t="s">
        <v>221</v>
      </c>
      <c r="B1" s="1627"/>
      <c r="C1" s="1627"/>
      <c r="D1" s="1627"/>
      <c r="E1" s="1627"/>
      <c r="F1" s="1627"/>
      <c r="G1" s="1627"/>
      <c r="H1" s="1627"/>
      <c r="I1" s="1627"/>
      <c r="J1" s="1627"/>
      <c r="K1" s="1627"/>
      <c r="L1" s="1627"/>
      <c r="M1" s="1627"/>
    </row>
    <row r="2" spans="1:13" ht="15.75">
      <c r="A2" s="1628" t="s">
        <v>6</v>
      </c>
      <c r="B2" s="1628"/>
      <c r="C2" s="1628"/>
      <c r="D2" s="1628"/>
      <c r="E2" s="1628"/>
      <c r="F2" s="1628"/>
      <c r="G2" s="1628"/>
      <c r="H2" s="1628"/>
      <c r="I2" s="1628"/>
      <c r="J2" s="1628"/>
      <c r="K2" s="1628"/>
      <c r="L2" s="1628"/>
      <c r="M2" s="1628"/>
    </row>
    <row r="3" spans="1:13" ht="12.75">
      <c r="A3" s="1629" t="s">
        <v>222</v>
      </c>
      <c r="B3" s="1629"/>
      <c r="C3" s="1629"/>
      <c r="D3" s="1629"/>
      <c r="E3" s="1629"/>
      <c r="F3" s="1629"/>
      <c r="G3" s="1629"/>
      <c r="H3" s="1629"/>
      <c r="I3" s="1629"/>
      <c r="J3" s="1629"/>
      <c r="K3" s="1629"/>
      <c r="L3" s="1629"/>
      <c r="M3" s="1629"/>
    </row>
    <row r="4" spans="1:10" ht="12.75">
      <c r="A4" s="219"/>
      <c r="B4" s="219"/>
      <c r="C4" s="219"/>
      <c r="D4" s="219"/>
      <c r="E4" s="219"/>
      <c r="F4" s="219"/>
      <c r="G4" s="219"/>
      <c r="H4" s="219"/>
      <c r="I4" s="219"/>
      <c r="J4" s="219"/>
    </row>
    <row r="5" spans="1:13" ht="16.5">
      <c r="A5" s="1630" t="s">
        <v>223</v>
      </c>
      <c r="B5" s="1631" t="s">
        <v>224</v>
      </c>
      <c r="C5" s="1631"/>
      <c r="D5" s="1632"/>
      <c r="E5" s="1631" t="s">
        <v>64</v>
      </c>
      <c r="F5" s="1631"/>
      <c r="G5" s="1632"/>
      <c r="H5" s="1631" t="s">
        <v>65</v>
      </c>
      <c r="I5" s="1631"/>
      <c r="J5" s="1632"/>
      <c r="K5" s="1631" t="s">
        <v>225</v>
      </c>
      <c r="L5" s="1631"/>
      <c r="M5" s="1632"/>
    </row>
    <row r="6" spans="1:13" ht="12.75">
      <c r="A6" s="1630"/>
      <c r="B6" s="220" t="s">
        <v>226</v>
      </c>
      <c r="C6" s="220" t="s">
        <v>227</v>
      </c>
      <c r="D6" s="220" t="s">
        <v>228</v>
      </c>
      <c r="E6" s="220" t="s">
        <v>226</v>
      </c>
      <c r="F6" s="220" t="s">
        <v>227</v>
      </c>
      <c r="G6" s="220" t="s">
        <v>228</v>
      </c>
      <c r="H6" s="220" t="s">
        <v>226</v>
      </c>
      <c r="I6" s="220" t="s">
        <v>227</v>
      </c>
      <c r="J6" s="220" t="s">
        <v>228</v>
      </c>
      <c r="K6" s="220" t="s">
        <v>226</v>
      </c>
      <c r="L6" s="220" t="s">
        <v>227</v>
      </c>
      <c r="M6" s="220" t="s">
        <v>228</v>
      </c>
    </row>
    <row r="7" spans="1:13" ht="12.75">
      <c r="A7" s="221" t="s">
        <v>206</v>
      </c>
      <c r="B7" s="222">
        <v>11.852776044915785</v>
      </c>
      <c r="C7" s="223">
        <v>10.026857654431524</v>
      </c>
      <c r="D7" s="224">
        <f>B7-C7</f>
        <v>1.8259183904842615</v>
      </c>
      <c r="E7" s="222">
        <v>7.9</v>
      </c>
      <c r="F7" s="225">
        <v>9.519934906427977</v>
      </c>
      <c r="G7" s="226">
        <v>-1.6199349064279769</v>
      </c>
      <c r="H7" s="227">
        <v>7.5</v>
      </c>
      <c r="I7" s="228">
        <v>7.726597325408619</v>
      </c>
      <c r="J7" s="229">
        <v>-0.2265973254086191</v>
      </c>
      <c r="K7" s="227">
        <v>6.9</v>
      </c>
      <c r="L7" s="230">
        <v>3.7</v>
      </c>
      <c r="M7" s="231">
        <v>3.2</v>
      </c>
    </row>
    <row r="8" spans="1:13" ht="12.75">
      <c r="A8" s="221" t="s">
        <v>207</v>
      </c>
      <c r="B8" s="222">
        <v>11.241507103150084</v>
      </c>
      <c r="C8" s="223">
        <v>9.73451327433628</v>
      </c>
      <c r="D8" s="232">
        <f aca="true" t="shared" si="0" ref="D8:D18">B8-C8</f>
        <v>1.5069938288138047</v>
      </c>
      <c r="E8" s="222">
        <v>8</v>
      </c>
      <c r="F8" s="225">
        <v>9.83870967741936</v>
      </c>
      <c r="G8" s="226">
        <v>-1.8387096774193594</v>
      </c>
      <c r="H8" s="233">
        <v>7.6</v>
      </c>
      <c r="I8" s="234">
        <v>6.461086637298095</v>
      </c>
      <c r="J8" s="235">
        <v>1.1389133627019046</v>
      </c>
      <c r="K8" s="233">
        <v>7.2</v>
      </c>
      <c r="L8" s="236">
        <v>4.4</v>
      </c>
      <c r="M8" s="237">
        <v>2.8</v>
      </c>
    </row>
    <row r="9" spans="1:14" ht="12.75">
      <c r="A9" s="221" t="s">
        <v>208</v>
      </c>
      <c r="B9" s="222">
        <v>10.51344743276286</v>
      </c>
      <c r="C9" s="223">
        <v>9.753954305799667</v>
      </c>
      <c r="D9" s="232">
        <f t="shared" si="0"/>
        <v>0.7594931269631928</v>
      </c>
      <c r="E9" s="222">
        <v>8.4</v>
      </c>
      <c r="F9" s="225">
        <v>10.16813450760607</v>
      </c>
      <c r="G9" s="226">
        <v>-1.768134507606069</v>
      </c>
      <c r="H9" s="238">
        <v>7.5</v>
      </c>
      <c r="I9" s="234">
        <v>5.523255813953483</v>
      </c>
      <c r="J9" s="235">
        <v>1.976744186046517</v>
      </c>
      <c r="K9" s="238">
        <v>8.3</v>
      </c>
      <c r="L9" s="236">
        <v>5</v>
      </c>
      <c r="M9" s="237">
        <v>3.3000000000000007</v>
      </c>
      <c r="N9" s="133"/>
    </row>
    <row r="10" spans="1:13" ht="12.75">
      <c r="A10" s="221" t="s">
        <v>209</v>
      </c>
      <c r="B10" s="222">
        <v>10.465116279069761</v>
      </c>
      <c r="C10" s="223">
        <v>9.903593339176169</v>
      </c>
      <c r="D10" s="232">
        <f t="shared" si="0"/>
        <v>0.5615229398935924</v>
      </c>
      <c r="E10" s="222">
        <v>10</v>
      </c>
      <c r="F10" s="225">
        <v>11.164274322169064</v>
      </c>
      <c r="G10" s="226">
        <v>-1.1642743221690637</v>
      </c>
      <c r="H10" s="238">
        <v>7.2</v>
      </c>
      <c r="I10" s="234">
        <v>4.375896700143471</v>
      </c>
      <c r="J10" s="235">
        <v>2.824103299856529</v>
      </c>
      <c r="K10" s="238">
        <v>10.4</v>
      </c>
      <c r="L10" s="236">
        <v>5.4</v>
      </c>
      <c r="M10" s="237">
        <f>+K10-L10</f>
        <v>5</v>
      </c>
    </row>
    <row r="11" spans="1:13" ht="12.75">
      <c r="A11" s="221" t="s">
        <v>210</v>
      </c>
      <c r="B11" s="222">
        <v>10.368098159509202</v>
      </c>
      <c r="C11" s="223">
        <v>10.563380281690144</v>
      </c>
      <c r="D11" s="232">
        <f t="shared" si="0"/>
        <v>-0.19528212218094154</v>
      </c>
      <c r="E11" s="222">
        <v>10.3</v>
      </c>
      <c r="F11" s="225">
        <v>9.872611464968159</v>
      </c>
      <c r="G11" s="235">
        <v>0.4273885350318416</v>
      </c>
      <c r="H11" s="238">
        <v>7</v>
      </c>
      <c r="I11" s="236">
        <v>4.927536231884062</v>
      </c>
      <c r="J11" s="235">
        <v>2.072463768115938</v>
      </c>
      <c r="K11" s="238"/>
      <c r="L11" s="236"/>
      <c r="M11" s="237"/>
    </row>
    <row r="12" spans="1:13" ht="12.75">
      <c r="A12" s="221" t="s">
        <v>211</v>
      </c>
      <c r="B12" s="222">
        <v>9.817073170731703</v>
      </c>
      <c r="C12" s="223">
        <v>10.78947368421052</v>
      </c>
      <c r="D12" s="232">
        <f t="shared" si="0"/>
        <v>-0.9724005134788172</v>
      </c>
      <c r="E12" s="222">
        <v>9.7</v>
      </c>
      <c r="F12" s="225">
        <v>8.788598574821862</v>
      </c>
      <c r="G12" s="235">
        <v>0.9114014251781377</v>
      </c>
      <c r="H12" s="238">
        <v>6.8</v>
      </c>
      <c r="I12" s="236">
        <v>5.1936619718310055</v>
      </c>
      <c r="J12" s="235">
        <v>1.6063380281689943</v>
      </c>
      <c r="K12" s="238"/>
      <c r="L12" s="236"/>
      <c r="M12" s="237"/>
    </row>
    <row r="13" spans="1:13" ht="12.75">
      <c r="A13" s="221" t="s">
        <v>212</v>
      </c>
      <c r="B13" s="222">
        <v>10.073260073260087</v>
      </c>
      <c r="C13" s="223">
        <v>10.907504363001735</v>
      </c>
      <c r="D13" s="232">
        <f t="shared" si="0"/>
        <v>-0.8342442897416475</v>
      </c>
      <c r="E13" s="222">
        <v>8.8</v>
      </c>
      <c r="F13" s="225">
        <v>8.025177025963814</v>
      </c>
      <c r="G13" s="235">
        <v>0.7748229740361872</v>
      </c>
      <c r="H13" s="239">
        <v>7</v>
      </c>
      <c r="I13" s="236">
        <v>5.3697183098591665</v>
      </c>
      <c r="J13" s="235">
        <v>1.6302816901408335</v>
      </c>
      <c r="K13" s="239"/>
      <c r="L13" s="236"/>
      <c r="M13" s="237"/>
    </row>
    <row r="14" spans="1:13" ht="12.75">
      <c r="A14" s="221" t="s">
        <v>213</v>
      </c>
      <c r="B14" s="222">
        <v>10.237659963436926</v>
      </c>
      <c r="C14" s="223">
        <v>10.389610389610397</v>
      </c>
      <c r="D14" s="232">
        <f t="shared" si="0"/>
        <v>-0.151950426173471</v>
      </c>
      <c r="E14" s="222">
        <v>8.9</v>
      </c>
      <c r="F14" s="225">
        <v>8.313725490196063</v>
      </c>
      <c r="G14" s="235">
        <v>0.5862745098039372</v>
      </c>
      <c r="H14" s="238">
        <v>7</v>
      </c>
      <c r="I14" s="236">
        <v>5.253940455341507</v>
      </c>
      <c r="J14" s="235">
        <v>1.7460595446584932</v>
      </c>
      <c r="K14" s="238"/>
      <c r="L14" s="236"/>
      <c r="M14" s="237"/>
    </row>
    <row r="15" spans="1:13" ht="12.75">
      <c r="A15" s="221" t="s">
        <v>214</v>
      </c>
      <c r="B15" s="222">
        <v>9.4578313253012</v>
      </c>
      <c r="C15" s="223">
        <v>9.393680614859107</v>
      </c>
      <c r="D15" s="232">
        <f t="shared" si="0"/>
        <v>0.06415071044209242</v>
      </c>
      <c r="E15" s="222">
        <v>9.4</v>
      </c>
      <c r="F15" s="225">
        <v>8.587041373926624</v>
      </c>
      <c r="G15" s="235">
        <v>0.8129586260733763</v>
      </c>
      <c r="H15" s="238">
        <v>6.9</v>
      </c>
      <c r="I15" s="236">
        <v>4.86533449174631</v>
      </c>
      <c r="J15" s="235">
        <v>2.03466550825369</v>
      </c>
      <c r="K15" s="238"/>
      <c r="L15" s="236"/>
      <c r="M15" s="237"/>
    </row>
    <row r="16" spans="1:13" ht="12.75">
      <c r="A16" s="221" t="s">
        <v>215</v>
      </c>
      <c r="B16" s="238">
        <v>8.690476190476176</v>
      </c>
      <c r="C16" s="236">
        <v>9.306260575296093</v>
      </c>
      <c r="D16" s="232">
        <f t="shared" si="0"/>
        <v>-0.6157843848199178</v>
      </c>
      <c r="E16" s="240">
        <v>9.7</v>
      </c>
      <c r="F16" s="225">
        <v>8.281733746130044</v>
      </c>
      <c r="G16" s="235">
        <v>1.4182662538699553</v>
      </c>
      <c r="H16" s="238">
        <v>7.1</v>
      </c>
      <c r="I16" s="236">
        <v>5.00863557858375</v>
      </c>
      <c r="J16" s="235">
        <v>2.09136442141625</v>
      </c>
      <c r="K16" s="238"/>
      <c r="L16" s="236"/>
      <c r="M16" s="237"/>
    </row>
    <row r="17" spans="1:13" ht="12.75">
      <c r="A17" s="221" t="s">
        <v>216</v>
      </c>
      <c r="B17" s="222">
        <v>8.22561692126908</v>
      </c>
      <c r="C17" s="223">
        <v>9.866220735785959</v>
      </c>
      <c r="D17" s="232">
        <f t="shared" si="0"/>
        <v>-1.6406038145168793</v>
      </c>
      <c r="E17" s="222">
        <v>9.5</v>
      </c>
      <c r="F17" s="225">
        <v>7.458143074581415</v>
      </c>
      <c r="G17" s="235">
        <v>2.0418569254185854</v>
      </c>
      <c r="H17" s="238">
        <v>7.4</v>
      </c>
      <c r="I17" s="236">
        <v>5.398457583547554</v>
      </c>
      <c r="J17" s="235">
        <v>2.0015424164524465</v>
      </c>
      <c r="K17" s="238"/>
      <c r="L17" s="236"/>
      <c r="M17" s="237"/>
    </row>
    <row r="18" spans="1:13" ht="12.75">
      <c r="A18" s="221" t="s">
        <v>217</v>
      </c>
      <c r="B18" s="222">
        <v>7.8</v>
      </c>
      <c r="C18" s="223">
        <v>9.637561779242148</v>
      </c>
      <c r="D18" s="232">
        <f t="shared" si="0"/>
        <v>-1.8375617792421481</v>
      </c>
      <c r="E18" s="222">
        <v>8.1</v>
      </c>
      <c r="F18" s="225">
        <v>7.96393688955672</v>
      </c>
      <c r="G18" s="235">
        <v>0.13606311044327946</v>
      </c>
      <c r="H18" s="227">
        <v>7.6</v>
      </c>
      <c r="I18" s="241">
        <v>3.7</v>
      </c>
      <c r="J18" s="235">
        <v>3.8999999999999995</v>
      </c>
      <c r="K18" s="227"/>
      <c r="L18" s="241"/>
      <c r="M18" s="237"/>
    </row>
    <row r="19" spans="1:13" ht="12.75">
      <c r="A19" s="242" t="s">
        <v>218</v>
      </c>
      <c r="B19" s="243">
        <f>AVERAGE(B7:B18)</f>
        <v>9.895238555323571</v>
      </c>
      <c r="C19" s="243">
        <f>AVERAGE(C7:C18)</f>
        <v>10.022717583119979</v>
      </c>
      <c r="D19" s="244">
        <f>AVERAGE(D7:D18)</f>
        <v>-0.12747902779640655</v>
      </c>
      <c r="E19" s="243">
        <v>9.058333333333334</v>
      </c>
      <c r="F19" s="243">
        <v>8.998501754480598</v>
      </c>
      <c r="G19" s="245">
        <v>0.059831578852735934</v>
      </c>
      <c r="H19" s="243">
        <v>7.216666666666666</v>
      </c>
      <c r="I19" s="243">
        <v>5.317010091633086</v>
      </c>
      <c r="J19" s="245">
        <v>1.8996565750335812</v>
      </c>
      <c r="K19" s="243">
        <f>AVERAGE(K7:K10)</f>
        <v>8.200000000000001</v>
      </c>
      <c r="L19" s="243">
        <f>AVERAGE(L7:L10)</f>
        <v>4.625</v>
      </c>
      <c r="M19" s="245">
        <f>AVERAGE(M7:M10)</f>
        <v>3.575</v>
      </c>
    </row>
    <row r="20" spans="1:10" ht="12.75">
      <c r="A20" s="246"/>
      <c r="B20" s="246"/>
      <c r="C20" s="246"/>
      <c r="D20" s="246"/>
      <c r="E20" s="246"/>
      <c r="F20" s="246"/>
      <c r="G20" s="246"/>
      <c r="H20" s="246"/>
      <c r="I20" s="246"/>
      <c r="J20" s="246"/>
    </row>
    <row r="21" spans="1:10" ht="12.75">
      <c r="A21" s="247" t="s">
        <v>229</v>
      </c>
      <c r="B21" s="246"/>
      <c r="C21" s="246"/>
      <c r="D21" s="246"/>
      <c r="E21" s="246"/>
      <c r="F21" s="246"/>
      <c r="G21" s="246"/>
      <c r="H21" s="246"/>
      <c r="I21" s="246"/>
      <c r="J21" s="246"/>
    </row>
    <row r="22" spans="1:7" ht="12.75">
      <c r="A22" s="246" t="s">
        <v>230</v>
      </c>
      <c r="G22" s="248"/>
    </row>
    <row r="23" spans="1:7" ht="12.75">
      <c r="A23" s="249" t="s">
        <v>231</v>
      </c>
      <c r="G23" s="248"/>
    </row>
    <row r="24" ht="12.75">
      <c r="G24" s="248"/>
    </row>
    <row r="25" ht="12.75">
      <c r="G25" s="248"/>
    </row>
  </sheetData>
  <sheetProtection/>
  <mergeCells count="8">
    <mergeCell ref="A1:M1"/>
    <mergeCell ref="A2:M2"/>
    <mergeCell ref="A3:M3"/>
    <mergeCell ref="A5:A6"/>
    <mergeCell ref="B5:D5"/>
    <mergeCell ref="E5:G5"/>
    <mergeCell ref="H5:J5"/>
    <mergeCell ref="K5:M5"/>
  </mergeCells>
  <printOptions horizontalCentered="1"/>
  <pageMargins left="0.3" right="0.3" top="0.3" bottom="0.3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pane xSplit="2" ySplit="6" topLeftCell="C7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J38" sqref="J38"/>
    </sheetView>
  </sheetViews>
  <sheetFormatPr defaultColWidth="9.140625" defaultRowHeight="15"/>
  <cols>
    <col min="1" max="1" width="5.7109375" style="1293" customWidth="1"/>
    <col min="2" max="2" width="14.28125" style="1293" customWidth="1"/>
    <col min="3" max="3" width="10.7109375" style="1289" hidden="1" customWidth="1"/>
    <col min="4" max="4" width="14.140625" style="1289" customWidth="1"/>
    <col min="5" max="7" width="13.421875" style="1289" customWidth="1"/>
    <col min="8" max="8" width="15.7109375" style="1289" hidden="1" customWidth="1"/>
    <col min="9" max="9" width="13.421875" style="1289" customWidth="1"/>
    <col min="10" max="11" width="14.421875" style="1289" customWidth="1"/>
    <col min="12" max="12" width="13.28125" style="1289" customWidth="1"/>
    <col min="13" max="16384" width="9.140625" style="1289" customWidth="1"/>
  </cols>
  <sheetData>
    <row r="1" spans="1:12" ht="12.75">
      <c r="A1" s="1288"/>
      <c r="B1" s="1936" t="s">
        <v>1146</v>
      </c>
      <c r="C1" s="1936"/>
      <c r="D1" s="1936"/>
      <c r="E1" s="1936"/>
      <c r="F1" s="1936"/>
      <c r="G1" s="1936"/>
      <c r="H1" s="1936"/>
      <c r="I1" s="1936"/>
      <c r="J1" s="1936"/>
      <c r="K1" s="1936"/>
      <c r="L1" s="1936"/>
    </row>
    <row r="2" spans="1:12" ht="15.75" customHeight="1">
      <c r="A2" s="1288"/>
      <c r="B2" s="1936" t="s">
        <v>48</v>
      </c>
      <c r="C2" s="1936"/>
      <c r="D2" s="1936"/>
      <c r="E2" s="1936"/>
      <c r="F2" s="1936"/>
      <c r="G2" s="1936"/>
      <c r="H2" s="1936"/>
      <c r="I2" s="1936"/>
      <c r="J2" s="1936"/>
      <c r="K2" s="1936"/>
      <c r="L2" s="1936"/>
    </row>
    <row r="3" spans="1:7" ht="12.75" hidden="1">
      <c r="A3" s="1290"/>
      <c r="B3" s="1290"/>
      <c r="C3" s="1291"/>
      <c r="D3" s="1292"/>
      <c r="E3" s="1292"/>
      <c r="F3" s="1292"/>
      <c r="G3" s="1292"/>
    </row>
    <row r="4" spans="2:12" ht="13.5" customHeight="1" thickBot="1">
      <c r="B4" s="1294"/>
      <c r="C4" s="1294"/>
      <c r="D4" s="1294"/>
      <c r="E4" s="1294"/>
      <c r="F4" s="1294"/>
      <c r="G4" s="1294"/>
      <c r="H4" s="1294"/>
      <c r="I4" s="1294"/>
      <c r="J4" s="1294"/>
      <c r="K4" s="1294"/>
      <c r="L4" s="1294" t="s">
        <v>1133</v>
      </c>
    </row>
    <row r="5" spans="2:12" ht="13.5" thickTop="1">
      <c r="B5" s="1937" t="s">
        <v>596</v>
      </c>
      <c r="C5" s="1939" t="s">
        <v>1134</v>
      </c>
      <c r="D5" s="1939"/>
      <c r="E5" s="1939"/>
      <c r="F5" s="1939"/>
      <c r="G5" s="1940"/>
      <c r="H5" s="1941" t="s">
        <v>1135</v>
      </c>
      <c r="I5" s="1942"/>
      <c r="J5" s="1942"/>
      <c r="K5" s="1942"/>
      <c r="L5" s="1943"/>
    </row>
    <row r="6" spans="2:12" ht="12.75">
      <c r="B6" s="1938"/>
      <c r="C6" s="1295" t="s">
        <v>602</v>
      </c>
      <c r="D6" s="1296" t="s">
        <v>603</v>
      </c>
      <c r="E6" s="1297" t="s">
        <v>64</v>
      </c>
      <c r="F6" s="1297" t="s">
        <v>65</v>
      </c>
      <c r="G6" s="1298" t="s">
        <v>68</v>
      </c>
      <c r="H6" s="1295" t="s">
        <v>602</v>
      </c>
      <c r="I6" s="1296" t="s">
        <v>603</v>
      </c>
      <c r="J6" s="1297" t="s">
        <v>64</v>
      </c>
      <c r="K6" s="1297" t="s">
        <v>65</v>
      </c>
      <c r="L6" s="1299" t="s">
        <v>68</v>
      </c>
    </row>
    <row r="7" spans="2:12" ht="12.75">
      <c r="B7" s="1300" t="s">
        <v>206</v>
      </c>
      <c r="C7" s="1301">
        <v>3.98</v>
      </c>
      <c r="D7" s="1302">
        <v>0.18</v>
      </c>
      <c r="E7" s="1303">
        <v>0.25</v>
      </c>
      <c r="F7" s="1304">
        <v>0.0044</v>
      </c>
      <c r="G7" s="1305">
        <v>0.9477779527559054</v>
      </c>
      <c r="H7" s="1306" t="s">
        <v>76</v>
      </c>
      <c r="I7" s="1307" t="s">
        <v>76</v>
      </c>
      <c r="J7" s="1307" t="s">
        <v>76</v>
      </c>
      <c r="K7" s="1308" t="s">
        <v>76</v>
      </c>
      <c r="L7" s="1309" t="s">
        <v>76</v>
      </c>
    </row>
    <row r="8" spans="2:12" ht="12.75">
      <c r="B8" s="1310" t="s">
        <v>207</v>
      </c>
      <c r="C8" s="1311">
        <v>2.28</v>
      </c>
      <c r="D8" s="1312">
        <v>0.1463</v>
      </c>
      <c r="E8" s="1313">
        <v>0.14</v>
      </c>
      <c r="F8" s="1314">
        <v>0.0656</v>
      </c>
      <c r="G8" s="1315">
        <v>2.22</v>
      </c>
      <c r="H8" s="1316">
        <v>4.46</v>
      </c>
      <c r="I8" s="1313">
        <v>1.16</v>
      </c>
      <c r="J8" s="1317">
        <v>1</v>
      </c>
      <c r="K8" s="1317">
        <v>0.54</v>
      </c>
      <c r="L8" s="1318">
        <v>3.04</v>
      </c>
    </row>
    <row r="9" spans="2:12" ht="12.75">
      <c r="B9" s="1310" t="s">
        <v>208</v>
      </c>
      <c r="C9" s="1311">
        <v>1.82</v>
      </c>
      <c r="D9" s="1312">
        <v>0.31</v>
      </c>
      <c r="E9" s="1313">
        <v>0.07</v>
      </c>
      <c r="F9" s="1314">
        <v>0.9267</v>
      </c>
      <c r="G9" s="1315">
        <v>1.1</v>
      </c>
      <c r="H9" s="1316">
        <v>4.43</v>
      </c>
      <c r="I9" s="1313">
        <v>0.93</v>
      </c>
      <c r="J9" s="1317">
        <v>0.79</v>
      </c>
      <c r="K9" s="1317">
        <v>0.9349</v>
      </c>
      <c r="L9" s="1318">
        <v>1.97</v>
      </c>
    </row>
    <row r="10" spans="2:12" ht="12.75">
      <c r="B10" s="1310" t="s">
        <v>209</v>
      </c>
      <c r="C10" s="1311">
        <v>0.97</v>
      </c>
      <c r="D10" s="1312">
        <v>0.60496</v>
      </c>
      <c r="E10" s="1313">
        <v>0.03</v>
      </c>
      <c r="F10" s="1314">
        <v>0.5235</v>
      </c>
      <c r="G10" s="1315">
        <v>0.29</v>
      </c>
      <c r="H10" s="1316">
        <v>3.27</v>
      </c>
      <c r="I10" s="1313">
        <v>1.4799466666666667</v>
      </c>
      <c r="J10" s="1317">
        <v>0.5</v>
      </c>
      <c r="K10" s="1317">
        <v>0.8726</v>
      </c>
      <c r="L10" s="1318">
        <v>0.97</v>
      </c>
    </row>
    <row r="11" spans="2:12" ht="12.75">
      <c r="B11" s="1310" t="s">
        <v>210</v>
      </c>
      <c r="C11" s="1311">
        <v>0.8</v>
      </c>
      <c r="D11" s="1312">
        <v>0.74</v>
      </c>
      <c r="E11" s="1313">
        <v>0.08</v>
      </c>
      <c r="F11" s="1314">
        <v>0.128</v>
      </c>
      <c r="G11" s="1319"/>
      <c r="H11" s="1316">
        <v>2.68</v>
      </c>
      <c r="I11" s="1313">
        <v>2.11</v>
      </c>
      <c r="J11" s="1317">
        <v>0.75</v>
      </c>
      <c r="K11" s="1317">
        <v>0.5803</v>
      </c>
      <c r="L11" s="1309"/>
    </row>
    <row r="12" spans="2:12" ht="12.75">
      <c r="B12" s="1310" t="s">
        <v>211</v>
      </c>
      <c r="C12" s="1311">
        <v>0.7</v>
      </c>
      <c r="D12" s="1312">
        <v>1.52</v>
      </c>
      <c r="E12" s="1313">
        <v>0.47</v>
      </c>
      <c r="F12" s="1314">
        <v>0.1551</v>
      </c>
      <c r="G12" s="1319"/>
      <c r="H12" s="1316">
        <v>3.03</v>
      </c>
      <c r="I12" s="1313">
        <v>2.26</v>
      </c>
      <c r="J12" s="1317">
        <v>1.06</v>
      </c>
      <c r="K12" s="1317">
        <v>0.369</v>
      </c>
      <c r="L12" s="1309"/>
    </row>
    <row r="13" spans="2:12" ht="12.75">
      <c r="B13" s="1310" t="s">
        <v>212</v>
      </c>
      <c r="C13" s="1311">
        <v>0.61</v>
      </c>
      <c r="D13" s="1312">
        <v>1.9281166666666665</v>
      </c>
      <c r="E13" s="1313">
        <v>0.234</v>
      </c>
      <c r="F13" s="1314">
        <v>0.7409</v>
      </c>
      <c r="G13" s="1320"/>
      <c r="H13" s="1316" t="s">
        <v>76</v>
      </c>
      <c r="I13" s="1321" t="s">
        <v>76</v>
      </c>
      <c r="J13" s="1322" t="s">
        <v>76</v>
      </c>
      <c r="K13" s="1322" t="s">
        <v>76</v>
      </c>
      <c r="L13" s="1309"/>
    </row>
    <row r="14" spans="2:12" ht="12.75">
      <c r="B14" s="1310" t="s">
        <v>213</v>
      </c>
      <c r="C14" s="1311">
        <v>0.97</v>
      </c>
      <c r="D14" s="1312">
        <v>4.02</v>
      </c>
      <c r="E14" s="1323">
        <v>0.08</v>
      </c>
      <c r="F14" s="1324">
        <v>1.1286</v>
      </c>
      <c r="G14" s="1325"/>
      <c r="H14" s="1326">
        <v>2.41</v>
      </c>
      <c r="I14" s="1321">
        <v>4.03</v>
      </c>
      <c r="J14" s="1327">
        <v>0.83</v>
      </c>
      <c r="K14" s="1327">
        <v>1.3759</v>
      </c>
      <c r="L14" s="1309"/>
    </row>
    <row r="15" spans="2:12" ht="12.75">
      <c r="B15" s="1310" t="s">
        <v>214</v>
      </c>
      <c r="C15" s="1311">
        <v>1.09</v>
      </c>
      <c r="D15" s="1312">
        <v>3.4946865983623683</v>
      </c>
      <c r="E15" s="1313">
        <v>0.06</v>
      </c>
      <c r="F15" s="1314">
        <v>0.687</v>
      </c>
      <c r="G15" s="1320"/>
      <c r="H15" s="1316">
        <v>2.65</v>
      </c>
      <c r="I15" s="1321">
        <v>4.04</v>
      </c>
      <c r="J15" s="1317">
        <v>0.68</v>
      </c>
      <c r="K15" s="1317">
        <v>1.1623</v>
      </c>
      <c r="L15" s="1309"/>
    </row>
    <row r="16" spans="2:12" ht="12.75">
      <c r="B16" s="1310" t="s">
        <v>215</v>
      </c>
      <c r="C16" s="1311">
        <v>0.83</v>
      </c>
      <c r="D16" s="1312">
        <v>4.46</v>
      </c>
      <c r="E16" s="1323">
        <v>0.04</v>
      </c>
      <c r="F16" s="1324">
        <v>0.5904</v>
      </c>
      <c r="G16" s="1328"/>
      <c r="H16" s="1326" t="s">
        <v>76</v>
      </c>
      <c r="I16" s="1321">
        <v>4.12</v>
      </c>
      <c r="J16" s="1317">
        <v>0.64</v>
      </c>
      <c r="K16" s="1317">
        <v>0.9827</v>
      </c>
      <c r="L16" s="1329"/>
    </row>
    <row r="17" spans="2:12" ht="12.75">
      <c r="B17" s="1310" t="s">
        <v>216</v>
      </c>
      <c r="C17" s="1311">
        <v>1.34</v>
      </c>
      <c r="D17" s="1312">
        <v>2.67</v>
      </c>
      <c r="E17" s="1313">
        <v>0.13</v>
      </c>
      <c r="F17" s="1314">
        <v>0.3719</v>
      </c>
      <c r="G17" s="1320"/>
      <c r="H17" s="1316">
        <v>3.44</v>
      </c>
      <c r="I17" s="1321" t="s">
        <v>76</v>
      </c>
      <c r="J17" s="1322" t="s">
        <v>76</v>
      </c>
      <c r="K17" s="1322" t="s">
        <v>76</v>
      </c>
      <c r="L17" s="1309"/>
    </row>
    <row r="18" spans="2:12" ht="12.75">
      <c r="B18" s="1330" t="s">
        <v>217</v>
      </c>
      <c r="C18" s="1331">
        <v>1.15</v>
      </c>
      <c r="D18" s="1332">
        <v>1.19</v>
      </c>
      <c r="E18" s="1333">
        <v>0.02</v>
      </c>
      <c r="F18" s="1333">
        <v>0.1739</v>
      </c>
      <c r="G18" s="1334"/>
      <c r="H18" s="1335">
        <v>2.72</v>
      </c>
      <c r="I18" s="1336">
        <v>2.71</v>
      </c>
      <c r="J18" s="1337">
        <v>0.72</v>
      </c>
      <c r="K18" s="1322">
        <v>0.7579</v>
      </c>
      <c r="L18" s="1309"/>
    </row>
    <row r="19" spans="2:12" ht="15.75" customHeight="1" thickBot="1">
      <c r="B19" s="1338" t="s">
        <v>1136</v>
      </c>
      <c r="C19" s="1339">
        <v>1.31</v>
      </c>
      <c r="D19" s="1340">
        <v>1.74</v>
      </c>
      <c r="E19" s="1341">
        <v>0.1327766719972371</v>
      </c>
      <c r="F19" s="1341">
        <v>0.43</v>
      </c>
      <c r="G19" s="1342"/>
      <c r="H19" s="1340">
        <v>2.94</v>
      </c>
      <c r="I19" s="1340">
        <v>2.69</v>
      </c>
      <c r="J19" s="1341">
        <v>0.7614812880000341</v>
      </c>
      <c r="K19" s="1341">
        <v>0.78</v>
      </c>
      <c r="L19" s="1343"/>
    </row>
    <row r="20" ht="12.75" thickTop="1">
      <c r="L20" s="1344"/>
    </row>
    <row r="21" ht="12">
      <c r="L21" s="1344"/>
    </row>
    <row r="22" spans="4:7" ht="15.75">
      <c r="D22" s="1345"/>
      <c r="E22" s="1346"/>
      <c r="F22" s="1346"/>
      <c r="G22" s="1346"/>
    </row>
    <row r="23" spans="4:7" ht="15.75">
      <c r="D23" s="1347"/>
      <c r="E23" s="1348"/>
      <c r="F23" s="1348"/>
      <c r="G23" s="1348"/>
    </row>
    <row r="24" spans="4:7" ht="15.75">
      <c r="D24" s="1347"/>
      <c r="E24" s="1348"/>
      <c r="F24" s="1348"/>
      <c r="G24" s="1348"/>
    </row>
    <row r="25" spans="4:7" ht="15.75">
      <c r="D25" s="1347"/>
      <c r="E25" s="1348"/>
      <c r="F25" s="1348"/>
      <c r="G25" s="1348"/>
    </row>
    <row r="26" spans="4:7" ht="15.75">
      <c r="D26" s="1347"/>
      <c r="E26" s="1348"/>
      <c r="F26" s="1348"/>
      <c r="G26" s="1348"/>
    </row>
    <row r="27" spans="4:7" ht="15.75">
      <c r="D27" s="1347"/>
      <c r="E27" s="1348"/>
      <c r="F27" s="1348"/>
      <c r="G27" s="1348"/>
    </row>
    <row r="28" spans="4:7" ht="15">
      <c r="D28" s="1347"/>
      <c r="E28" s="1349"/>
      <c r="F28" s="1349"/>
      <c r="G28" s="1349"/>
    </row>
    <row r="29" spans="4:7" ht="15.75">
      <c r="D29" s="1345"/>
      <c r="E29" s="1348"/>
      <c r="F29" s="1348"/>
      <c r="G29" s="1348"/>
    </row>
    <row r="30" spans="4:7" ht="15.75">
      <c r="D30" s="1347"/>
      <c r="E30" s="1350"/>
      <c r="F30" s="1350"/>
      <c r="G30" s="1350"/>
    </row>
    <row r="31" spans="4:7" ht="15.75">
      <c r="D31" s="1345"/>
      <c r="E31" s="1351"/>
      <c r="F31" s="1351"/>
      <c r="G31" s="1351"/>
    </row>
    <row r="32" spans="4:7" ht="15.75">
      <c r="D32" s="1347"/>
      <c r="E32" s="1350"/>
      <c r="F32" s="1350"/>
      <c r="G32" s="1350"/>
    </row>
    <row r="33" spans="4:7" ht="15.75">
      <c r="D33" s="1347"/>
      <c r="E33" s="1351"/>
      <c r="F33" s="1351"/>
      <c r="G33" s="1351"/>
    </row>
    <row r="34" spans="4:7" ht="15.75">
      <c r="D34" s="1352"/>
      <c r="E34" s="1351"/>
      <c r="F34" s="1351"/>
      <c r="G34" s="1351"/>
    </row>
  </sheetData>
  <sheetProtection/>
  <mergeCells count="5">
    <mergeCell ref="B1:L1"/>
    <mergeCell ref="B2:L2"/>
    <mergeCell ref="B5:B6"/>
    <mergeCell ref="C5:G5"/>
    <mergeCell ref="H5:L5"/>
  </mergeCells>
  <printOptions horizontalCentered="1"/>
  <pageMargins left="0.7" right="0.7" top="0.75" bottom="0.75" header="0.3" footer="0.3"/>
  <pageSetup fitToHeight="1" fitToWidth="1" horizontalDpi="600" verticalDpi="600" orientation="portrait" paperSize="9" scale="67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46.8515625" style="120" customWidth="1"/>
    <col min="2" max="6" width="11.00390625" style="120" customWidth="1"/>
    <col min="7" max="7" width="9.140625" style="120" customWidth="1"/>
    <col min="8" max="8" width="9.57421875" style="120" bestFit="1" customWidth="1"/>
    <col min="9" max="16384" width="9.140625" style="120" customWidth="1"/>
  </cols>
  <sheetData>
    <row r="1" spans="1:6" ht="12.75">
      <c r="A1" s="1820" t="s">
        <v>1259</v>
      </c>
      <c r="B1" s="1820"/>
      <c r="C1" s="1820"/>
      <c r="D1" s="1820"/>
      <c r="E1" s="1820"/>
      <c r="F1" s="1820"/>
    </row>
    <row r="2" spans="1:6" ht="15.75">
      <c r="A2" s="1944" t="s">
        <v>50</v>
      </c>
      <c r="B2" s="1944"/>
      <c r="C2" s="1944"/>
      <c r="D2" s="1944"/>
      <c r="E2" s="1944"/>
      <c r="F2" s="1944"/>
    </row>
    <row r="3" spans="1:7" ht="13.5" thickBot="1">
      <c r="A3" s="1353"/>
      <c r="B3" s="1353"/>
      <c r="C3" s="1353"/>
      <c r="D3" s="1353"/>
      <c r="E3" s="1353"/>
      <c r="F3" s="1353"/>
      <c r="G3" s="1220"/>
    </row>
    <row r="4" spans="1:6" ht="12.75">
      <c r="A4" s="1945" t="s">
        <v>533</v>
      </c>
      <c r="B4" s="1947" t="s">
        <v>1147</v>
      </c>
      <c r="C4" s="1947"/>
      <c r="D4" s="1947"/>
      <c r="E4" s="1947" t="s">
        <v>1148</v>
      </c>
      <c r="F4" s="1948"/>
    </row>
    <row r="5" spans="1:6" ht="12.75">
      <c r="A5" s="1946"/>
      <c r="B5" s="1354">
        <v>2013</v>
      </c>
      <c r="C5" s="1354">
        <v>2014</v>
      </c>
      <c r="D5" s="1354">
        <v>2015</v>
      </c>
      <c r="E5" s="1949" t="s">
        <v>1149</v>
      </c>
      <c r="F5" s="1950" t="s">
        <v>1150</v>
      </c>
    </row>
    <row r="6" spans="1:6" ht="12.75">
      <c r="A6" s="1946"/>
      <c r="B6" s="1354">
        <v>1</v>
      </c>
      <c r="C6" s="1354">
        <v>2</v>
      </c>
      <c r="D6" s="1354">
        <v>3</v>
      </c>
      <c r="E6" s="1949"/>
      <c r="F6" s="1950"/>
    </row>
    <row r="7" spans="1:6" ht="12.75">
      <c r="A7" s="1355" t="s">
        <v>1151</v>
      </c>
      <c r="B7" s="1356">
        <v>600.28</v>
      </c>
      <c r="C7" s="1356">
        <v>866.16</v>
      </c>
      <c r="D7" s="1356">
        <v>1094.18</v>
      </c>
      <c r="E7" s="1357">
        <v>44.292663423735604</v>
      </c>
      <c r="F7" s="1358">
        <v>26.325390228133372</v>
      </c>
    </row>
    <row r="8" spans="1:6" ht="12.75">
      <c r="A8" s="1355" t="s">
        <v>1152</v>
      </c>
      <c r="B8" s="1356">
        <v>149.31</v>
      </c>
      <c r="C8" s="1356">
        <v>184.9</v>
      </c>
      <c r="D8" s="1356">
        <v>236.16</v>
      </c>
      <c r="E8" s="1357">
        <v>23.836313709731428</v>
      </c>
      <c r="F8" s="1358">
        <v>27.7230935640887</v>
      </c>
    </row>
    <row r="9" spans="1:6" ht="12.75">
      <c r="A9" s="1359" t="s">
        <v>1153</v>
      </c>
      <c r="B9" s="1356">
        <v>41.5</v>
      </c>
      <c r="C9" s="1356">
        <v>60.28</v>
      </c>
      <c r="D9" s="1356">
        <v>78.01</v>
      </c>
      <c r="E9" s="1357">
        <v>45.25301204819277</v>
      </c>
      <c r="F9" s="1358">
        <v>29.412740544127416</v>
      </c>
    </row>
    <row r="10" spans="1:6" ht="12.75">
      <c r="A10" s="1359" t="s">
        <v>1154</v>
      </c>
      <c r="B10" s="1356">
        <v>574.58</v>
      </c>
      <c r="C10" s="1356">
        <v>749.15</v>
      </c>
      <c r="D10" s="1356">
        <v>1015.5</v>
      </c>
      <c r="E10" s="1357">
        <v>30.382192209962056</v>
      </c>
      <c r="F10" s="1358">
        <v>35.55362744443704</v>
      </c>
    </row>
    <row r="11" spans="1:6" ht="12.75">
      <c r="A11" s="1355" t="s">
        <v>1155</v>
      </c>
      <c r="B11" s="1360">
        <v>609568.82</v>
      </c>
      <c r="C11" s="1360">
        <v>888695.7</v>
      </c>
      <c r="D11" s="1360">
        <v>1156127.32</v>
      </c>
      <c r="E11" s="1357">
        <v>45.790872308724715</v>
      </c>
      <c r="F11" s="1358">
        <v>30.092597499909147</v>
      </c>
    </row>
    <row r="12" spans="1:6" ht="12.75">
      <c r="A12" s="1361" t="s">
        <v>1156</v>
      </c>
      <c r="B12" s="1360">
        <v>159191.56</v>
      </c>
      <c r="C12" s="1360">
        <v>177479.5</v>
      </c>
      <c r="D12" s="1360">
        <v>232727.52</v>
      </c>
      <c r="E12" s="1357">
        <v>11.488008535125857</v>
      </c>
      <c r="F12" s="1358">
        <v>31.129240278454688</v>
      </c>
    </row>
    <row r="13" spans="1:6" ht="12.75">
      <c r="A13" s="1362" t="s">
        <v>1157</v>
      </c>
      <c r="B13" s="1363">
        <v>234</v>
      </c>
      <c r="C13" s="1363">
        <v>235</v>
      </c>
      <c r="D13" s="1363">
        <v>224</v>
      </c>
      <c r="E13" s="1364">
        <v>0.42735042735043294</v>
      </c>
      <c r="F13" s="1358">
        <v>-4.680851063829792</v>
      </c>
    </row>
    <row r="14" spans="1:8" ht="12.75">
      <c r="A14" s="1362" t="s">
        <v>1158</v>
      </c>
      <c r="B14" s="1365">
        <v>1750570</v>
      </c>
      <c r="C14" s="1365">
        <v>2031186</v>
      </c>
      <c r="D14" s="1365">
        <v>2769998</v>
      </c>
      <c r="E14" s="1364">
        <v>16.02997880690289</v>
      </c>
      <c r="F14" s="1358">
        <v>36.37342911973596</v>
      </c>
      <c r="H14" s="502"/>
    </row>
    <row r="15" spans="1:6" ht="12.75">
      <c r="A15" s="1366" t="s">
        <v>1159</v>
      </c>
      <c r="B15" s="1356">
        <v>35.96252885674488</v>
      </c>
      <c r="C15" s="1356">
        <v>45.7707413999827</v>
      </c>
      <c r="D15" s="1356">
        <v>54.41495399242229</v>
      </c>
      <c r="E15" s="1364">
        <v>27.2734227960119</v>
      </c>
      <c r="F15" s="1358">
        <v>18.8858915718653</v>
      </c>
    </row>
    <row r="16" spans="1:6" ht="14.25" customHeight="1">
      <c r="A16" s="1367" t="s">
        <v>1160</v>
      </c>
      <c r="B16" s="1356">
        <v>32.6</v>
      </c>
      <c r="C16" s="1356">
        <v>96.4212658668391</v>
      </c>
      <c r="D16" s="1356">
        <v>100.5</v>
      </c>
      <c r="E16" s="1368">
        <v>195.77075419275792</v>
      </c>
      <c r="F16" s="1358">
        <v>4.230118839959829</v>
      </c>
    </row>
    <row r="17" spans="1:6" ht="14.25" customHeight="1">
      <c r="A17" s="1367" t="s">
        <v>1161</v>
      </c>
      <c r="B17" s="1356">
        <v>0.6764613811501397</v>
      </c>
      <c r="C17" s="1356">
        <v>0.48969862927373464</v>
      </c>
      <c r="D17" s="1356">
        <v>0.24675505180870166</v>
      </c>
      <c r="E17" s="1368">
        <v>-27.608782567729946</v>
      </c>
      <c r="F17" s="1358">
        <v>-49.61083469343978</v>
      </c>
    </row>
    <row r="18" spans="1:6" ht="14.25" customHeight="1">
      <c r="A18" s="1367" t="s">
        <v>1162</v>
      </c>
      <c r="B18" s="1356">
        <v>0.5174788959842139</v>
      </c>
      <c r="C18" s="1356">
        <v>0.49752463075943765</v>
      </c>
      <c r="D18" s="1356">
        <v>0.28492104139533697</v>
      </c>
      <c r="E18" s="1368">
        <v>-3.8560539143967247</v>
      </c>
      <c r="F18" s="1358">
        <v>-42.73227418702381</v>
      </c>
    </row>
    <row r="19" spans="1:6" ht="14.25" customHeight="1" thickBot="1">
      <c r="A19" s="1369" t="s">
        <v>1163</v>
      </c>
      <c r="B19" s="1370"/>
      <c r="C19" s="1370">
        <v>46.628663782214765</v>
      </c>
      <c r="D19" s="1370">
        <v>46.687152933986546</v>
      </c>
      <c r="E19" s="1371" t="s">
        <v>76</v>
      </c>
      <c r="F19" s="1372">
        <v>0.12543604518661766</v>
      </c>
    </row>
    <row r="20" spans="1:6" ht="11.25" customHeight="1">
      <c r="A20" s="1373"/>
      <c r="B20" s="1374"/>
      <c r="C20" s="1374"/>
      <c r="D20" s="1374"/>
      <c r="E20" s="1250"/>
      <c r="F20" s="1375"/>
    </row>
    <row r="21" spans="1:8" ht="14.25" customHeight="1">
      <c r="A21" s="855" t="s">
        <v>1164</v>
      </c>
      <c r="B21" s="1376"/>
      <c r="C21" s="455"/>
      <c r="D21" s="455"/>
      <c r="E21" s="1377"/>
      <c r="F21" s="1377"/>
      <c r="H21" s="120" t="s">
        <v>1165</v>
      </c>
    </row>
    <row r="22" ht="12.75" customHeight="1">
      <c r="A22" s="855" t="s">
        <v>1166</v>
      </c>
    </row>
    <row r="23" ht="12" customHeight="1">
      <c r="A23" s="855" t="s">
        <v>1167</v>
      </c>
    </row>
    <row r="24" spans="1:5" ht="11.25" customHeight="1">
      <c r="A24" s="855" t="s">
        <v>1168</v>
      </c>
      <c r="D24" s="847"/>
      <c r="E24" s="1378"/>
    </row>
    <row r="25" ht="11.25" customHeight="1">
      <c r="A25" s="120" t="s">
        <v>1169</v>
      </c>
    </row>
    <row r="26" ht="30.75" customHeight="1"/>
    <row r="27" spans="1:6" s="1220" customFormat="1" ht="33" customHeight="1">
      <c r="A27" s="120"/>
      <c r="B27" s="120"/>
      <c r="C27" s="120"/>
      <c r="D27" s="120"/>
      <c r="E27" s="120"/>
      <c r="F27" s="120"/>
    </row>
    <row r="28" ht="28.5" customHeight="1"/>
    <row r="29" ht="9" customHeight="1"/>
    <row r="53" spans="1:6" ht="13.5" thickBot="1">
      <c r="A53" s="1379" t="s">
        <v>1170</v>
      </c>
      <c r="B53" s="1380">
        <v>1193679</v>
      </c>
      <c r="C53" s="1380">
        <v>1369430</v>
      </c>
      <c r="D53" s="1380">
        <v>1558174</v>
      </c>
      <c r="E53" s="1381">
        <f>C53/B53%-100</f>
        <v>14.72347255836786</v>
      </c>
      <c r="F53" s="1382">
        <f>D53/C53%-100</f>
        <v>13.782668701576569</v>
      </c>
    </row>
  </sheetData>
  <sheetProtection/>
  <mergeCells count="7">
    <mergeCell ref="A1:F1"/>
    <mergeCell ref="A2:F2"/>
    <mergeCell ref="A4:A6"/>
    <mergeCell ref="B4:D4"/>
    <mergeCell ref="E4:F4"/>
    <mergeCell ref="E5:E6"/>
    <mergeCell ref="F5:F6"/>
  </mergeCell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1:N79"/>
  <sheetViews>
    <sheetView zoomScalePageLayoutView="0" workbookViewId="0" topLeftCell="B1">
      <selection activeCell="F38" sqref="F38"/>
    </sheetView>
  </sheetViews>
  <sheetFormatPr defaultColWidth="9.140625" defaultRowHeight="15"/>
  <cols>
    <col min="1" max="1" width="15.57421875" style="124" customWidth="1"/>
    <col min="2" max="2" width="43.28125" style="124" bestFit="1" customWidth="1"/>
    <col min="3" max="3" width="17.7109375" style="124" bestFit="1" customWidth="1"/>
    <col min="4" max="4" width="11.8515625" style="124" bestFit="1" customWidth="1"/>
    <col min="5" max="5" width="12.28125" style="124" bestFit="1" customWidth="1"/>
    <col min="6" max="6" width="26.8515625" style="1383" customWidth="1"/>
    <col min="7" max="7" width="13.8515625" style="124" bestFit="1" customWidth="1"/>
    <col min="8" max="8" width="17.00390625" style="124" customWidth="1"/>
    <col min="9" max="11" width="15.421875" style="124" bestFit="1" customWidth="1"/>
    <col min="12" max="16384" width="9.140625" style="124" customWidth="1"/>
  </cols>
  <sheetData>
    <row r="1" spans="2:4" ht="12.75">
      <c r="B1" s="1698" t="s">
        <v>1260</v>
      </c>
      <c r="C1" s="1698"/>
      <c r="D1" s="1698"/>
    </row>
    <row r="2" spans="2:4" ht="15.75">
      <c r="B2" s="1944" t="s">
        <v>51</v>
      </c>
      <c r="C2" s="1944"/>
      <c r="D2" s="1944"/>
    </row>
    <row r="3" spans="2:4" ht="21" customHeight="1">
      <c r="B3" s="1951" t="s">
        <v>1171</v>
      </c>
      <c r="C3" s="1951"/>
      <c r="D3" s="1951"/>
    </row>
    <row r="4" spans="2:4" ht="12.75">
      <c r="B4" s="1384" t="s">
        <v>1172</v>
      </c>
      <c r="C4" s="1385" t="s">
        <v>1173</v>
      </c>
      <c r="D4" s="1189" t="s">
        <v>1174</v>
      </c>
    </row>
    <row r="5" spans="2:8" ht="12.75">
      <c r="B5" s="844" t="s">
        <v>1175</v>
      </c>
      <c r="C5" s="831">
        <v>1694.331593</v>
      </c>
      <c r="D5" s="1386"/>
      <c r="H5" s="1387"/>
    </row>
    <row r="6" spans="2:8" ht="12.75">
      <c r="B6" s="1388" t="s">
        <v>1176</v>
      </c>
      <c r="C6" s="1389">
        <v>5</v>
      </c>
      <c r="D6" s="1390">
        <v>62915</v>
      </c>
      <c r="H6" s="1387"/>
    </row>
    <row r="7" spans="2:9" ht="12.75">
      <c r="B7" s="1388" t="s">
        <v>1177</v>
      </c>
      <c r="C7" s="1389">
        <v>555.250093</v>
      </c>
      <c r="D7" s="1390">
        <v>62932</v>
      </c>
      <c r="H7" s="1387"/>
      <c r="I7" s="1387"/>
    </row>
    <row r="8" spans="2:9" ht="12.75">
      <c r="B8" s="1388" t="s">
        <v>1178</v>
      </c>
      <c r="C8" s="1389">
        <v>16.848</v>
      </c>
      <c r="D8" s="1390">
        <v>62933</v>
      </c>
      <c r="H8" s="1387"/>
      <c r="I8" s="1387"/>
    </row>
    <row r="9" spans="2:9" ht="12.75">
      <c r="B9" s="1388" t="s">
        <v>1179</v>
      </c>
      <c r="C9" s="1389">
        <v>57.5</v>
      </c>
      <c r="D9" s="1390">
        <v>62966</v>
      </c>
      <c r="H9" s="1387"/>
      <c r="I9" s="1387"/>
    </row>
    <row r="10" spans="2:9" ht="12.75">
      <c r="B10" s="1388" t="s">
        <v>1180</v>
      </c>
      <c r="C10" s="1389">
        <v>17.25</v>
      </c>
      <c r="D10" s="1390">
        <v>62969</v>
      </c>
      <c r="H10" s="1387"/>
      <c r="I10" s="1387"/>
    </row>
    <row r="11" spans="2:9" ht="12.75">
      <c r="B11" s="1388" t="s">
        <v>1181</v>
      </c>
      <c r="C11" s="1389">
        <v>530</v>
      </c>
      <c r="D11" s="1390">
        <v>62986</v>
      </c>
      <c r="H11" s="1387"/>
      <c r="I11" s="1387"/>
    </row>
    <row r="12" spans="2:4" ht="12.75">
      <c r="B12" s="1388" t="s">
        <v>1182</v>
      </c>
      <c r="C12" s="1389">
        <v>183.6578</v>
      </c>
      <c r="D12" s="1390">
        <v>62987</v>
      </c>
    </row>
    <row r="13" spans="2:4" ht="12.75">
      <c r="B13" s="1388" t="s">
        <v>1183</v>
      </c>
      <c r="C13" s="1389">
        <v>213.4845</v>
      </c>
      <c r="D13" s="1390">
        <v>62988</v>
      </c>
    </row>
    <row r="14" spans="2:4" ht="12.75">
      <c r="B14" s="1388" t="s">
        <v>1184</v>
      </c>
      <c r="C14" s="1389">
        <v>115.3412</v>
      </c>
      <c r="D14" s="1390">
        <v>63003</v>
      </c>
    </row>
    <row r="15" spans="2:4" ht="12.75">
      <c r="B15" s="1391" t="s">
        <v>1185</v>
      </c>
      <c r="C15" s="1392">
        <v>2095.2581999999998</v>
      </c>
      <c r="D15" s="1393"/>
    </row>
    <row r="16" spans="2:4" ht="25.5">
      <c r="B16" s="1394" t="s">
        <v>1186</v>
      </c>
      <c r="C16" s="1395">
        <v>2000</v>
      </c>
      <c r="D16" s="1396">
        <v>62972</v>
      </c>
    </row>
    <row r="17" spans="2:4" ht="12.75">
      <c r="B17" s="1394" t="s">
        <v>1187</v>
      </c>
      <c r="C17" s="1395">
        <v>48.6868</v>
      </c>
      <c r="D17" s="1396">
        <v>63017</v>
      </c>
    </row>
    <row r="18" spans="2:4" ht="12.75">
      <c r="B18" s="1394" t="s">
        <v>1188</v>
      </c>
      <c r="C18" s="1395">
        <v>46.5714</v>
      </c>
      <c r="D18" s="1396">
        <v>63017</v>
      </c>
    </row>
    <row r="19" spans="2:4" ht="12.75">
      <c r="B19" s="1397" t="s">
        <v>1189</v>
      </c>
      <c r="C19" s="831">
        <v>0</v>
      </c>
      <c r="D19" s="1398"/>
    </row>
    <row r="20" spans="2:10" ht="12.75">
      <c r="B20" s="844" t="s">
        <v>604</v>
      </c>
      <c r="C20" s="831">
        <v>3789.589793</v>
      </c>
      <c r="D20" s="1399"/>
      <c r="J20" s="1387"/>
    </row>
    <row r="21" spans="2:10" ht="12.75">
      <c r="B21" s="855" t="s">
        <v>1190</v>
      </c>
      <c r="C21" s="120"/>
      <c r="D21" s="120"/>
      <c r="J21" s="1387"/>
    </row>
    <row r="22" ht="12.75">
      <c r="J22" s="1387"/>
    </row>
    <row r="23" ht="12.75">
      <c r="J23" s="1387"/>
    </row>
    <row r="24" ht="12.75">
      <c r="J24" s="1387"/>
    </row>
    <row r="25" ht="12.75">
      <c r="J25" s="1387"/>
    </row>
    <row r="26" spans="5:14" ht="12.75">
      <c r="E26" s="1284"/>
      <c r="F26" s="1284"/>
      <c r="G26" s="1284"/>
      <c r="H26" s="1284"/>
      <c r="I26" s="1284"/>
      <c r="J26" s="1284"/>
      <c r="K26" s="1284"/>
      <c r="L26" s="1284"/>
      <c r="M26" s="1284"/>
      <c r="N26" s="1284"/>
    </row>
    <row r="27" spans="10:11" ht="12.75">
      <c r="J27" s="1387"/>
      <c r="K27" s="1400"/>
    </row>
    <row r="28" spans="10:11" ht="12.75">
      <c r="J28" s="1387"/>
      <c r="K28" s="1400"/>
    </row>
    <row r="29" spans="10:11" ht="12.75">
      <c r="J29" s="1387"/>
      <c r="K29" s="1400"/>
    </row>
    <row r="30" spans="10:11" ht="12.75">
      <c r="J30" s="1387"/>
      <c r="K30" s="1400"/>
    </row>
    <row r="31" spans="10:11" ht="12.75">
      <c r="J31" s="1387"/>
      <c r="K31" s="1400"/>
    </row>
    <row r="32" spans="7:10" ht="12" customHeight="1">
      <c r="G32" s="1387"/>
      <c r="H32" s="1387"/>
      <c r="I32" s="133"/>
      <c r="J32" s="1387"/>
    </row>
    <row r="33" spans="7:10" ht="12" customHeight="1">
      <c r="G33" s="1387"/>
      <c r="H33" s="133"/>
      <c r="I33" s="133"/>
      <c r="J33" s="1387"/>
    </row>
    <row r="34" spans="7:10" ht="12" customHeight="1">
      <c r="G34" s="1387"/>
      <c r="H34" s="133"/>
      <c r="J34" s="1387"/>
    </row>
    <row r="35" spans="7:10" ht="12" customHeight="1">
      <c r="G35" s="1387"/>
      <c r="H35" s="133"/>
      <c r="J35" s="1387"/>
    </row>
    <row r="36" spans="7:10" ht="12" customHeight="1">
      <c r="G36" s="1387"/>
      <c r="H36" s="133"/>
      <c r="J36" s="1387"/>
    </row>
    <row r="37" ht="20.25" customHeight="1">
      <c r="J37" s="1387"/>
    </row>
    <row r="38" ht="12.75">
      <c r="J38" s="1387"/>
    </row>
    <row r="39" ht="12.75">
      <c r="J39" s="1387"/>
    </row>
    <row r="40" ht="12.75">
      <c r="J40" s="1387"/>
    </row>
    <row r="41" ht="12.75">
      <c r="J41" s="1387"/>
    </row>
    <row r="42" ht="12.75">
      <c r="J42" s="1387"/>
    </row>
    <row r="43" ht="12.75">
      <c r="J43" s="1387"/>
    </row>
    <row r="44" spans="9:10" ht="12.75">
      <c r="I44" s="1387"/>
      <c r="J44" s="133"/>
    </row>
    <row r="45" spans="9:10" ht="12.75">
      <c r="I45" s="1387"/>
      <c r="J45" s="133"/>
    </row>
    <row r="46" spans="9:10" ht="12.75">
      <c r="I46" s="1387"/>
      <c r="J46" s="133"/>
    </row>
    <row r="47" spans="9:10" ht="12.75">
      <c r="I47" s="1387"/>
      <c r="J47" s="133"/>
    </row>
    <row r="48" spans="7:10" ht="12.75">
      <c r="G48" s="1387"/>
      <c r="H48" s="133"/>
      <c r="I48" s="1387"/>
      <c r="J48" s="133"/>
    </row>
    <row r="49" spans="6:10" ht="12.75">
      <c r="F49" s="1401"/>
      <c r="G49" s="1402"/>
      <c r="H49" s="1403"/>
      <c r="I49" s="1402"/>
      <c r="J49" s="1403"/>
    </row>
    <row r="50" spans="6:10" ht="12.75">
      <c r="F50" s="1401"/>
      <c r="G50" s="1402"/>
      <c r="H50" s="1403"/>
      <c r="I50" s="1402"/>
      <c r="J50" s="1403"/>
    </row>
    <row r="51" spans="6:10" ht="12.75">
      <c r="F51" s="1401"/>
      <c r="G51" s="1404"/>
      <c r="H51" s="1404"/>
      <c r="I51" s="1402"/>
      <c r="J51" s="1403"/>
    </row>
    <row r="52" spans="6:10" ht="12.75">
      <c r="F52" s="1401"/>
      <c r="G52" s="1404"/>
      <c r="H52" s="1402"/>
      <c r="I52" s="1404"/>
      <c r="J52" s="1403"/>
    </row>
    <row r="53" spans="6:10" ht="12.75">
      <c r="F53" s="1401"/>
      <c r="G53" s="1404"/>
      <c r="H53" s="1402"/>
      <c r="I53" s="1404"/>
      <c r="J53" s="1403"/>
    </row>
    <row r="54" spans="6:10" ht="12.75">
      <c r="F54" s="1401"/>
      <c r="G54" s="1404"/>
      <c r="H54" s="1402"/>
      <c r="I54" s="1404"/>
      <c r="J54" s="1403"/>
    </row>
    <row r="55" spans="6:10" ht="12.75">
      <c r="F55" s="1401"/>
      <c r="G55" s="1404"/>
      <c r="H55" s="1402"/>
      <c r="I55" s="1404"/>
      <c r="J55" s="1403"/>
    </row>
    <row r="56" spans="6:10" ht="12.75">
      <c r="F56" s="1401"/>
      <c r="G56" s="1404"/>
      <c r="H56" s="1402"/>
      <c r="I56" s="1404"/>
      <c r="J56" s="1403"/>
    </row>
    <row r="57" spans="6:10" ht="12.75">
      <c r="F57" s="1401"/>
      <c r="G57" s="1404"/>
      <c r="H57" s="1402"/>
      <c r="I57" s="1404"/>
      <c r="J57" s="1403"/>
    </row>
    <row r="58" spans="6:10" ht="12.75">
      <c r="F58" s="1401"/>
      <c r="G58" s="1404"/>
      <c r="H58" s="1402"/>
      <c r="I58" s="1404"/>
      <c r="J58" s="1403"/>
    </row>
    <row r="59" spans="6:10" ht="12.75">
      <c r="F59" s="1401"/>
      <c r="G59" s="1404"/>
      <c r="H59" s="1402"/>
      <c r="I59" s="1404"/>
      <c r="J59" s="1403"/>
    </row>
    <row r="60" spans="6:10" ht="12.75">
      <c r="F60" s="1401"/>
      <c r="G60" s="1404"/>
      <c r="H60" s="1402"/>
      <c r="I60" s="1404"/>
      <c r="J60" s="1403"/>
    </row>
    <row r="61" spans="6:10" ht="12.75">
      <c r="F61" s="1401"/>
      <c r="G61" s="1404"/>
      <c r="H61" s="1402"/>
      <c r="I61" s="1404"/>
      <c r="J61" s="1403"/>
    </row>
    <row r="62" spans="6:10" ht="12.75">
      <c r="F62" s="1401"/>
      <c r="G62" s="1404"/>
      <c r="H62" s="1403"/>
      <c r="I62" s="1404"/>
      <c r="J62" s="1403"/>
    </row>
    <row r="63" spans="6:10" ht="12.75">
      <c r="F63" s="1401"/>
      <c r="G63" s="1404"/>
      <c r="H63" s="1404"/>
      <c r="I63" s="1402"/>
      <c r="J63" s="1403"/>
    </row>
    <row r="64" spans="6:10" ht="12.75">
      <c r="F64" s="1405"/>
      <c r="G64" s="1404"/>
      <c r="H64" s="1404"/>
      <c r="I64" s="1402"/>
      <c r="J64" s="1403"/>
    </row>
    <row r="65" spans="6:10" ht="12.75">
      <c r="F65" s="1405"/>
      <c r="G65" s="1404"/>
      <c r="H65" s="1404"/>
      <c r="I65" s="1402"/>
      <c r="J65" s="1403"/>
    </row>
    <row r="66" spans="6:10" ht="12.75">
      <c r="F66" s="1405"/>
      <c r="G66" s="1406"/>
      <c r="H66" s="1404"/>
      <c r="I66" s="1402"/>
      <c r="J66" s="1403"/>
    </row>
    <row r="67" spans="6:10" ht="12.75">
      <c r="F67" s="1401"/>
      <c r="G67" s="1404"/>
      <c r="H67" s="1404"/>
      <c r="I67" s="1402"/>
      <c r="J67" s="1403"/>
    </row>
    <row r="68" spans="6:10" ht="12.75">
      <c r="F68" s="1401"/>
      <c r="G68" s="1404"/>
      <c r="H68" s="1404"/>
      <c r="I68" s="1402"/>
      <c r="J68" s="1403"/>
    </row>
    <row r="69" spans="6:10" ht="12.75">
      <c r="F69" s="1401"/>
      <c r="G69" s="1404"/>
      <c r="H69" s="1404"/>
      <c r="I69" s="1402"/>
      <c r="J69" s="1403"/>
    </row>
    <row r="70" spans="5:10" ht="25.5">
      <c r="E70" s="1407"/>
      <c r="F70" s="133"/>
      <c r="I70" s="1387"/>
      <c r="J70" s="1387"/>
    </row>
    <row r="71" spans="8:9" ht="12.75">
      <c r="H71" s="1387"/>
      <c r="I71" s="1387"/>
    </row>
    <row r="72" spans="8:9" ht="12.75">
      <c r="H72" s="1387"/>
      <c r="I72" s="1387"/>
    </row>
    <row r="73" spans="8:9" ht="12.75">
      <c r="H73" s="1387"/>
      <c r="I73" s="1387"/>
    </row>
    <row r="74" spans="8:9" ht="12.75">
      <c r="H74" s="1387"/>
      <c r="I74" s="1387"/>
    </row>
    <row r="75" spans="8:9" ht="12.75">
      <c r="H75" s="1387"/>
      <c r="I75" s="1387"/>
    </row>
    <row r="76" spans="8:9" ht="12.75">
      <c r="H76" s="1387"/>
      <c r="I76" s="1387"/>
    </row>
    <row r="77" spans="8:11" ht="12.75">
      <c r="H77" s="1387"/>
      <c r="I77" s="1387"/>
      <c r="J77" s="1387"/>
      <c r="K77" s="1387"/>
    </row>
    <row r="78" spans="8:9" ht="12.75">
      <c r="H78" s="1387"/>
      <c r="I78" s="1387"/>
    </row>
    <row r="79" ht="12.75">
      <c r="J79" s="1387"/>
    </row>
  </sheetData>
  <sheetProtection/>
  <mergeCells count="3">
    <mergeCell ref="B1:D1"/>
    <mergeCell ref="B2:D2"/>
    <mergeCell ref="B3:D3"/>
  </mergeCells>
  <printOptions/>
  <pageMargins left="0.7" right="0.7" top="0.75" bottom="0.75" header="0.3" footer="0.3"/>
  <pageSetup horizontalDpi="600" verticalDpi="600" orientation="portrait" scale="76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E31" sqref="E31"/>
    </sheetView>
  </sheetViews>
  <sheetFormatPr defaultColWidth="12.00390625" defaultRowHeight="15"/>
  <cols>
    <col min="1" max="1" width="24.8515625" style="120" customWidth="1"/>
    <col min="2" max="2" width="10.140625" style="120" customWidth="1"/>
    <col min="3" max="3" width="6.7109375" style="120" customWidth="1"/>
    <col min="4" max="4" width="7.140625" style="120" customWidth="1"/>
    <col min="5" max="5" width="11.8515625" style="120" bestFit="1" customWidth="1"/>
    <col min="6" max="6" width="8.8515625" style="120" customWidth="1"/>
    <col min="7" max="7" width="9.421875" style="120" bestFit="1" customWidth="1"/>
    <col min="8" max="8" width="8.7109375" style="120" bestFit="1" customWidth="1"/>
    <col min="9" max="9" width="10.421875" style="120" bestFit="1" customWidth="1"/>
    <col min="10" max="10" width="8.28125" style="120" bestFit="1" customWidth="1"/>
    <col min="11" max="11" width="6.28125" style="120" bestFit="1" customWidth="1"/>
    <col min="12" max="12" width="6.7109375" style="120" bestFit="1" customWidth="1"/>
    <col min="13" max="16384" width="12.00390625" style="120" customWidth="1"/>
  </cols>
  <sheetData>
    <row r="1" spans="1:12" ht="12.75">
      <c r="A1" s="1934" t="s">
        <v>1261</v>
      </c>
      <c r="B1" s="1934"/>
      <c r="C1" s="1934"/>
      <c r="D1" s="1934"/>
      <c r="E1" s="1934"/>
      <c r="F1" s="1934"/>
      <c r="G1" s="1934"/>
      <c r="H1" s="1934"/>
      <c r="I1" s="1934"/>
      <c r="J1" s="1934"/>
      <c r="K1" s="1934"/>
      <c r="L1" s="1934"/>
    </row>
    <row r="2" spans="1:12" ht="15.75">
      <c r="A2" s="1952" t="s">
        <v>1191</v>
      </c>
      <c r="B2" s="1952"/>
      <c r="C2" s="1952"/>
      <c r="D2" s="1952"/>
      <c r="E2" s="1952"/>
      <c r="F2" s="1952"/>
      <c r="G2" s="1952"/>
      <c r="H2" s="1952"/>
      <c r="I2" s="1952"/>
      <c r="J2" s="1952"/>
      <c r="K2" s="1952"/>
      <c r="L2" s="1952"/>
    </row>
    <row r="3" spans="1:13" ht="13.5" thickBot="1">
      <c r="A3" s="1606"/>
      <c r="B3" s="1606"/>
      <c r="C3" s="1606"/>
      <c r="D3" s="1606"/>
      <c r="E3" s="1606"/>
      <c r="F3" s="1606"/>
      <c r="G3" s="1606"/>
      <c r="H3" s="1606"/>
      <c r="I3" s="1606"/>
      <c r="J3" s="1606"/>
      <c r="K3" s="1606"/>
      <c r="L3" s="1606"/>
      <c r="M3" s="1220"/>
    </row>
    <row r="4" spans="1:12" ht="12.75">
      <c r="A4" s="1953" t="s">
        <v>1192</v>
      </c>
      <c r="B4" s="1956" t="s">
        <v>1193</v>
      </c>
      <c r="C4" s="1957"/>
      <c r="D4" s="1958"/>
      <c r="E4" s="1957" t="s">
        <v>1194</v>
      </c>
      <c r="F4" s="1957"/>
      <c r="G4" s="1957"/>
      <c r="H4" s="1957"/>
      <c r="I4" s="1957"/>
      <c r="J4" s="1957"/>
      <c r="K4" s="1957"/>
      <c r="L4" s="1959"/>
    </row>
    <row r="5" spans="1:12" ht="12.75">
      <c r="A5" s="1954"/>
      <c r="B5" s="1960" t="s">
        <v>1147</v>
      </c>
      <c r="C5" s="1961"/>
      <c r="D5" s="1962"/>
      <c r="E5" s="1963" t="s">
        <v>1147</v>
      </c>
      <c r="F5" s="1964"/>
      <c r="G5" s="1964"/>
      <c r="H5" s="1964"/>
      <c r="I5" s="1964"/>
      <c r="J5" s="1964"/>
      <c r="K5" s="1964"/>
      <c r="L5" s="1965"/>
    </row>
    <row r="6" spans="1:12" ht="12.75">
      <c r="A6" s="1954"/>
      <c r="B6" s="1408"/>
      <c r="C6" s="1408"/>
      <c r="D6" s="1409"/>
      <c r="E6" s="1963">
        <v>2013</v>
      </c>
      <c r="F6" s="1966"/>
      <c r="G6" s="1949">
        <v>2014</v>
      </c>
      <c r="H6" s="1949"/>
      <c r="I6" s="1949">
        <v>2015</v>
      </c>
      <c r="J6" s="1949"/>
      <c r="K6" s="1949" t="s">
        <v>1148</v>
      </c>
      <c r="L6" s="1950"/>
    </row>
    <row r="7" spans="1:12" ht="12.75">
      <c r="A7" s="1954"/>
      <c r="B7" s="669">
        <v>2013</v>
      </c>
      <c r="C7" s="669">
        <v>2014</v>
      </c>
      <c r="D7" s="1410">
        <v>2015</v>
      </c>
      <c r="E7" s="1384">
        <v>1</v>
      </c>
      <c r="F7" s="857">
        <v>2</v>
      </c>
      <c r="G7" s="1354">
        <v>3</v>
      </c>
      <c r="H7" s="1411">
        <v>4</v>
      </c>
      <c r="I7" s="1354">
        <v>5</v>
      </c>
      <c r="J7" s="1354">
        <v>6</v>
      </c>
      <c r="K7" s="1412" t="s">
        <v>1195</v>
      </c>
      <c r="L7" s="1413" t="s">
        <v>1196</v>
      </c>
    </row>
    <row r="8" spans="1:12" ht="12.75">
      <c r="A8" s="1955"/>
      <c r="B8" s="1414"/>
      <c r="C8" s="1415"/>
      <c r="D8" s="1416"/>
      <c r="E8" s="857" t="s">
        <v>1197</v>
      </c>
      <c r="F8" s="1384" t="s">
        <v>1198</v>
      </c>
      <c r="G8" s="1384" t="s">
        <v>1197</v>
      </c>
      <c r="H8" s="1384" t="s">
        <v>1198</v>
      </c>
      <c r="I8" s="1384" t="s">
        <v>1197</v>
      </c>
      <c r="J8" s="1384" t="s">
        <v>1198</v>
      </c>
      <c r="K8" s="1415">
        <v>1</v>
      </c>
      <c r="L8" s="1417">
        <v>3</v>
      </c>
    </row>
    <row r="9" spans="1:12" ht="12.75">
      <c r="A9" s="1418" t="s">
        <v>1199</v>
      </c>
      <c r="B9" s="1419">
        <v>202</v>
      </c>
      <c r="C9" s="1419">
        <v>201</v>
      </c>
      <c r="D9" s="1419">
        <v>189</v>
      </c>
      <c r="E9" s="1420">
        <v>447350.19</v>
      </c>
      <c r="F9" s="1421">
        <v>73.42602795738938</v>
      </c>
      <c r="G9" s="1420">
        <v>684847.56</v>
      </c>
      <c r="H9" s="1421">
        <v>77.06209985107502</v>
      </c>
      <c r="I9" s="1420">
        <v>939201.72</v>
      </c>
      <c r="J9" s="1422">
        <v>81.23688044515099</v>
      </c>
      <c r="K9" s="1421">
        <v>53.089810915247426</v>
      </c>
      <c r="L9" s="1423">
        <v>37.14025935932369</v>
      </c>
    </row>
    <row r="10" spans="1:12" ht="12.75">
      <c r="A10" s="1424" t="s">
        <v>1200</v>
      </c>
      <c r="B10" s="1419">
        <v>29</v>
      </c>
      <c r="C10" s="1419">
        <v>29</v>
      </c>
      <c r="D10" s="1419">
        <v>29</v>
      </c>
      <c r="E10" s="1420">
        <v>338470.25</v>
      </c>
      <c r="F10" s="1421">
        <v>55.55496922722794</v>
      </c>
      <c r="G10" s="1420">
        <v>442534.41</v>
      </c>
      <c r="H10" s="1421">
        <v>49.79594421122938</v>
      </c>
      <c r="I10" s="1420">
        <v>628489.96</v>
      </c>
      <c r="J10" s="1422">
        <v>54.36165911354775</v>
      </c>
      <c r="K10" s="1421">
        <v>30.74543774526711</v>
      </c>
      <c r="L10" s="1423">
        <v>42.02058547266415</v>
      </c>
    </row>
    <row r="11" spans="1:12" ht="14.25">
      <c r="A11" s="1424" t="s">
        <v>1201</v>
      </c>
      <c r="B11" s="1419">
        <v>88</v>
      </c>
      <c r="C11" s="1419">
        <v>96</v>
      </c>
      <c r="D11" s="1419">
        <v>90</v>
      </c>
      <c r="E11" s="1420">
        <v>36654.52</v>
      </c>
      <c r="F11" s="1421">
        <v>6.016306398092036</v>
      </c>
      <c r="G11" s="1420">
        <v>81330.2</v>
      </c>
      <c r="H11" s="1421">
        <v>9.151636596774765</v>
      </c>
      <c r="I11" s="1420">
        <v>108165.89</v>
      </c>
      <c r="J11" s="1422">
        <v>9.355880943417942</v>
      </c>
      <c r="K11" s="1421">
        <v>121.88314019662516</v>
      </c>
      <c r="L11" s="1423">
        <v>32.99597197596958</v>
      </c>
    </row>
    <row r="12" spans="1:12" ht="12.75">
      <c r="A12" s="1424" t="s">
        <v>1202</v>
      </c>
      <c r="B12" s="1419">
        <v>63</v>
      </c>
      <c r="C12" s="1419">
        <v>54</v>
      </c>
      <c r="D12" s="1419">
        <v>48</v>
      </c>
      <c r="E12" s="1420">
        <v>24998.5</v>
      </c>
      <c r="F12" s="1421">
        <v>4.103140226436024</v>
      </c>
      <c r="G12" s="1420">
        <v>39759.61</v>
      </c>
      <c r="H12" s="1421">
        <v>4.473928527773102</v>
      </c>
      <c r="I12" s="1420">
        <v>54592.44</v>
      </c>
      <c r="J12" s="1422">
        <v>4.722009582232323</v>
      </c>
      <c r="K12" s="1421">
        <v>59.04798287897276</v>
      </c>
      <c r="L12" s="1423">
        <v>37.306276394562246</v>
      </c>
    </row>
    <row r="13" spans="1:12" ht="12.75">
      <c r="A13" s="1424" t="s">
        <v>1203</v>
      </c>
      <c r="B13" s="1419">
        <v>22</v>
      </c>
      <c r="C13" s="1419">
        <v>22</v>
      </c>
      <c r="D13" s="1419">
        <v>22</v>
      </c>
      <c r="E13" s="1420">
        <v>47226.92</v>
      </c>
      <c r="F13" s="1421">
        <v>7.751612105633378</v>
      </c>
      <c r="G13" s="1420">
        <v>121223.34</v>
      </c>
      <c r="H13" s="1421">
        <v>13.640590515297763</v>
      </c>
      <c r="I13" s="1420">
        <v>147953.43</v>
      </c>
      <c r="J13" s="1422">
        <v>12.79733080595297</v>
      </c>
      <c r="K13" s="1421">
        <v>156.68271401141556</v>
      </c>
      <c r="L13" s="1423">
        <v>22.050283386021192</v>
      </c>
    </row>
    <row r="14" spans="1:12" ht="12.75">
      <c r="A14" s="1425" t="s">
        <v>1204</v>
      </c>
      <c r="B14" s="1419">
        <v>18</v>
      </c>
      <c r="C14" s="1419">
        <v>18</v>
      </c>
      <c r="D14" s="1419">
        <v>18</v>
      </c>
      <c r="E14" s="1420">
        <v>16576.03</v>
      </c>
      <c r="F14" s="1421">
        <v>2.7207142623601546</v>
      </c>
      <c r="G14" s="1420">
        <v>22080.79</v>
      </c>
      <c r="H14" s="1421">
        <v>2.4846289059869306</v>
      </c>
      <c r="I14" s="1420">
        <v>33405.6</v>
      </c>
      <c r="J14" s="1422">
        <v>2.8894396971489105</v>
      </c>
      <c r="K14" s="1421">
        <v>33.209158043270946</v>
      </c>
      <c r="L14" s="1423">
        <v>51.28806532737278</v>
      </c>
    </row>
    <row r="15" spans="1:12" ht="12.75">
      <c r="A15" s="1425" t="s">
        <v>1205</v>
      </c>
      <c r="B15" s="1419">
        <v>4</v>
      </c>
      <c r="C15" s="1419">
        <v>4</v>
      </c>
      <c r="D15" s="1419">
        <v>4</v>
      </c>
      <c r="E15" s="1420">
        <v>11912.19</v>
      </c>
      <c r="F15" s="1421">
        <v>1.9552127517230613</v>
      </c>
      <c r="G15" s="1420">
        <v>24757.44</v>
      </c>
      <c r="H15" s="1421">
        <v>2.7858174939500384</v>
      </c>
      <c r="I15" s="1420">
        <v>24207.6</v>
      </c>
      <c r="J15" s="1422">
        <v>2.0938525400741783</v>
      </c>
      <c r="K15" s="1421">
        <v>107.83281663573194</v>
      </c>
      <c r="L15" s="1423">
        <v>-2.2209081391290795</v>
      </c>
    </row>
    <row r="16" spans="1:12" ht="12.75">
      <c r="A16" s="1425" t="s">
        <v>1206</v>
      </c>
      <c r="B16" s="1419">
        <v>4</v>
      </c>
      <c r="C16" s="1419">
        <v>4</v>
      </c>
      <c r="D16" s="1419">
        <v>4</v>
      </c>
      <c r="E16" s="1420">
        <v>987.18</v>
      </c>
      <c r="F16" s="1421">
        <v>0.162031240623762</v>
      </c>
      <c r="G16" s="1420">
        <v>1086.82</v>
      </c>
      <c r="H16" s="1421">
        <v>0.12229383041117259</v>
      </c>
      <c r="I16" s="1420">
        <v>1210.2</v>
      </c>
      <c r="J16" s="1422">
        <v>0.10467705778341392</v>
      </c>
      <c r="K16" s="1421">
        <v>10.0933973540793</v>
      </c>
      <c r="L16" s="1423">
        <v>11.352385859663983</v>
      </c>
    </row>
    <row r="17" spans="1:12" ht="12.75">
      <c r="A17" s="1426" t="s">
        <v>1207</v>
      </c>
      <c r="B17" s="1419">
        <v>4</v>
      </c>
      <c r="C17" s="1419">
        <v>6</v>
      </c>
      <c r="D17" s="1419">
        <v>8</v>
      </c>
      <c r="E17" s="1420">
        <v>40158.87</v>
      </c>
      <c r="F17" s="1421">
        <v>6.591494487477844</v>
      </c>
      <c r="G17" s="1420">
        <v>65908.56</v>
      </c>
      <c r="H17" s="1421">
        <v>7.4163249289529025</v>
      </c>
      <c r="I17" s="1420">
        <v>61331.78</v>
      </c>
      <c r="J17" s="1422">
        <v>5.304933299470855</v>
      </c>
      <c r="K17" s="1421">
        <v>64.11955814493783</v>
      </c>
      <c r="L17" s="1423">
        <v>-6.94413593621222</v>
      </c>
    </row>
    <row r="18" spans="1:12" ht="12.75">
      <c r="A18" s="1425" t="s">
        <v>1208</v>
      </c>
      <c r="B18" s="1419">
        <v>2</v>
      </c>
      <c r="C18" s="1419">
        <v>2</v>
      </c>
      <c r="D18" s="1419">
        <v>2</v>
      </c>
      <c r="E18" s="1420">
        <v>92268.42</v>
      </c>
      <c r="F18" s="1421">
        <v>15.144519300425793</v>
      </c>
      <c r="G18" s="1420">
        <v>90014.52</v>
      </c>
      <c r="H18" s="1421">
        <v>10.128834989623952</v>
      </c>
      <c r="I18" s="1420">
        <v>96770.36</v>
      </c>
      <c r="J18" s="1422">
        <v>8.370216960371646</v>
      </c>
      <c r="K18" s="1421">
        <v>-2.4427642740603943</v>
      </c>
      <c r="L18" s="1423">
        <v>7.505278037365514</v>
      </c>
    </row>
    <row r="19" spans="1:12" ht="13.5" thickBot="1">
      <c r="A19" s="1427" t="s">
        <v>992</v>
      </c>
      <c r="B19" s="1428">
        <v>234</v>
      </c>
      <c r="C19" s="1428">
        <v>235</v>
      </c>
      <c r="D19" s="1428">
        <v>225</v>
      </c>
      <c r="E19" s="1429">
        <v>609252.88</v>
      </c>
      <c r="F19" s="1430">
        <v>100.00000000000001</v>
      </c>
      <c r="G19" s="1429">
        <v>888695.69</v>
      </c>
      <c r="H19" s="1430">
        <v>100</v>
      </c>
      <c r="I19" s="1429">
        <v>1156127.26</v>
      </c>
      <c r="J19" s="1431">
        <v>100.00000000000001</v>
      </c>
      <c r="K19" s="1421">
        <v>45.866473376375325</v>
      </c>
      <c r="L19" s="1423">
        <v>30.09259221230161</v>
      </c>
    </row>
    <row r="20" spans="1:12" ht="12.75">
      <c r="A20" s="1432" t="s">
        <v>1209</v>
      </c>
      <c r="B20" s="1432"/>
      <c r="C20" s="455"/>
      <c r="D20" s="1219"/>
      <c r="E20" s="455"/>
      <c r="F20" s="455"/>
      <c r="G20" s="455"/>
      <c r="H20" s="455"/>
      <c r="I20" s="1433"/>
      <c r="J20" s="455"/>
      <c r="K20" s="455"/>
      <c r="L20" s="455"/>
    </row>
    <row r="21" spans="1:9" ht="15" customHeight="1">
      <c r="A21" s="120" t="s">
        <v>1210</v>
      </c>
      <c r="I21" s="502"/>
    </row>
    <row r="22" ht="12.75">
      <c r="J22" s="502"/>
    </row>
    <row r="25" spans="6:10" ht="12.75">
      <c r="F25" s="1434"/>
      <c r="J25" s="502"/>
    </row>
    <row r="26" ht="12.75">
      <c r="J26" s="502"/>
    </row>
    <row r="27" ht="12.75">
      <c r="J27" s="502"/>
    </row>
    <row r="28" ht="12.75">
      <c r="J28" s="502"/>
    </row>
    <row r="29" spans="10:11" ht="12.75">
      <c r="J29" s="502"/>
      <c r="K29" s="502"/>
    </row>
    <row r="30" ht="12.75">
      <c r="K30" s="502"/>
    </row>
    <row r="31" spans="10:11" ht="12.75">
      <c r="J31" s="502"/>
      <c r="K31" s="502"/>
    </row>
    <row r="32" spans="10:11" ht="12.75">
      <c r="J32" s="502"/>
      <c r="K32" s="502"/>
    </row>
    <row r="33" spans="10:11" ht="12.75">
      <c r="J33" s="502"/>
      <c r="K33" s="502"/>
    </row>
    <row r="34" spans="10:11" ht="12.75">
      <c r="J34" s="502"/>
      <c r="K34" s="502"/>
    </row>
    <row r="35" ht="12.75">
      <c r="K35" s="502"/>
    </row>
    <row r="37" ht="12.75">
      <c r="J37" s="502"/>
    </row>
  </sheetData>
  <sheetProtection/>
  <mergeCells count="12">
    <mergeCell ref="E6:F6"/>
    <mergeCell ref="G6:H6"/>
    <mergeCell ref="I6:J6"/>
    <mergeCell ref="K6:L6"/>
    <mergeCell ref="A1:L1"/>
    <mergeCell ref="A2:L2"/>
    <mergeCell ref="A3:L3"/>
    <mergeCell ref="A4:A8"/>
    <mergeCell ref="B4:D4"/>
    <mergeCell ref="E4:L4"/>
    <mergeCell ref="B5:D5"/>
    <mergeCell ref="E5:L5"/>
  </mergeCells>
  <printOptions/>
  <pageMargins left="0.7" right="0.7" top="0.75" bottom="0.75" header="0.3" footer="0.3"/>
  <pageSetup fitToHeight="1" fitToWidth="1" horizontalDpi="600" verticalDpi="600" orientation="portrait" scale="75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R114"/>
  <sheetViews>
    <sheetView zoomScalePageLayoutView="0" workbookViewId="0" topLeftCell="A1">
      <selection activeCell="H35" sqref="H35"/>
    </sheetView>
  </sheetViews>
  <sheetFormatPr defaultColWidth="9.140625" defaultRowHeight="15"/>
  <cols>
    <col min="1" max="1" width="29.28125" style="1435" customWidth="1"/>
    <col min="2" max="2" width="7.7109375" style="1435" bestFit="1" customWidth="1"/>
    <col min="3" max="3" width="7.57421875" style="1435" bestFit="1" customWidth="1"/>
    <col min="4" max="4" width="7.28125" style="1435" bestFit="1" customWidth="1"/>
    <col min="5" max="5" width="7.57421875" style="1435" bestFit="1" customWidth="1"/>
    <col min="6" max="6" width="9.421875" style="1435" bestFit="1" customWidth="1"/>
    <col min="7" max="8" width="8.421875" style="1435" bestFit="1" customWidth="1"/>
    <col min="9" max="10" width="7.28125" style="1435" bestFit="1" customWidth="1"/>
    <col min="11" max="11" width="9.57421875" style="1435" customWidth="1"/>
    <col min="12" max="14" width="9.8515625" style="1435" bestFit="1" customWidth="1"/>
    <col min="15" max="16384" width="9.140625" style="1435" customWidth="1"/>
  </cols>
  <sheetData>
    <row r="1" spans="1:14" ht="12.75">
      <c r="A1" s="1820" t="s">
        <v>1262</v>
      </c>
      <c r="B1" s="1820"/>
      <c r="C1" s="1820"/>
      <c r="D1" s="1820"/>
      <c r="E1" s="1820"/>
      <c r="F1" s="1820"/>
      <c r="G1" s="1820"/>
      <c r="H1" s="1820"/>
      <c r="I1" s="1820"/>
      <c r="J1" s="1820"/>
      <c r="K1" s="1290"/>
      <c r="L1" s="1290"/>
      <c r="M1" s="1290"/>
      <c r="N1" s="1290"/>
    </row>
    <row r="2" spans="1:14" ht="15.75">
      <c r="A2" s="1944" t="s">
        <v>53</v>
      </c>
      <c r="B2" s="1944"/>
      <c r="C2" s="1944"/>
      <c r="D2" s="1944"/>
      <c r="E2" s="1944"/>
      <c r="F2" s="1944"/>
      <c r="G2" s="1944"/>
      <c r="H2" s="1944"/>
      <c r="I2" s="1944"/>
      <c r="J2" s="1944"/>
      <c r="K2" s="1290"/>
      <c r="L2" s="1290"/>
      <c r="M2" s="1290"/>
      <c r="N2" s="1290"/>
    </row>
    <row r="3" spans="1:14" ht="12.75">
      <c r="A3" s="1606" t="s">
        <v>1211</v>
      </c>
      <c r="B3" s="1606"/>
      <c r="C3" s="1606"/>
      <c r="D3" s="1606"/>
      <c r="E3" s="1606"/>
      <c r="F3" s="1606"/>
      <c r="G3" s="1606"/>
      <c r="H3" s="1606"/>
      <c r="I3" s="1606"/>
      <c r="J3" s="1606"/>
      <c r="K3" s="382"/>
      <c r="L3" s="127"/>
      <c r="M3" s="382"/>
      <c r="N3" s="382"/>
    </row>
    <row r="4" spans="1:14" ht="13.5" thickBot="1">
      <c r="A4" s="1606"/>
      <c r="B4" s="1606"/>
      <c r="C4" s="1606"/>
      <c r="D4" s="1606"/>
      <c r="E4" s="1606"/>
      <c r="F4" s="1606"/>
      <c r="G4" s="1606"/>
      <c r="H4" s="1606"/>
      <c r="I4" s="1606"/>
      <c r="J4" s="1606"/>
      <c r="K4" s="382"/>
      <c r="L4" s="382"/>
      <c r="M4" s="382"/>
      <c r="N4" s="382"/>
    </row>
    <row r="5" spans="1:11" ht="18" customHeight="1">
      <c r="A5" s="1967" t="s">
        <v>1212</v>
      </c>
      <c r="B5" s="1436">
        <v>2013</v>
      </c>
      <c r="C5" s="1947">
        <v>2014</v>
      </c>
      <c r="D5" s="1947"/>
      <c r="E5" s="1947"/>
      <c r="F5" s="1947">
        <v>2015</v>
      </c>
      <c r="G5" s="1947"/>
      <c r="H5" s="1947"/>
      <c r="I5" s="1947" t="s">
        <v>1213</v>
      </c>
      <c r="J5" s="1948"/>
      <c r="K5" s="382"/>
    </row>
    <row r="6" spans="1:11" ht="18" customHeight="1">
      <c r="A6" s="1968"/>
      <c r="B6" s="1437" t="s">
        <v>1214</v>
      </c>
      <c r="C6" s="1354" t="s">
        <v>1215</v>
      </c>
      <c r="D6" s="1437" t="s">
        <v>1216</v>
      </c>
      <c r="E6" s="1437" t="s">
        <v>1214</v>
      </c>
      <c r="F6" s="1354" t="s">
        <v>1215</v>
      </c>
      <c r="G6" s="1437" t="s">
        <v>1216</v>
      </c>
      <c r="H6" s="1437" t="s">
        <v>1214</v>
      </c>
      <c r="I6" s="1970" t="s">
        <v>1217</v>
      </c>
      <c r="J6" s="1972" t="s">
        <v>1218</v>
      </c>
      <c r="K6" s="1438"/>
    </row>
    <row r="7" spans="1:14" ht="18" customHeight="1">
      <c r="A7" s="1969"/>
      <c r="B7" s="1354">
        <v>1</v>
      </c>
      <c r="C7" s="1437">
        <v>2</v>
      </c>
      <c r="D7" s="1437">
        <v>3</v>
      </c>
      <c r="E7" s="1354">
        <v>4</v>
      </c>
      <c r="F7" s="1437">
        <v>5</v>
      </c>
      <c r="G7" s="1437">
        <v>6</v>
      </c>
      <c r="H7" s="1354">
        <v>7</v>
      </c>
      <c r="I7" s="1971"/>
      <c r="J7" s="1973"/>
      <c r="K7" s="1439"/>
      <c r="L7" s="1438"/>
      <c r="M7" s="1440"/>
      <c r="N7" s="1438"/>
    </row>
    <row r="8" spans="1:14" ht="18" customHeight="1">
      <c r="A8" s="1362" t="s">
        <v>1099</v>
      </c>
      <c r="B8" s="1441">
        <v>574.58</v>
      </c>
      <c r="C8" s="1441">
        <v>998.04</v>
      </c>
      <c r="D8" s="1441">
        <v>749.15</v>
      </c>
      <c r="E8" s="1441">
        <v>749.15</v>
      </c>
      <c r="F8" s="1442">
        <v>1057.26</v>
      </c>
      <c r="G8" s="1442">
        <v>1004.6</v>
      </c>
      <c r="H8" s="1442">
        <v>1015.5</v>
      </c>
      <c r="I8" s="1443">
        <v>30.382192209962056</v>
      </c>
      <c r="J8" s="1444">
        <v>35.55362744443704</v>
      </c>
      <c r="L8" s="1445"/>
      <c r="M8" s="1445"/>
      <c r="N8" s="1445"/>
    </row>
    <row r="9" spans="1:14" ht="17.25" customHeight="1">
      <c r="A9" s="1362" t="s">
        <v>1219</v>
      </c>
      <c r="B9" s="1441">
        <v>321.03</v>
      </c>
      <c r="C9" s="1441">
        <v>783.3</v>
      </c>
      <c r="D9" s="1441">
        <v>651.99</v>
      </c>
      <c r="E9" s="1441">
        <v>664.2</v>
      </c>
      <c r="F9" s="1442">
        <v>947.59</v>
      </c>
      <c r="G9" s="1442">
        <v>911.69</v>
      </c>
      <c r="H9" s="1442">
        <v>925.77</v>
      </c>
      <c r="I9" s="1443">
        <v>106.89655172413796</v>
      </c>
      <c r="J9" s="1444">
        <v>39.381210478771436</v>
      </c>
      <c r="L9" s="1445"/>
      <c r="M9" s="1445"/>
      <c r="N9" s="1445"/>
    </row>
    <row r="10" spans="1:14" ht="18" customHeight="1">
      <c r="A10" s="1362" t="s">
        <v>1220</v>
      </c>
      <c r="B10" s="1441">
        <v>1523.04</v>
      </c>
      <c r="C10" s="1441">
        <v>4507.26</v>
      </c>
      <c r="D10" s="1441">
        <v>3467.6</v>
      </c>
      <c r="E10" s="1441">
        <v>3778.11</v>
      </c>
      <c r="F10" s="1442">
        <v>4791.41</v>
      </c>
      <c r="G10" s="1442">
        <v>4528.47</v>
      </c>
      <c r="H10" s="1442">
        <v>4597.9</v>
      </c>
      <c r="I10" s="1443">
        <v>148.0637409391743</v>
      </c>
      <c r="J10" s="1444">
        <v>21.698415345238743</v>
      </c>
      <c r="L10" s="1445"/>
      <c r="M10" s="1445"/>
      <c r="N10" s="1445"/>
    </row>
    <row r="11" spans="1:14" ht="18" customHeight="1">
      <c r="A11" s="1362" t="s">
        <v>1101</v>
      </c>
      <c r="B11" s="1441">
        <v>285.9</v>
      </c>
      <c r="C11" s="1441">
        <v>559.47</v>
      </c>
      <c r="D11" s="1441">
        <v>478.34</v>
      </c>
      <c r="E11" s="1441">
        <v>478.67</v>
      </c>
      <c r="F11" s="1442">
        <v>563.46</v>
      </c>
      <c r="G11" s="1442">
        <v>553.12</v>
      </c>
      <c r="H11" s="1442">
        <v>553.92</v>
      </c>
      <c r="I11" s="1443">
        <v>67.42567331234699</v>
      </c>
      <c r="J11" s="1444">
        <v>15.720642613909376</v>
      </c>
      <c r="L11" s="1445"/>
      <c r="M11" s="1445"/>
      <c r="N11" s="1445"/>
    </row>
    <row r="12" spans="1:14" ht="18" customHeight="1">
      <c r="A12" s="1362" t="s">
        <v>1204</v>
      </c>
      <c r="B12" s="1441">
        <v>934.24</v>
      </c>
      <c r="C12" s="1441">
        <v>1253.9</v>
      </c>
      <c r="D12" s="1441">
        <v>1138.28</v>
      </c>
      <c r="E12" s="1441">
        <v>1244.5</v>
      </c>
      <c r="F12" s="1442">
        <v>1913.12</v>
      </c>
      <c r="G12" s="1442">
        <v>1882.78</v>
      </c>
      <c r="H12" s="1442">
        <v>1882.78</v>
      </c>
      <c r="I12" s="1443">
        <v>33.20988182908033</v>
      </c>
      <c r="J12" s="1444">
        <v>51.28806749698674</v>
      </c>
      <c r="L12" s="1445"/>
      <c r="M12" s="1445"/>
      <c r="N12" s="1445"/>
    </row>
    <row r="13" spans="1:14" ht="18" customHeight="1">
      <c r="A13" s="1362" t="s">
        <v>1205</v>
      </c>
      <c r="B13" s="1441">
        <v>901.08</v>
      </c>
      <c r="C13" s="1441">
        <v>2037</v>
      </c>
      <c r="D13" s="1441">
        <v>1736</v>
      </c>
      <c r="E13" s="1441">
        <v>1872.59</v>
      </c>
      <c r="F13" s="1442">
        <v>1842.74</v>
      </c>
      <c r="G13" s="1442">
        <v>1754.47</v>
      </c>
      <c r="H13" s="1442">
        <v>1832.67</v>
      </c>
      <c r="I13" s="1443">
        <v>107.81617614418252</v>
      </c>
      <c r="J13" s="1444">
        <v>-2.131806748941301</v>
      </c>
      <c r="L13" s="1445"/>
      <c r="M13" s="1445"/>
      <c r="N13" s="1445"/>
    </row>
    <row r="14" spans="1:14" ht="18" customHeight="1">
      <c r="A14" s="1362" t="s">
        <v>1206</v>
      </c>
      <c r="B14" s="1441">
        <v>169.68</v>
      </c>
      <c r="C14" s="1441">
        <v>188.42</v>
      </c>
      <c r="D14" s="1441">
        <v>186.81</v>
      </c>
      <c r="E14" s="1441">
        <v>186.81</v>
      </c>
      <c r="F14" s="1442">
        <v>207.97</v>
      </c>
      <c r="G14" s="1442">
        <v>207.97</v>
      </c>
      <c r="H14" s="1442">
        <v>207.97</v>
      </c>
      <c r="I14" s="1443">
        <v>10.095473833097586</v>
      </c>
      <c r="J14" s="1444">
        <v>11.327016754991703</v>
      </c>
      <c r="L14" s="1445"/>
      <c r="M14" s="1445"/>
      <c r="N14" s="1445"/>
    </row>
    <row r="15" spans="1:14" ht="18" customHeight="1">
      <c r="A15" s="1362" t="s">
        <v>1221</v>
      </c>
      <c r="B15" s="1441">
        <v>1395.86</v>
      </c>
      <c r="C15" s="1441">
        <v>3090.97</v>
      </c>
      <c r="D15" s="1441">
        <v>2138.91</v>
      </c>
      <c r="E15" s="1441">
        <v>2138.91</v>
      </c>
      <c r="F15" s="1442">
        <v>2006.41</v>
      </c>
      <c r="G15" s="1442">
        <v>1887.96</v>
      </c>
      <c r="H15" s="1442">
        <v>1966.75</v>
      </c>
      <c r="I15" s="1443">
        <v>53.23241585832389</v>
      </c>
      <c r="J15" s="1444">
        <v>-8.048959516763205</v>
      </c>
      <c r="L15" s="1445"/>
      <c r="M15" s="1445"/>
      <c r="N15" s="1445"/>
    </row>
    <row r="16" spans="1:14" ht="18" customHeight="1">
      <c r="A16" s="1362" t="s">
        <v>1208</v>
      </c>
      <c r="B16" s="1441">
        <v>722.54</v>
      </c>
      <c r="C16" s="1441">
        <v>758.94</v>
      </c>
      <c r="D16" s="1441">
        <v>704.91</v>
      </c>
      <c r="E16" s="1441">
        <v>704.91</v>
      </c>
      <c r="F16" s="1442">
        <v>769.51</v>
      </c>
      <c r="G16" s="1442">
        <v>730.75</v>
      </c>
      <c r="H16" s="1442">
        <v>757.77</v>
      </c>
      <c r="I16" s="1443">
        <v>-2.440003321615407</v>
      </c>
      <c r="J16" s="1444">
        <v>7.49882963782612</v>
      </c>
      <c r="L16" s="1445"/>
      <c r="M16" s="1445"/>
      <c r="N16" s="1445"/>
    </row>
    <row r="17" spans="1:14" ht="18" customHeight="1">
      <c r="A17" s="1446" t="s">
        <v>1222</v>
      </c>
      <c r="B17" s="1447">
        <v>600.28</v>
      </c>
      <c r="C17" s="1447">
        <v>1083.55</v>
      </c>
      <c r="D17" s="1447">
        <v>866.16</v>
      </c>
      <c r="E17" s="1447">
        <v>866.16</v>
      </c>
      <c r="F17" s="1448">
        <v>1127.42</v>
      </c>
      <c r="G17" s="1448">
        <v>1084.37</v>
      </c>
      <c r="H17" s="1448">
        <v>1094.18</v>
      </c>
      <c r="I17" s="1449">
        <v>44.292663423735604</v>
      </c>
      <c r="J17" s="1450">
        <v>26.325390228133372</v>
      </c>
      <c r="L17" s="1451"/>
      <c r="M17" s="1451"/>
      <c r="N17" s="1451"/>
    </row>
    <row r="18" spans="1:14" ht="18" customHeight="1">
      <c r="A18" s="1446" t="s">
        <v>1223</v>
      </c>
      <c r="B18" s="1447">
        <v>149.31</v>
      </c>
      <c r="C18" s="1447">
        <v>199.29</v>
      </c>
      <c r="D18" s="1447">
        <v>184.29</v>
      </c>
      <c r="E18" s="1447">
        <v>184.9</v>
      </c>
      <c r="F18" s="1448">
        <v>243.71</v>
      </c>
      <c r="G18" s="1448">
        <v>233.89</v>
      </c>
      <c r="H18" s="1448">
        <v>236.16</v>
      </c>
      <c r="I18" s="1449">
        <v>23.836313709731428</v>
      </c>
      <c r="J18" s="1450">
        <v>27.7230935640887</v>
      </c>
      <c r="L18" s="1451"/>
      <c r="M18" s="1451"/>
      <c r="N18" s="1451"/>
    </row>
    <row r="19" spans="1:14" ht="18" customHeight="1" thickBot="1">
      <c r="A19" s="1452" t="s">
        <v>1224</v>
      </c>
      <c r="B19" s="1453">
        <v>41.5</v>
      </c>
      <c r="C19" s="1453">
        <v>65.45</v>
      </c>
      <c r="D19" s="1453">
        <v>60.28</v>
      </c>
      <c r="E19" s="1453">
        <v>60.28</v>
      </c>
      <c r="F19" s="1454">
        <v>80.58</v>
      </c>
      <c r="G19" s="1454">
        <v>77.19</v>
      </c>
      <c r="H19" s="1454">
        <v>78.01</v>
      </c>
      <c r="I19" s="1455">
        <v>45.25301204819277</v>
      </c>
      <c r="J19" s="1456">
        <v>29.412740544127416</v>
      </c>
      <c r="K19" s="1457"/>
      <c r="L19" s="1458"/>
      <c r="M19" s="1458"/>
      <c r="N19" s="1458"/>
    </row>
    <row r="20" spans="1:14" s="1459" customFormat="1" ht="18" customHeight="1">
      <c r="A20" s="855" t="s">
        <v>1209</v>
      </c>
      <c r="F20" s="1460"/>
      <c r="G20" s="1460"/>
      <c r="H20" s="1460"/>
      <c r="I20" s="1445"/>
      <c r="J20" s="1457"/>
      <c r="K20" s="1457"/>
      <c r="L20" s="1458"/>
      <c r="M20" s="1458"/>
      <c r="N20" s="1458"/>
    </row>
    <row r="21" spans="1:14" s="1459" customFormat="1" ht="12.75">
      <c r="A21" s="1432" t="s">
        <v>1167</v>
      </c>
      <c r="B21" s="1461"/>
      <c r="C21" s="1461"/>
      <c r="F21" s="1462"/>
      <c r="G21" s="1462"/>
      <c r="H21" s="1462"/>
      <c r="I21" s="1462"/>
      <c r="J21" s="1462"/>
      <c r="K21" s="1462"/>
      <c r="L21" s="1462"/>
      <c r="M21" s="1462"/>
      <c r="N21" s="1462"/>
    </row>
    <row r="22" spans="1:14" s="1459" customFormat="1" ht="12.75">
      <c r="A22" s="1432" t="s">
        <v>1168</v>
      </c>
      <c r="B22" s="1461"/>
      <c r="C22" s="1261"/>
      <c r="F22" s="1462"/>
      <c r="G22" s="1462"/>
      <c r="H22" s="1462"/>
      <c r="I22" s="1462"/>
      <c r="J22" s="1462"/>
      <c r="K22" s="1463"/>
      <c r="L22" s="1463"/>
      <c r="M22" s="1463"/>
      <c r="N22" s="1463"/>
    </row>
    <row r="23" spans="1:18" ht="12.75">
      <c r="A23" s="120" t="s">
        <v>1225</v>
      </c>
      <c r="F23" s="1459"/>
      <c r="G23" s="1459"/>
      <c r="H23" s="1459"/>
      <c r="I23" s="1459"/>
      <c r="J23" s="1459"/>
      <c r="K23" s="1459"/>
      <c r="L23" s="1464"/>
      <c r="M23" s="1464"/>
      <c r="N23" s="1459"/>
      <c r="O23" s="455"/>
      <c r="P23" s="455"/>
      <c r="Q23" s="120"/>
      <c r="R23" s="120"/>
    </row>
    <row r="24" spans="6:18" ht="12.75">
      <c r="F24" s="1459"/>
      <c r="G24" s="1459"/>
      <c r="H24" s="1459"/>
      <c r="I24" s="1459"/>
      <c r="J24" s="1459"/>
      <c r="K24" s="1459"/>
      <c r="L24" s="1464"/>
      <c r="M24" s="1464"/>
      <c r="N24" s="1459"/>
      <c r="O24" s="455"/>
      <c r="P24" s="455"/>
      <c r="Q24" s="120"/>
      <c r="R24" s="120"/>
    </row>
    <row r="25" spans="12:18" ht="12.75">
      <c r="L25" s="1464"/>
      <c r="M25" s="1464"/>
      <c r="O25" s="120"/>
      <c r="P25" s="120"/>
      <c r="Q25" s="120"/>
      <c r="R25" s="120"/>
    </row>
    <row r="26" spans="12:18" ht="12.75">
      <c r="L26" s="1464"/>
      <c r="M26" s="1464"/>
      <c r="O26" s="120"/>
      <c r="P26" s="120"/>
      <c r="Q26" s="120"/>
      <c r="R26" s="120"/>
    </row>
    <row r="27" spans="12:18" ht="12.75">
      <c r="L27" s="1464"/>
      <c r="M27" s="1464"/>
      <c r="O27" s="120"/>
      <c r="P27" s="120"/>
      <c r="Q27" s="120"/>
      <c r="R27" s="120"/>
    </row>
    <row r="28" spans="12:18" ht="12.75">
      <c r="L28" s="1464"/>
      <c r="M28" s="1464"/>
      <c r="O28" s="120"/>
      <c r="P28" s="120"/>
      <c r="Q28" s="120"/>
      <c r="R28" s="120"/>
    </row>
    <row r="29" spans="12:18" ht="12.75">
      <c r="L29" s="1464"/>
      <c r="M29" s="1464"/>
      <c r="O29" s="120"/>
      <c r="P29" s="120"/>
      <c r="Q29" s="120"/>
      <c r="R29" s="120"/>
    </row>
    <row r="30" spans="12:18" ht="12.75">
      <c r="L30" s="1464"/>
      <c r="M30" s="1464"/>
      <c r="O30" s="120"/>
      <c r="P30" s="120"/>
      <c r="Q30" s="120"/>
      <c r="R30" s="120"/>
    </row>
    <row r="31" spans="12:18" ht="12.75">
      <c r="L31" s="1464"/>
      <c r="M31" s="1464"/>
      <c r="O31" s="120"/>
      <c r="P31" s="120"/>
      <c r="Q31" s="120"/>
      <c r="R31" s="120"/>
    </row>
    <row r="32" spans="12:18" ht="12.75">
      <c r="L32" s="1464"/>
      <c r="M32" s="1464"/>
      <c r="O32" s="120"/>
      <c r="P32" s="120"/>
      <c r="Q32" s="120"/>
      <c r="R32" s="120"/>
    </row>
    <row r="33" spans="12:18" ht="12.75">
      <c r="L33" s="1464"/>
      <c r="M33" s="1464"/>
      <c r="O33" s="120"/>
      <c r="P33" s="120"/>
      <c r="Q33" s="120"/>
      <c r="R33" s="120"/>
    </row>
    <row r="34" spans="12:13" ht="12.75">
      <c r="L34" s="1464"/>
      <c r="M34" s="1464"/>
    </row>
    <row r="35" spans="12:13" ht="12.75">
      <c r="L35" s="1464"/>
      <c r="M35" s="1464"/>
    </row>
    <row r="36" spans="12:13" ht="12.75">
      <c r="L36" s="1464"/>
      <c r="M36" s="1464"/>
    </row>
    <row r="37" spans="12:13" ht="12.75">
      <c r="L37" s="1464"/>
      <c r="M37" s="1464"/>
    </row>
    <row r="38" spans="12:13" ht="12.75">
      <c r="L38" s="1464"/>
      <c r="M38" s="1464"/>
    </row>
    <row r="39" spans="12:13" ht="12.75">
      <c r="L39" s="1464"/>
      <c r="M39" s="1464"/>
    </row>
    <row r="40" spans="12:13" ht="12.75">
      <c r="L40" s="1464"/>
      <c r="M40" s="1464"/>
    </row>
    <row r="41" spans="12:13" ht="12.75">
      <c r="L41" s="1464"/>
      <c r="M41" s="1464"/>
    </row>
    <row r="42" spans="12:13" ht="12.75">
      <c r="L42" s="1464"/>
      <c r="M42" s="1464"/>
    </row>
    <row r="43" spans="12:13" ht="12.75">
      <c r="L43" s="1464"/>
      <c r="M43" s="1464"/>
    </row>
    <row r="44" spans="12:13" ht="12.75">
      <c r="L44" s="1464"/>
      <c r="M44" s="1464"/>
    </row>
    <row r="45" spans="12:13" ht="12.75">
      <c r="L45" s="1464"/>
      <c r="M45" s="1464"/>
    </row>
    <row r="46" spans="12:13" ht="12.75">
      <c r="L46" s="1464"/>
      <c r="M46" s="1464"/>
    </row>
    <row r="47" spans="12:13" ht="12.75">
      <c r="L47" s="1464"/>
      <c r="M47" s="1464"/>
    </row>
    <row r="48" spans="12:13" ht="12.75">
      <c r="L48" s="1464"/>
      <c r="M48" s="1464"/>
    </row>
    <row r="49" spans="12:13" ht="12.75">
      <c r="L49" s="1464"/>
      <c r="M49" s="1464"/>
    </row>
    <row r="50" spans="12:13" ht="12.75">
      <c r="L50" s="1464"/>
      <c r="M50" s="1464"/>
    </row>
    <row r="51" spans="12:13" ht="12.75">
      <c r="L51" s="1464"/>
      <c r="M51" s="1464"/>
    </row>
    <row r="52" spans="12:13" ht="12.75">
      <c r="L52" s="1464"/>
      <c r="M52" s="1464"/>
    </row>
    <row r="53" spans="12:13" ht="12.75">
      <c r="L53" s="1464"/>
      <c r="M53" s="1464"/>
    </row>
    <row r="54" spans="12:13" ht="12.75">
      <c r="L54" s="1464"/>
      <c r="M54" s="1464"/>
    </row>
    <row r="55" spans="12:13" ht="12.75">
      <c r="L55" s="1464"/>
      <c r="M55" s="1464"/>
    </row>
    <row r="56" spans="12:13" ht="12.75">
      <c r="L56" s="1464"/>
      <c r="M56" s="1464"/>
    </row>
    <row r="57" spans="12:13" ht="12.75">
      <c r="L57" s="1464"/>
      <c r="M57" s="1464"/>
    </row>
    <row r="58" spans="12:13" ht="12.75">
      <c r="L58" s="1464"/>
      <c r="M58" s="1464"/>
    </row>
    <row r="59" spans="12:13" ht="12.75">
      <c r="L59" s="1464"/>
      <c r="M59" s="1464"/>
    </row>
    <row r="60" spans="12:13" ht="12.75">
      <c r="L60" s="1464"/>
      <c r="M60" s="1464"/>
    </row>
    <row r="61" spans="12:13" ht="12.75">
      <c r="L61" s="1464"/>
      <c r="M61" s="1464"/>
    </row>
    <row r="62" spans="12:13" ht="12.75">
      <c r="L62" s="1464"/>
      <c r="M62" s="1464"/>
    </row>
    <row r="63" spans="12:13" ht="12.75">
      <c r="L63" s="1464"/>
      <c r="M63" s="1464"/>
    </row>
    <row r="64" spans="12:13" ht="12.75">
      <c r="L64" s="1464"/>
      <c r="M64" s="1464"/>
    </row>
    <row r="65" spans="12:13" ht="12.75">
      <c r="L65" s="1464"/>
      <c r="M65" s="1464"/>
    </row>
    <row r="66" spans="12:13" ht="12.75">
      <c r="L66" s="1464"/>
      <c r="M66" s="1464"/>
    </row>
    <row r="67" spans="12:13" ht="12.75">
      <c r="L67" s="1464"/>
      <c r="M67" s="1464"/>
    </row>
    <row r="68" spans="12:13" ht="12.75">
      <c r="L68" s="1464"/>
      <c r="M68" s="1464"/>
    </row>
    <row r="69" spans="12:13" ht="12.75">
      <c r="L69" s="1464"/>
      <c r="M69" s="1464"/>
    </row>
    <row r="70" spans="12:13" ht="12.75">
      <c r="L70" s="1464"/>
      <c r="M70" s="1464"/>
    </row>
    <row r="71" spans="12:13" ht="12.75">
      <c r="L71" s="1464"/>
      <c r="M71" s="1464"/>
    </row>
    <row r="72" spans="12:13" ht="12.75">
      <c r="L72" s="1464"/>
      <c r="M72" s="1464"/>
    </row>
    <row r="73" spans="12:13" ht="12.75">
      <c r="L73" s="1464"/>
      <c r="M73" s="1464"/>
    </row>
    <row r="74" spans="12:13" ht="12.75">
      <c r="L74" s="1464"/>
      <c r="M74" s="1464"/>
    </row>
    <row r="75" spans="12:13" ht="12.75">
      <c r="L75" s="1464"/>
      <c r="M75" s="1464"/>
    </row>
    <row r="76" spans="12:13" ht="12.75">
      <c r="L76" s="1464"/>
      <c r="M76" s="1464"/>
    </row>
    <row r="77" spans="12:13" ht="12.75">
      <c r="L77" s="1464"/>
      <c r="M77" s="1464"/>
    </row>
    <row r="78" spans="12:13" ht="12.75">
      <c r="L78" s="1464"/>
      <c r="M78" s="1464"/>
    </row>
    <row r="79" spans="12:13" ht="12.75">
      <c r="L79" s="1464"/>
      <c r="M79" s="1464"/>
    </row>
    <row r="80" spans="12:13" ht="12.75">
      <c r="L80" s="1464"/>
      <c r="M80" s="1464"/>
    </row>
    <row r="81" spans="12:13" ht="12.75">
      <c r="L81" s="1464"/>
      <c r="M81" s="1464"/>
    </row>
    <row r="82" spans="12:13" ht="12.75">
      <c r="L82" s="1464"/>
      <c r="M82" s="1464"/>
    </row>
    <row r="83" spans="12:13" ht="12.75">
      <c r="L83" s="1464"/>
      <c r="M83" s="1464"/>
    </row>
    <row r="84" spans="12:13" ht="12.75">
      <c r="L84" s="1464"/>
      <c r="M84" s="1464"/>
    </row>
    <row r="85" spans="12:13" ht="12.75">
      <c r="L85" s="1464"/>
      <c r="M85" s="1464"/>
    </row>
    <row r="86" spans="12:13" ht="12.75">
      <c r="L86" s="1464"/>
      <c r="M86" s="1464"/>
    </row>
    <row r="87" spans="12:13" ht="12.75">
      <c r="L87" s="1464"/>
      <c r="M87" s="1464"/>
    </row>
    <row r="88" spans="12:13" ht="12.75">
      <c r="L88" s="1464"/>
      <c r="M88" s="1464"/>
    </row>
    <row r="89" spans="12:13" ht="12.75">
      <c r="L89" s="1464"/>
      <c r="M89" s="1464"/>
    </row>
    <row r="90" spans="12:13" ht="12.75">
      <c r="L90" s="1464"/>
      <c r="M90" s="1464"/>
    </row>
    <row r="91" spans="12:13" ht="12.75">
      <c r="L91" s="1464"/>
      <c r="M91" s="1464"/>
    </row>
    <row r="92" spans="12:13" ht="12.75">
      <c r="L92" s="1464"/>
      <c r="M92" s="1464"/>
    </row>
    <row r="93" spans="12:13" ht="12.75">
      <c r="L93" s="1464"/>
      <c r="M93" s="1464"/>
    </row>
    <row r="94" spans="12:13" ht="12.75">
      <c r="L94" s="1464"/>
      <c r="M94" s="1464"/>
    </row>
    <row r="95" spans="12:13" ht="12.75">
      <c r="L95" s="1464"/>
      <c r="M95" s="1464"/>
    </row>
    <row r="96" spans="12:13" ht="12.75">
      <c r="L96" s="1464"/>
      <c r="M96" s="1464"/>
    </row>
    <row r="97" spans="12:13" ht="12.75">
      <c r="L97" s="1464"/>
      <c r="M97" s="1464"/>
    </row>
    <row r="98" spans="12:13" ht="12.75">
      <c r="L98" s="1464"/>
      <c r="M98" s="1464"/>
    </row>
    <row r="99" spans="12:13" ht="12.75">
      <c r="L99" s="1464"/>
      <c r="M99" s="1464"/>
    </row>
    <row r="100" spans="12:13" ht="12.75">
      <c r="L100" s="1464"/>
      <c r="M100" s="1464"/>
    </row>
    <row r="101" spans="12:13" ht="12.75">
      <c r="L101" s="1464"/>
      <c r="M101" s="1464"/>
    </row>
    <row r="102" spans="12:13" ht="12.75">
      <c r="L102" s="1464"/>
      <c r="M102" s="1464"/>
    </row>
    <row r="103" spans="12:13" ht="12.75">
      <c r="L103" s="1464"/>
      <c r="M103" s="1464"/>
    </row>
    <row r="104" spans="12:13" ht="12.75">
      <c r="L104" s="1464"/>
      <c r="M104" s="1464"/>
    </row>
    <row r="105" spans="12:13" ht="12.75">
      <c r="L105" s="1464"/>
      <c r="M105" s="1464"/>
    </row>
    <row r="106" spans="12:13" ht="12.75">
      <c r="L106" s="1464"/>
      <c r="M106" s="1464"/>
    </row>
    <row r="107" spans="12:13" ht="12.75">
      <c r="L107" s="1464"/>
      <c r="M107" s="1464"/>
    </row>
    <row r="108" spans="12:13" ht="12.75">
      <c r="L108" s="1464"/>
      <c r="M108" s="1464"/>
    </row>
    <row r="109" spans="12:13" ht="12.75">
      <c r="L109" s="1464"/>
      <c r="M109" s="1464"/>
    </row>
    <row r="110" spans="12:13" ht="12.75">
      <c r="L110" s="1464"/>
      <c r="M110" s="1464"/>
    </row>
    <row r="111" spans="12:13" ht="12.75">
      <c r="L111" s="1464"/>
      <c r="M111" s="1464"/>
    </row>
    <row r="112" spans="12:13" ht="12.75">
      <c r="L112" s="1464"/>
      <c r="M112" s="1464"/>
    </row>
    <row r="113" spans="12:13" ht="12.75">
      <c r="L113" s="1464"/>
      <c r="M113" s="1464"/>
    </row>
    <row r="114" spans="12:13" ht="12.75">
      <c r="L114" s="1464"/>
      <c r="M114" s="1464"/>
    </row>
  </sheetData>
  <sheetProtection/>
  <mergeCells count="10">
    <mergeCell ref="A1:J1"/>
    <mergeCell ref="A2:J2"/>
    <mergeCell ref="A3:J3"/>
    <mergeCell ref="A4:J4"/>
    <mergeCell ref="A5:A7"/>
    <mergeCell ref="C5:E5"/>
    <mergeCell ref="F5:H5"/>
    <mergeCell ref="I5:J5"/>
    <mergeCell ref="I6:I7"/>
    <mergeCell ref="J6:J7"/>
  </mergeCells>
  <printOptions/>
  <pageMargins left="0.7" right="0.7" top="0.75" bottom="0.75" header="0.3" footer="0.3"/>
  <pageSetup horizontalDpi="600" verticalDpi="600" orientation="portrait" scale="67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26.28125" style="124" customWidth="1"/>
    <col min="2" max="2" width="10.8515625" style="124" customWidth="1"/>
    <col min="3" max="3" width="10.00390625" style="124" customWidth="1"/>
    <col min="4" max="4" width="10.57421875" style="124" customWidth="1"/>
    <col min="5" max="5" width="11.421875" style="124" customWidth="1"/>
    <col min="6" max="6" width="9.140625" style="124" customWidth="1"/>
    <col min="7" max="7" width="9.8515625" style="124" customWidth="1"/>
    <col min="8" max="8" width="10.28125" style="124" bestFit="1" customWidth="1"/>
    <col min="9" max="9" width="8.7109375" style="124" bestFit="1" customWidth="1"/>
    <col min="10" max="10" width="10.140625" style="124" bestFit="1" customWidth="1"/>
    <col min="11" max="16384" width="9.140625" style="124" customWidth="1"/>
  </cols>
  <sheetData>
    <row r="1" spans="1:10" ht="12.75">
      <c r="A1" s="1606" t="s">
        <v>1263</v>
      </c>
      <c r="B1" s="1606"/>
      <c r="C1" s="1606"/>
      <c r="D1" s="1606"/>
      <c r="E1" s="1606"/>
      <c r="F1" s="1606"/>
      <c r="G1" s="1606"/>
      <c r="H1" s="1606"/>
      <c r="I1" s="1606"/>
      <c r="J1" s="1606"/>
    </row>
    <row r="2" spans="1:13" ht="15.75">
      <c r="A2" s="1952" t="s">
        <v>1226</v>
      </c>
      <c r="B2" s="1952"/>
      <c r="C2" s="1952"/>
      <c r="D2" s="1952"/>
      <c r="E2" s="1952"/>
      <c r="F2" s="1952"/>
      <c r="G2" s="1952"/>
      <c r="H2" s="1952"/>
      <c r="I2" s="1952"/>
      <c r="J2" s="1952"/>
      <c r="K2" s="1465"/>
      <c r="L2" s="1465"/>
      <c r="M2" s="1465"/>
    </row>
    <row r="3" spans="1:10" ht="12.75">
      <c r="A3" s="1974" t="s">
        <v>1227</v>
      </c>
      <c r="B3" s="1974"/>
      <c r="C3" s="1974"/>
      <c r="D3" s="1974"/>
      <c r="E3" s="1974"/>
      <c r="F3" s="1974"/>
      <c r="G3" s="1974"/>
      <c r="H3" s="1974"/>
      <c r="I3" s="1974"/>
      <c r="J3" s="1974"/>
    </row>
    <row r="4" spans="1:10" ht="13.5" thickBot="1">
      <c r="A4" s="1974"/>
      <c r="B4" s="1974"/>
      <c r="C4" s="1974"/>
      <c r="D4" s="1974"/>
      <c r="E4" s="1974"/>
      <c r="F4" s="1974"/>
      <c r="G4" s="1974"/>
      <c r="H4" s="1974"/>
      <c r="I4" s="1974"/>
      <c r="J4" s="1974"/>
    </row>
    <row r="5" spans="1:10" ht="12.75">
      <c r="A5" s="1975" t="s">
        <v>533</v>
      </c>
      <c r="B5" s="1947" t="s">
        <v>64</v>
      </c>
      <c r="C5" s="1947"/>
      <c r="D5" s="1947"/>
      <c r="E5" s="1947" t="s">
        <v>65</v>
      </c>
      <c r="F5" s="1947"/>
      <c r="G5" s="1947"/>
      <c r="H5" s="1947" t="s">
        <v>68</v>
      </c>
      <c r="I5" s="1947"/>
      <c r="J5" s="1948"/>
    </row>
    <row r="6" spans="1:10" ht="25.5">
      <c r="A6" s="1976"/>
      <c r="B6" s="1437" t="s">
        <v>1228</v>
      </c>
      <c r="C6" s="1437" t="s">
        <v>1229</v>
      </c>
      <c r="D6" s="1437" t="s">
        <v>1230</v>
      </c>
      <c r="E6" s="1437" t="s">
        <v>1228</v>
      </c>
      <c r="F6" s="1437" t="s">
        <v>1229</v>
      </c>
      <c r="G6" s="1437" t="s">
        <v>1230</v>
      </c>
      <c r="H6" s="1437" t="s">
        <v>1228</v>
      </c>
      <c r="I6" s="1437" t="s">
        <v>1229</v>
      </c>
      <c r="J6" s="1466" t="s">
        <v>1230</v>
      </c>
    </row>
    <row r="7" spans="1:10" ht="12.75">
      <c r="A7" s="1976"/>
      <c r="B7" s="1437">
        <v>1</v>
      </c>
      <c r="C7" s="1437">
        <v>2</v>
      </c>
      <c r="D7" s="1437">
        <v>3</v>
      </c>
      <c r="E7" s="1437">
        <v>4</v>
      </c>
      <c r="F7" s="1437">
        <v>5</v>
      </c>
      <c r="G7" s="1437">
        <v>6</v>
      </c>
      <c r="H7" s="1437">
        <v>7</v>
      </c>
      <c r="I7" s="1437">
        <v>8</v>
      </c>
      <c r="J7" s="1466">
        <v>9</v>
      </c>
    </row>
    <row r="8" spans="1:10" ht="12.75">
      <c r="A8" s="1467" t="s">
        <v>1099</v>
      </c>
      <c r="B8" s="1468">
        <v>5703.96</v>
      </c>
      <c r="C8" s="1468">
        <v>1881.9</v>
      </c>
      <c r="D8" s="1443">
        <v>59.57510122290566</v>
      </c>
      <c r="E8" s="1468">
        <v>59.57510122290566</v>
      </c>
      <c r="F8" s="1468">
        <v>3131.04</v>
      </c>
      <c r="G8" s="1443">
        <v>31.47792551961539</v>
      </c>
      <c r="H8" s="1469">
        <v>2498.81</v>
      </c>
      <c r="I8" s="1469">
        <v>1739.78</v>
      </c>
      <c r="J8" s="1444">
        <v>52.81583456461877</v>
      </c>
    </row>
    <row r="9" spans="1:10" ht="15.75">
      <c r="A9" s="1467" t="s">
        <v>1219</v>
      </c>
      <c r="B9" s="1468">
        <v>1324.35</v>
      </c>
      <c r="C9" s="1468">
        <v>400.82</v>
      </c>
      <c r="D9" s="1443">
        <v>12.688714635296797</v>
      </c>
      <c r="E9" s="1468">
        <v>12.688714635296797</v>
      </c>
      <c r="F9" s="1468">
        <v>1753.73</v>
      </c>
      <c r="G9" s="1443">
        <v>17.63113288923652</v>
      </c>
      <c r="H9" s="1470">
        <v>1080.41</v>
      </c>
      <c r="I9" s="1469">
        <v>432.44</v>
      </c>
      <c r="J9" s="1444">
        <v>13.127912436701042</v>
      </c>
    </row>
    <row r="10" spans="1:10" ht="12.75">
      <c r="A10" s="1467" t="s">
        <v>1220</v>
      </c>
      <c r="B10" s="1468">
        <v>449.16</v>
      </c>
      <c r="C10" s="1468">
        <v>272.55</v>
      </c>
      <c r="D10" s="1443">
        <v>8.628085359638098</v>
      </c>
      <c r="E10" s="1468">
        <v>8.628085359638098</v>
      </c>
      <c r="F10" s="1468">
        <v>672.98</v>
      </c>
      <c r="G10" s="1443">
        <v>6.7658076281972654</v>
      </c>
      <c r="H10" s="1469">
        <v>248.84</v>
      </c>
      <c r="I10" s="1469">
        <v>376.47</v>
      </c>
      <c r="J10" s="1444">
        <v>11.428788259746652</v>
      </c>
    </row>
    <row r="11" spans="1:10" ht="12.75">
      <c r="A11" s="1467" t="s">
        <v>1101</v>
      </c>
      <c r="B11" s="1468">
        <v>259.1</v>
      </c>
      <c r="C11" s="1468">
        <v>54.48</v>
      </c>
      <c r="D11" s="1443">
        <v>1.7246673652287048</v>
      </c>
      <c r="E11" s="1468">
        <v>1.7246673652287048</v>
      </c>
      <c r="F11" s="1468">
        <v>338.28</v>
      </c>
      <c r="G11" s="1443">
        <v>3.400899587605235</v>
      </c>
      <c r="H11" s="1469">
        <v>497.29</v>
      </c>
      <c r="I11" s="1469">
        <v>119.05</v>
      </c>
      <c r="J11" s="1444">
        <v>3.6140920719389027</v>
      </c>
    </row>
    <row r="12" spans="1:10" ht="12.75">
      <c r="A12" s="1467" t="s">
        <v>1204</v>
      </c>
      <c r="B12" s="1471">
        <v>3.56</v>
      </c>
      <c r="C12" s="1468">
        <v>7.75</v>
      </c>
      <c r="D12" s="1443">
        <v>0.24534089721957533</v>
      </c>
      <c r="E12" s="1471">
        <v>0.24534089721957533</v>
      </c>
      <c r="F12" s="1468">
        <v>6.84</v>
      </c>
      <c r="G12" s="1443">
        <v>0.0687659725056752</v>
      </c>
      <c r="H12" s="1469">
        <v>0.41</v>
      </c>
      <c r="I12" s="1469">
        <v>9.39</v>
      </c>
      <c r="J12" s="1444">
        <v>0.28505942507775134</v>
      </c>
    </row>
    <row r="13" spans="1:10" ht="12.75">
      <c r="A13" s="1467" t="s">
        <v>1205</v>
      </c>
      <c r="B13" s="1468">
        <v>94.16</v>
      </c>
      <c r="C13" s="1468">
        <v>32.58</v>
      </c>
      <c r="D13" s="1443">
        <v>1.0313814750211308</v>
      </c>
      <c r="E13" s="1468">
        <v>1.0313814750211308</v>
      </c>
      <c r="F13" s="1468">
        <v>299.06</v>
      </c>
      <c r="G13" s="1443">
        <v>3.0066011312203544</v>
      </c>
      <c r="H13" s="1469">
        <v>38.01</v>
      </c>
      <c r="I13" s="1469">
        <v>18.35</v>
      </c>
      <c r="J13" s="1444">
        <v>0.5570650106684492</v>
      </c>
    </row>
    <row r="14" spans="1:10" ht="12.75">
      <c r="A14" s="1467" t="s">
        <v>1206</v>
      </c>
      <c r="B14" s="1468">
        <v>0</v>
      </c>
      <c r="C14" s="1468">
        <v>0</v>
      </c>
      <c r="D14" s="1443">
        <v>0</v>
      </c>
      <c r="E14" s="1468">
        <v>0</v>
      </c>
      <c r="F14" s="1468">
        <v>0</v>
      </c>
      <c r="G14" s="1443">
        <v>0</v>
      </c>
      <c r="H14" s="1469">
        <v>0</v>
      </c>
      <c r="I14" s="1469">
        <v>0</v>
      </c>
      <c r="J14" s="1444">
        <v>0</v>
      </c>
    </row>
    <row r="15" spans="1:10" ht="12.75">
      <c r="A15" s="1467" t="s">
        <v>1207</v>
      </c>
      <c r="B15" s="1468">
        <v>265.15</v>
      </c>
      <c r="C15" s="1468">
        <v>160.55</v>
      </c>
      <c r="D15" s="1443">
        <v>5.082513683690686</v>
      </c>
      <c r="E15" s="1468">
        <v>5.082513683690686</v>
      </c>
      <c r="F15" s="1468">
        <v>738.57</v>
      </c>
      <c r="G15" s="1443">
        <v>7.4252170049000785</v>
      </c>
      <c r="H15" s="1469">
        <v>388.37</v>
      </c>
      <c r="I15" s="1469">
        <v>179.92</v>
      </c>
      <c r="J15" s="1444">
        <v>5.461969303513207</v>
      </c>
    </row>
    <row r="16" spans="1:10" ht="12.75">
      <c r="A16" s="1467" t="s">
        <v>1208</v>
      </c>
      <c r="B16" s="1468">
        <v>54.23</v>
      </c>
      <c r="C16" s="1468">
        <v>32.91</v>
      </c>
      <c r="D16" s="1443">
        <v>1.04182824870919</v>
      </c>
      <c r="E16" s="1468">
        <v>1.04182824870919</v>
      </c>
      <c r="F16" s="1468">
        <v>53.52</v>
      </c>
      <c r="G16" s="1443">
        <v>0.5380635743426515</v>
      </c>
      <c r="H16" s="1469">
        <v>28.76</v>
      </c>
      <c r="I16" s="1469">
        <v>18.51</v>
      </c>
      <c r="J16" s="1444">
        <v>0.561922253268283</v>
      </c>
    </row>
    <row r="17" spans="1:10" ht="12.75">
      <c r="A17" s="1467" t="s">
        <v>1231</v>
      </c>
      <c r="B17" s="1468">
        <v>1974.33</v>
      </c>
      <c r="C17" s="1468">
        <v>20.77</v>
      </c>
      <c r="D17" s="1443">
        <v>0.6575136045484619</v>
      </c>
      <c r="E17" s="1468">
        <v>0.6575136045484619</v>
      </c>
      <c r="F17" s="1468">
        <v>1808.66</v>
      </c>
      <c r="G17" s="1443">
        <v>18.1833719052799</v>
      </c>
      <c r="H17" s="1469">
        <v>1300.16</v>
      </c>
      <c r="I17" s="1469">
        <v>14.82</v>
      </c>
      <c r="J17" s="1444">
        <v>0.44990209580961393</v>
      </c>
    </row>
    <row r="18" spans="1:10" ht="12.75">
      <c r="A18" s="1467" t="s">
        <v>1232</v>
      </c>
      <c r="B18" s="1468">
        <v>0</v>
      </c>
      <c r="C18" s="1468">
        <v>0</v>
      </c>
      <c r="D18" s="1443">
        <v>0</v>
      </c>
      <c r="E18" s="1468">
        <v>0</v>
      </c>
      <c r="F18" s="1468">
        <v>2.84</v>
      </c>
      <c r="G18" s="1443">
        <v>0.028551953496508416</v>
      </c>
      <c r="H18" s="1469">
        <v>0</v>
      </c>
      <c r="I18" s="1469">
        <v>0</v>
      </c>
      <c r="J18" s="1444">
        <v>8.760736444365469E-08</v>
      </c>
    </row>
    <row r="19" spans="1:10" ht="12.75">
      <c r="A19" s="1467" t="s">
        <v>1233</v>
      </c>
      <c r="B19" s="1468">
        <v>1727.48</v>
      </c>
      <c r="C19" s="1468">
        <v>294.56</v>
      </c>
      <c r="D19" s="1443">
        <v>9.324853507741691</v>
      </c>
      <c r="E19" s="1468">
        <v>9.324853507741691</v>
      </c>
      <c r="F19" s="1468">
        <v>1141.26</v>
      </c>
      <c r="G19" s="1443">
        <v>11.47366283360042</v>
      </c>
      <c r="H19" s="1469">
        <v>754.05</v>
      </c>
      <c r="I19" s="1469">
        <v>385.32</v>
      </c>
      <c r="J19" s="1444">
        <v>11.697454491049962</v>
      </c>
    </row>
    <row r="20" spans="1:10" ht="13.5" thickBot="1">
      <c r="A20" s="1452" t="s">
        <v>1234</v>
      </c>
      <c r="B20" s="1454">
        <v>11855.48</v>
      </c>
      <c r="C20" s="1454">
        <v>3158.8700000000003</v>
      </c>
      <c r="D20" s="1454">
        <v>100.00000000000001</v>
      </c>
      <c r="E20" s="1454">
        <v>100.00000000000001</v>
      </c>
      <c r="F20" s="1454">
        <v>9946.78</v>
      </c>
      <c r="G20" s="1454">
        <v>100</v>
      </c>
      <c r="H20" s="1454">
        <v>6835.1102870472005</v>
      </c>
      <c r="I20" s="1454">
        <v>3294.0500028858305</v>
      </c>
      <c r="J20" s="1472">
        <v>100</v>
      </c>
    </row>
    <row r="21" spans="1:10" ht="12.75">
      <c r="A21" s="855" t="s">
        <v>1209</v>
      </c>
      <c r="B21" s="1435"/>
      <c r="C21" s="1435"/>
      <c r="D21" s="1435"/>
      <c r="E21" s="1435"/>
      <c r="F21" s="1435"/>
      <c r="G21" s="1435"/>
      <c r="H21" s="1435"/>
      <c r="I21" s="1435"/>
      <c r="J21" s="1435"/>
    </row>
    <row r="22" spans="1:10" ht="12.75">
      <c r="A22" s="120" t="s">
        <v>1210</v>
      </c>
      <c r="B22" s="1459"/>
      <c r="C22" s="1459"/>
      <c r="D22" s="1459"/>
      <c r="E22" s="1459"/>
      <c r="F22" s="1459"/>
      <c r="G22" s="1459"/>
      <c r="H22" s="1435"/>
      <c r="I22" s="1435"/>
      <c r="J22" s="1435"/>
    </row>
    <row r="23" spans="1:10" ht="12.75">
      <c r="A23" s="855"/>
      <c r="B23" s="1461"/>
      <c r="C23" s="1461"/>
      <c r="D23" s="1459"/>
      <c r="E23" s="1459"/>
      <c r="F23" s="1464"/>
      <c r="G23" s="1464"/>
      <c r="H23" s="1435"/>
      <c r="I23" s="120"/>
      <c r="J23" s="120"/>
    </row>
    <row r="24" spans="1:10" ht="12.75">
      <c r="A24" s="855"/>
      <c r="B24" s="1461"/>
      <c r="C24" s="1261"/>
      <c r="D24" s="1459"/>
      <c r="E24" s="1459"/>
      <c r="F24" s="1464"/>
      <c r="G24" s="1464"/>
      <c r="H24" s="1435"/>
      <c r="I24" s="120"/>
      <c r="J24" s="120"/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7" right="0.7" top="0.75" bottom="0.75" header="0.3" footer="0.3"/>
  <pageSetup fitToHeight="1" fitToWidth="1" horizontalDpi="600" verticalDpi="600" orientation="portrait" scale="77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M18" sqref="M18"/>
    </sheetView>
  </sheetViews>
  <sheetFormatPr defaultColWidth="9.140625" defaultRowHeight="15"/>
  <cols>
    <col min="1" max="1" width="23.00390625" style="124" customWidth="1"/>
    <col min="2" max="2" width="10.140625" style="124" customWidth="1"/>
    <col min="3" max="3" width="9.00390625" style="124" customWidth="1"/>
    <col min="4" max="4" width="7.00390625" style="124" customWidth="1"/>
    <col min="5" max="5" width="9.8515625" style="124" customWidth="1"/>
    <col min="6" max="6" width="7.28125" style="124" customWidth="1"/>
    <col min="7" max="7" width="7.7109375" style="124" customWidth="1"/>
    <col min="8" max="8" width="10.140625" style="124" customWidth="1"/>
    <col min="9" max="9" width="9.140625" style="124" customWidth="1"/>
    <col min="10" max="10" width="8.00390625" style="124" customWidth="1"/>
    <col min="11" max="11" width="9.140625" style="124" customWidth="1"/>
    <col min="12" max="12" width="10.140625" style="124" bestFit="1" customWidth="1"/>
    <col min="13" max="16384" width="9.140625" style="124" customWidth="1"/>
  </cols>
  <sheetData>
    <row r="1" spans="1:10" ht="15" customHeight="1">
      <c r="A1" s="1806" t="s">
        <v>1264</v>
      </c>
      <c r="B1" s="1806"/>
      <c r="C1" s="1806"/>
      <c r="D1" s="1806"/>
      <c r="E1" s="1806"/>
      <c r="F1" s="1806"/>
      <c r="G1" s="1806"/>
      <c r="H1" s="1806"/>
      <c r="I1" s="1806"/>
      <c r="J1" s="1806"/>
    </row>
    <row r="2" spans="1:10" ht="15" customHeight="1">
      <c r="A2" s="1981" t="s">
        <v>1235</v>
      </c>
      <c r="B2" s="1981"/>
      <c r="C2" s="1981"/>
      <c r="D2" s="1981"/>
      <c r="E2" s="1981"/>
      <c r="F2" s="1981"/>
      <c r="G2" s="1981"/>
      <c r="H2" s="1981"/>
      <c r="I2" s="1981"/>
      <c r="J2" s="1981"/>
    </row>
    <row r="3" spans="1:10" ht="13.5" thickBot="1">
      <c r="A3" s="1982" t="s">
        <v>1236</v>
      </c>
      <c r="B3" s="1982"/>
      <c r="C3" s="1982"/>
      <c r="D3" s="1982"/>
      <c r="E3" s="1982"/>
      <c r="F3" s="1982"/>
      <c r="G3" s="1982"/>
      <c r="H3" s="1982"/>
      <c r="I3" s="1982"/>
      <c r="J3" s="1982"/>
    </row>
    <row r="4" spans="1:10" ht="12.75" customHeight="1">
      <c r="A4" s="1983" t="s">
        <v>533</v>
      </c>
      <c r="B4" s="1985" t="s">
        <v>64</v>
      </c>
      <c r="C4" s="1985"/>
      <c r="D4" s="1985"/>
      <c r="E4" s="1985" t="s">
        <v>65</v>
      </c>
      <c r="F4" s="1985"/>
      <c r="G4" s="1985"/>
      <c r="H4" s="1985" t="s">
        <v>68</v>
      </c>
      <c r="I4" s="1985"/>
      <c r="J4" s="1986"/>
    </row>
    <row r="5" spans="1:10" ht="22.5" customHeight="1">
      <c r="A5" s="1984"/>
      <c r="B5" s="1473" t="s">
        <v>1228</v>
      </c>
      <c r="C5" s="1473" t="s">
        <v>1237</v>
      </c>
      <c r="D5" s="1473" t="s">
        <v>1230</v>
      </c>
      <c r="E5" s="1473" t="s">
        <v>1228</v>
      </c>
      <c r="F5" s="1473" t="s">
        <v>1238</v>
      </c>
      <c r="G5" s="1473" t="s">
        <v>1230</v>
      </c>
      <c r="H5" s="1473" t="s">
        <v>1228</v>
      </c>
      <c r="I5" s="1473" t="s">
        <v>1237</v>
      </c>
      <c r="J5" s="1474" t="s">
        <v>1230</v>
      </c>
    </row>
    <row r="6" spans="1:10" ht="12.75">
      <c r="A6" s="1589" t="s">
        <v>1239</v>
      </c>
      <c r="B6" s="1977"/>
      <c r="C6" s="1977"/>
      <c r="D6" s="1977"/>
      <c r="E6" s="1977"/>
      <c r="F6" s="1977"/>
      <c r="G6" s="1977"/>
      <c r="H6" s="1977"/>
      <c r="I6" s="1977"/>
      <c r="J6" s="1978"/>
    </row>
    <row r="7" spans="1:10" ht="12.75">
      <c r="A7" s="1475" t="s">
        <v>1240</v>
      </c>
      <c r="B7" s="1476">
        <v>67184.01</v>
      </c>
      <c r="C7" s="1476">
        <v>7168.4</v>
      </c>
      <c r="D7" s="1477">
        <v>76.84721037036401</v>
      </c>
      <c r="E7" s="1476">
        <v>8733.23</v>
      </c>
      <c r="F7" s="1476">
        <v>873.32</v>
      </c>
      <c r="G7" s="1477">
        <v>20.827210278509202</v>
      </c>
      <c r="H7" s="1477">
        <v>21136.256</v>
      </c>
      <c r="I7" s="1477">
        <v>3103.6256</v>
      </c>
      <c r="J7" s="1478">
        <v>47.93415844499512</v>
      </c>
    </row>
    <row r="8" spans="1:10" ht="12.75">
      <c r="A8" s="1475" t="s">
        <v>1241</v>
      </c>
      <c r="B8" s="1476">
        <v>12965</v>
      </c>
      <c r="C8" s="1476">
        <v>1296.51</v>
      </c>
      <c r="D8" s="1477">
        <v>13.898942123386062</v>
      </c>
      <c r="E8" s="1476">
        <v>11126.068000000001</v>
      </c>
      <c r="F8" s="1476">
        <v>1112.6008</v>
      </c>
      <c r="G8" s="1477">
        <v>26.53365412178533</v>
      </c>
      <c r="H8" s="1477">
        <v>8678.877999999999</v>
      </c>
      <c r="I8" s="1477">
        <v>867.8878000000001</v>
      </c>
      <c r="J8" s="1478">
        <v>13.404152652200779</v>
      </c>
    </row>
    <row r="9" spans="1:10" ht="12.75">
      <c r="A9" s="1475" t="s">
        <v>1242</v>
      </c>
      <c r="B9" s="1476">
        <v>5535.32</v>
      </c>
      <c r="C9" s="1476">
        <v>553.53</v>
      </c>
      <c r="D9" s="1477">
        <v>5.933993130448578</v>
      </c>
      <c r="E9" s="1476">
        <v>11025.032</v>
      </c>
      <c r="F9" s="1476">
        <v>1102.5102000000002</v>
      </c>
      <c r="G9" s="1477">
        <v>26.2930103164948</v>
      </c>
      <c r="H9" s="1477">
        <v>11856.588</v>
      </c>
      <c r="I9" s="1477">
        <v>1185.6588000000002</v>
      </c>
      <c r="J9" s="1478">
        <v>18.311988656396824</v>
      </c>
    </row>
    <row r="10" spans="1:10" ht="12.75">
      <c r="A10" s="1475" t="s">
        <v>1243</v>
      </c>
      <c r="B10" s="1476">
        <v>3043.06</v>
      </c>
      <c r="C10" s="1476">
        <v>304.31</v>
      </c>
      <c r="D10" s="1477">
        <v>3.2622865057482104</v>
      </c>
      <c r="E10" s="1476">
        <v>507.374</v>
      </c>
      <c r="F10" s="1476">
        <v>50.7374</v>
      </c>
      <c r="G10" s="1477">
        <v>1.2100014871809106</v>
      </c>
      <c r="H10" s="1477">
        <v>200</v>
      </c>
      <c r="I10" s="1477">
        <v>20</v>
      </c>
      <c r="J10" s="1478">
        <v>0.3088913717234135</v>
      </c>
    </row>
    <row r="11" spans="1:11" ht="12.75">
      <c r="A11" s="1475" t="s">
        <v>1244</v>
      </c>
      <c r="B11" s="1476">
        <v>0</v>
      </c>
      <c r="C11" s="1476">
        <v>0</v>
      </c>
      <c r="D11" s="1477">
        <v>0</v>
      </c>
      <c r="E11" s="1476">
        <v>540</v>
      </c>
      <c r="F11" s="1476">
        <v>54</v>
      </c>
      <c r="G11" s="1477">
        <v>1.2878089990375774</v>
      </c>
      <c r="H11" s="1477">
        <v>0</v>
      </c>
      <c r="I11" s="1477">
        <v>0</v>
      </c>
      <c r="J11" s="1478">
        <v>0</v>
      </c>
      <c r="K11" s="1479"/>
    </row>
    <row r="12" spans="1:10" ht="12.75">
      <c r="A12" s="1475" t="s">
        <v>1245</v>
      </c>
      <c r="B12" s="1476">
        <v>0</v>
      </c>
      <c r="C12" s="1476">
        <v>0</v>
      </c>
      <c r="D12" s="1477">
        <v>0</v>
      </c>
      <c r="E12" s="1476">
        <v>0</v>
      </c>
      <c r="F12" s="1476">
        <v>0</v>
      </c>
      <c r="G12" s="1477">
        <v>0</v>
      </c>
      <c r="H12" s="1477">
        <v>480.955</v>
      </c>
      <c r="I12" s="1477">
        <v>48.0955</v>
      </c>
      <c r="J12" s="1478">
        <v>0.7428142484361718</v>
      </c>
    </row>
    <row r="13" spans="1:10" ht="12.75">
      <c r="A13" s="1475" t="s">
        <v>1246</v>
      </c>
      <c r="B13" s="1476">
        <v>53.74</v>
      </c>
      <c r="C13" s="1476">
        <v>5.37</v>
      </c>
      <c r="D13" s="1477">
        <v>0.057567870053129674</v>
      </c>
      <c r="E13" s="1476">
        <v>0</v>
      </c>
      <c r="F13" s="1476">
        <v>0</v>
      </c>
      <c r="G13" s="1477">
        <v>0</v>
      </c>
      <c r="H13" s="1477">
        <v>0</v>
      </c>
      <c r="I13" s="1477">
        <v>0</v>
      </c>
      <c r="J13" s="1478">
        <v>0</v>
      </c>
    </row>
    <row r="14" spans="1:10" ht="12.75">
      <c r="A14" s="1475" t="s">
        <v>1247</v>
      </c>
      <c r="B14" s="1476">
        <v>0</v>
      </c>
      <c r="C14" s="1476">
        <v>0</v>
      </c>
      <c r="D14" s="1477">
        <v>0</v>
      </c>
      <c r="E14" s="1476">
        <v>0</v>
      </c>
      <c r="F14" s="1476">
        <v>0</v>
      </c>
      <c r="G14" s="1477">
        <v>0</v>
      </c>
      <c r="H14" s="1477">
        <v>12430</v>
      </c>
      <c r="I14" s="1477">
        <v>1243</v>
      </c>
      <c r="J14" s="1478">
        <v>19.19759875261015</v>
      </c>
    </row>
    <row r="15" spans="1:10" ht="12.75">
      <c r="A15" s="1475" t="s">
        <v>1248</v>
      </c>
      <c r="B15" s="1476">
        <v>0</v>
      </c>
      <c r="C15" s="1476">
        <v>0</v>
      </c>
      <c r="D15" s="1477">
        <v>0</v>
      </c>
      <c r="E15" s="1476">
        <v>10000</v>
      </c>
      <c r="F15" s="1476">
        <v>1000</v>
      </c>
      <c r="G15" s="1477">
        <v>23.84831479699217</v>
      </c>
      <c r="H15" s="1477">
        <v>65.004</v>
      </c>
      <c r="I15" s="1477">
        <v>6.5004</v>
      </c>
      <c r="J15" s="1478">
        <v>0.10039587363754386</v>
      </c>
    </row>
    <row r="16" spans="1:10" ht="12.75">
      <c r="A16" s="1480" t="s">
        <v>1249</v>
      </c>
      <c r="B16" s="1481">
        <v>88781.12999999999</v>
      </c>
      <c r="C16" s="1481">
        <v>9328.12</v>
      </c>
      <c r="D16" s="1481">
        <v>100</v>
      </c>
      <c r="E16" s="1481">
        <v>41931.704</v>
      </c>
      <c r="F16" s="1481">
        <v>4193.1684000000005</v>
      </c>
      <c r="G16" s="1481">
        <v>99.99999999999999</v>
      </c>
      <c r="H16" s="1481">
        <v>54847.681</v>
      </c>
      <c r="I16" s="1481">
        <v>6474.7681</v>
      </c>
      <c r="J16" s="1482">
        <v>100</v>
      </c>
    </row>
    <row r="17" spans="1:10" ht="12.75">
      <c r="A17" s="1589" t="s">
        <v>1250</v>
      </c>
      <c r="B17" s="1979"/>
      <c r="C17" s="1979"/>
      <c r="D17" s="1979"/>
      <c r="E17" s="1979"/>
      <c r="F17" s="1979"/>
      <c r="G17" s="1979"/>
      <c r="H17" s="1979"/>
      <c r="I17" s="1979"/>
      <c r="J17" s="1980"/>
    </row>
    <row r="18" spans="1:10" ht="12.75" customHeight="1">
      <c r="A18" s="1475" t="s">
        <v>1251</v>
      </c>
      <c r="B18" s="1476">
        <v>38906</v>
      </c>
      <c r="C18" s="1476">
        <v>3890.6</v>
      </c>
      <c r="D18" s="1477">
        <v>41.70834177555796</v>
      </c>
      <c r="E18" s="1476">
        <v>14400</v>
      </c>
      <c r="F18" s="1476">
        <v>1440</v>
      </c>
      <c r="G18" s="1477">
        <v>34.341491408998955</v>
      </c>
      <c r="H18" s="1477">
        <v>16330</v>
      </c>
      <c r="I18" s="1477">
        <v>1633</v>
      </c>
      <c r="J18" s="1478">
        <v>13.87402216910934</v>
      </c>
    </row>
    <row r="19" spans="1:10" ht="12.75">
      <c r="A19" s="1475" t="s">
        <v>1252</v>
      </c>
      <c r="B19" s="1476">
        <v>38229.01</v>
      </c>
      <c r="C19" s="1476">
        <v>3822.9</v>
      </c>
      <c r="D19" s="1477">
        <v>40.98257846444778</v>
      </c>
      <c r="E19" s="1476">
        <v>6725.161</v>
      </c>
      <c r="F19" s="1476">
        <v>672.5191</v>
      </c>
      <c r="G19" s="1477">
        <v>16.038408954887295</v>
      </c>
      <c r="H19" s="1477">
        <v>12232.266</v>
      </c>
      <c r="I19" s="1477">
        <v>1223.2266</v>
      </c>
      <c r="J19" s="1478">
        <v>8.329263729753162</v>
      </c>
    </row>
    <row r="20" spans="1:10" ht="12.75">
      <c r="A20" s="1475" t="s">
        <v>1253</v>
      </c>
      <c r="B20" s="1476">
        <v>11146.12</v>
      </c>
      <c r="C20" s="1476">
        <v>1114.61</v>
      </c>
      <c r="D20" s="1477">
        <v>11.948937137319348</v>
      </c>
      <c r="E20" s="1476">
        <v>20806.553</v>
      </c>
      <c r="F20" s="1476">
        <v>2080.6593000000003</v>
      </c>
      <c r="G20" s="1477">
        <v>49.62009963611374</v>
      </c>
      <c r="H20" s="1477">
        <v>25185.415</v>
      </c>
      <c r="I20" s="1477">
        <v>2518.5415</v>
      </c>
      <c r="J20" s="1478">
        <v>53.68703892575003</v>
      </c>
    </row>
    <row r="21" spans="1:10" ht="12.75">
      <c r="A21" s="1475" t="s">
        <v>1254</v>
      </c>
      <c r="B21" s="1476">
        <v>0</v>
      </c>
      <c r="C21" s="1476">
        <v>0</v>
      </c>
      <c r="D21" s="1477">
        <v>0</v>
      </c>
      <c r="E21" s="1476">
        <v>0</v>
      </c>
      <c r="F21" s="1476">
        <v>0</v>
      </c>
      <c r="G21" s="1477">
        <v>0</v>
      </c>
      <c r="H21" s="1477">
        <v>0</v>
      </c>
      <c r="I21" s="1477">
        <v>0</v>
      </c>
      <c r="J21" s="1478">
        <v>0</v>
      </c>
    </row>
    <row r="22" spans="1:10" ht="12.75">
      <c r="A22" s="1475" t="s">
        <v>1255</v>
      </c>
      <c r="B22" s="1476">
        <v>0</v>
      </c>
      <c r="C22" s="1476">
        <v>0</v>
      </c>
      <c r="D22" s="1477">
        <v>0</v>
      </c>
      <c r="E22" s="1476">
        <v>0</v>
      </c>
      <c r="F22" s="1476">
        <v>0</v>
      </c>
      <c r="G22" s="1477">
        <v>0</v>
      </c>
      <c r="H22" s="1477">
        <v>0</v>
      </c>
      <c r="I22" s="1477">
        <v>0</v>
      </c>
      <c r="J22" s="1478">
        <v>0</v>
      </c>
    </row>
    <row r="23" spans="1:10" ht="12.75">
      <c r="A23" s="1475" t="s">
        <v>1256</v>
      </c>
      <c r="B23" s="1476">
        <v>500</v>
      </c>
      <c r="C23" s="1476">
        <v>500</v>
      </c>
      <c r="D23" s="1477">
        <v>5.360142622674903</v>
      </c>
      <c r="E23" s="1476">
        <v>0</v>
      </c>
      <c r="F23" s="1476">
        <v>0</v>
      </c>
      <c r="G23" s="1477">
        <v>0</v>
      </c>
      <c r="H23" s="1477">
        <v>1100</v>
      </c>
      <c r="I23" s="1477">
        <v>1100</v>
      </c>
      <c r="J23" s="1478">
        <v>24.109675175387476</v>
      </c>
    </row>
    <row r="24" spans="1:10" ht="12.75">
      <c r="A24" s="1483" t="s">
        <v>1257</v>
      </c>
      <c r="B24" s="1476"/>
      <c r="C24" s="1476"/>
      <c r="D24" s="1477">
        <v>0</v>
      </c>
      <c r="E24" s="1476"/>
      <c r="F24" s="1476"/>
      <c r="G24" s="1477">
        <v>0</v>
      </c>
      <c r="H24" s="1477">
        <v>0</v>
      </c>
      <c r="I24" s="1477">
        <v>0</v>
      </c>
      <c r="J24" s="1478">
        <v>0</v>
      </c>
    </row>
    <row r="25" spans="1:10" ht="13.5" thickBot="1">
      <c r="A25" s="1484" t="s">
        <v>1258</v>
      </c>
      <c r="B25" s="1485">
        <v>88781.13</v>
      </c>
      <c r="C25" s="1485">
        <v>9328.11</v>
      </c>
      <c r="D25" s="1485">
        <v>99.99999999999999</v>
      </c>
      <c r="E25" s="1485">
        <v>41931.714</v>
      </c>
      <c r="F25" s="1485">
        <v>4193.178400000001</v>
      </c>
      <c r="G25" s="1485">
        <v>100</v>
      </c>
      <c r="H25" s="1485">
        <v>54847.681</v>
      </c>
      <c r="I25" s="1485">
        <v>6474.768099999999</v>
      </c>
      <c r="J25" s="1486">
        <v>100</v>
      </c>
    </row>
    <row r="26" spans="1:3" ht="12.75">
      <c r="A26" s="855" t="s">
        <v>1209</v>
      </c>
      <c r="B26" s="455"/>
      <c r="C26" s="455"/>
    </row>
    <row r="27" ht="12.75">
      <c r="A27" s="120" t="s">
        <v>1210</v>
      </c>
    </row>
    <row r="32" ht="12.75">
      <c r="L32" s="133"/>
    </row>
    <row r="34" ht="12.75">
      <c r="L34" s="133"/>
    </row>
  </sheetData>
  <sheetProtection/>
  <mergeCells count="9">
    <mergeCell ref="B6:J6"/>
    <mergeCell ref="B17:J17"/>
    <mergeCell ref="A1:J1"/>
    <mergeCell ref="A2:J2"/>
    <mergeCell ref="A3:J3"/>
    <mergeCell ref="A4:A5"/>
    <mergeCell ref="B4:D4"/>
    <mergeCell ref="E4:G4"/>
    <mergeCell ref="H4:J4"/>
  </mergeCells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A1">
      <selection activeCell="A40" sqref="A40"/>
    </sheetView>
  </sheetViews>
  <sheetFormatPr defaultColWidth="9.140625" defaultRowHeight="15"/>
  <cols>
    <col min="1" max="1" width="40.8515625" style="251" customWidth="1"/>
    <col min="2" max="2" width="9.140625" style="251" customWidth="1"/>
    <col min="3" max="3" width="8.140625" style="251" bestFit="1" customWidth="1"/>
    <col min="4" max="4" width="8.28125" style="251" bestFit="1" customWidth="1"/>
    <col min="5" max="5" width="8.140625" style="251" customWidth="1"/>
    <col min="6" max="6" width="8.7109375" style="251" bestFit="1" customWidth="1"/>
    <col min="7" max="7" width="8.28125" style="251" bestFit="1" customWidth="1"/>
    <col min="8" max="8" width="8.140625" style="251" bestFit="1" customWidth="1"/>
    <col min="9" max="11" width="8.57421875" style="251" bestFit="1" customWidth="1"/>
    <col min="12" max="12" width="9.00390625" style="251" customWidth="1"/>
    <col min="13" max="16384" width="9.140625" style="251" customWidth="1"/>
  </cols>
  <sheetData>
    <row r="1" spans="1:13" ht="12.75">
      <c r="A1" s="1633" t="s">
        <v>232</v>
      </c>
      <c r="B1" s="1633"/>
      <c r="C1" s="1633"/>
      <c r="D1" s="1633"/>
      <c r="E1" s="1633"/>
      <c r="F1" s="1633"/>
      <c r="G1" s="1633"/>
      <c r="H1" s="1633"/>
      <c r="I1" s="1633"/>
      <c r="J1" s="1633"/>
      <c r="K1" s="1633"/>
      <c r="L1" s="1633"/>
      <c r="M1" s="250"/>
    </row>
    <row r="2" spans="1:12" ht="15.75">
      <c r="A2" s="1634" t="s">
        <v>233</v>
      </c>
      <c r="B2" s="1634"/>
      <c r="C2" s="1634"/>
      <c r="D2" s="1634"/>
      <c r="E2" s="1634"/>
      <c r="F2" s="1634"/>
      <c r="G2" s="1634"/>
      <c r="H2" s="1634"/>
      <c r="I2" s="1634"/>
      <c r="J2" s="1634"/>
      <c r="K2" s="1634"/>
      <c r="L2" s="1634"/>
    </row>
    <row r="3" spans="1:12" ht="15.75" customHeight="1">
      <c r="A3" s="1634" t="s">
        <v>234</v>
      </c>
      <c r="B3" s="1634"/>
      <c r="C3" s="1634"/>
      <c r="D3" s="1634"/>
      <c r="E3" s="1634"/>
      <c r="F3" s="1634"/>
      <c r="G3" s="1634"/>
      <c r="H3" s="1634"/>
      <c r="I3" s="1634"/>
      <c r="J3" s="1634"/>
      <c r="K3" s="1634"/>
      <c r="L3" s="1634"/>
    </row>
    <row r="4" spans="1:12" ht="13.5" thickBot="1">
      <c r="A4" s="1609" t="s">
        <v>235</v>
      </c>
      <c r="B4" s="1609"/>
      <c r="C4" s="1609"/>
      <c r="D4" s="1609"/>
      <c r="E4" s="1609"/>
      <c r="F4" s="1609"/>
      <c r="G4" s="1609"/>
      <c r="H4" s="1609"/>
      <c r="I4" s="1609"/>
      <c r="J4" s="1609"/>
      <c r="K4" s="1609"/>
      <c r="L4" s="1609"/>
    </row>
    <row r="5" spans="1:12" ht="21.75" customHeight="1" thickTop="1">
      <c r="A5" s="1635" t="s">
        <v>236</v>
      </c>
      <c r="B5" s="1637" t="s">
        <v>237</v>
      </c>
      <c r="C5" s="252" t="s">
        <v>64</v>
      </c>
      <c r="D5" s="1639" t="s">
        <v>65</v>
      </c>
      <c r="E5" s="1640"/>
      <c r="F5" s="1641" t="s">
        <v>68</v>
      </c>
      <c r="G5" s="1641"/>
      <c r="H5" s="1640"/>
      <c r="I5" s="1642" t="s">
        <v>161</v>
      </c>
      <c r="J5" s="1643"/>
      <c r="K5" s="1643"/>
      <c r="L5" s="1644"/>
    </row>
    <row r="6" spans="1:12" ht="12.75">
      <c r="A6" s="1636"/>
      <c r="B6" s="1638"/>
      <c r="C6" s="253" t="s">
        <v>162</v>
      </c>
      <c r="D6" s="253" t="s">
        <v>163</v>
      </c>
      <c r="E6" s="253" t="s">
        <v>162</v>
      </c>
      <c r="F6" s="253" t="s">
        <v>164</v>
      </c>
      <c r="G6" s="253" t="s">
        <v>163</v>
      </c>
      <c r="H6" s="253" t="s">
        <v>162</v>
      </c>
      <c r="I6" s="254" t="s">
        <v>165</v>
      </c>
      <c r="J6" s="255" t="s">
        <v>165</v>
      </c>
      <c r="K6" s="256" t="s">
        <v>166</v>
      </c>
      <c r="L6" s="257" t="s">
        <v>166</v>
      </c>
    </row>
    <row r="7" spans="1:12" ht="12.75">
      <c r="A7" s="258">
        <v>1</v>
      </c>
      <c r="B7" s="259">
        <v>2</v>
      </c>
      <c r="C7" s="260">
        <v>3</v>
      </c>
      <c r="D7" s="259">
        <v>4</v>
      </c>
      <c r="E7" s="259">
        <v>5</v>
      </c>
      <c r="F7" s="261">
        <v>6</v>
      </c>
      <c r="G7" s="255">
        <v>7</v>
      </c>
      <c r="H7" s="260">
        <v>8</v>
      </c>
      <c r="I7" s="262" t="s">
        <v>167</v>
      </c>
      <c r="J7" s="263" t="s">
        <v>168</v>
      </c>
      <c r="K7" s="264" t="s">
        <v>169</v>
      </c>
      <c r="L7" s="265" t="s">
        <v>170</v>
      </c>
    </row>
    <row r="8" spans="1:12" ht="24" customHeight="1">
      <c r="A8" s="266" t="s">
        <v>238</v>
      </c>
      <c r="B8" s="267">
        <v>100</v>
      </c>
      <c r="C8" s="268">
        <v>281.84542150523373</v>
      </c>
      <c r="D8" s="268">
        <v>299.7946921854952</v>
      </c>
      <c r="E8" s="268">
        <v>300.77398062523287</v>
      </c>
      <c r="F8" s="269">
        <v>314.4739411999262</v>
      </c>
      <c r="G8" s="269">
        <v>317.6285467867761</v>
      </c>
      <c r="H8" s="270">
        <v>322.1263609552701</v>
      </c>
      <c r="I8" s="271">
        <v>6.715936352241812</v>
      </c>
      <c r="J8" s="272">
        <v>0.3266530279768034</v>
      </c>
      <c r="K8" s="273">
        <v>7.099144774973908</v>
      </c>
      <c r="L8" s="274">
        <v>1.4160610606304829</v>
      </c>
    </row>
    <row r="9" spans="1:12" ht="21" customHeight="1">
      <c r="A9" s="275" t="s">
        <v>239</v>
      </c>
      <c r="B9" s="276">
        <v>49.593021995747016</v>
      </c>
      <c r="C9" s="277">
        <v>318.4000424465129</v>
      </c>
      <c r="D9" s="278">
        <v>343.91356165417807</v>
      </c>
      <c r="E9" s="278">
        <v>346.03959738408906</v>
      </c>
      <c r="F9" s="269">
        <v>374.05562635393414</v>
      </c>
      <c r="G9" s="269">
        <v>380.16795172133106</v>
      </c>
      <c r="H9" s="270">
        <v>387.12689928473753</v>
      </c>
      <c r="I9" s="279">
        <v>8.680763584451867</v>
      </c>
      <c r="J9" s="269">
        <v>0.6181889773945244</v>
      </c>
      <c r="K9" s="280">
        <v>11.873583893649993</v>
      </c>
      <c r="L9" s="281">
        <v>1.8304929523642386</v>
      </c>
    </row>
    <row r="10" spans="1:12" ht="21" customHeight="1">
      <c r="A10" s="282" t="s">
        <v>240</v>
      </c>
      <c r="B10" s="283">
        <v>16.575694084141823</v>
      </c>
      <c r="C10" s="284">
        <v>240.45432638110526</v>
      </c>
      <c r="D10" s="284">
        <v>265.7798110318099</v>
      </c>
      <c r="E10" s="284">
        <v>266.8349501684519</v>
      </c>
      <c r="F10" s="285">
        <v>264.75232196267996</v>
      </c>
      <c r="G10" s="285">
        <v>268.12621722348166</v>
      </c>
      <c r="H10" s="286">
        <v>277.0112398998113</v>
      </c>
      <c r="I10" s="287">
        <v>10.97115788448528</v>
      </c>
      <c r="J10" s="288">
        <v>0.39699747416695175</v>
      </c>
      <c r="K10" s="289">
        <v>3.813701962555953</v>
      </c>
      <c r="L10" s="290">
        <v>3.3137463275081416</v>
      </c>
    </row>
    <row r="11" spans="1:12" ht="21" customHeight="1">
      <c r="A11" s="282" t="s">
        <v>241</v>
      </c>
      <c r="B11" s="283">
        <v>6.086031204033311</v>
      </c>
      <c r="C11" s="284">
        <v>362.00431531357583</v>
      </c>
      <c r="D11" s="284">
        <v>431.86137232752765</v>
      </c>
      <c r="E11" s="284">
        <v>441.5166783241925</v>
      </c>
      <c r="F11" s="288">
        <v>379.2164951630293</v>
      </c>
      <c r="G11" s="288">
        <v>392.11326902484643</v>
      </c>
      <c r="H11" s="291">
        <v>470.102587306333</v>
      </c>
      <c r="I11" s="287">
        <v>21.964479329960866</v>
      </c>
      <c r="J11" s="288">
        <v>2.2357419800310936</v>
      </c>
      <c r="K11" s="289">
        <v>6.474479988081157</v>
      </c>
      <c r="L11" s="290">
        <v>19.88948715646366</v>
      </c>
    </row>
    <row r="12" spans="1:12" ht="21" customHeight="1">
      <c r="A12" s="282" t="s">
        <v>242</v>
      </c>
      <c r="B12" s="283">
        <v>3.770519507075808</v>
      </c>
      <c r="C12" s="284">
        <v>287.13710816851324</v>
      </c>
      <c r="D12" s="284">
        <v>317.98566297277296</v>
      </c>
      <c r="E12" s="284">
        <v>320.3458033220782</v>
      </c>
      <c r="F12" s="288">
        <v>434.21745713472137</v>
      </c>
      <c r="G12" s="288">
        <v>452.2203495870386</v>
      </c>
      <c r="H12" s="291">
        <v>490.2212289510554</v>
      </c>
      <c r="I12" s="287">
        <v>11.565448773021586</v>
      </c>
      <c r="J12" s="288">
        <v>0.7422159625817244</v>
      </c>
      <c r="K12" s="289">
        <v>53.02876574855051</v>
      </c>
      <c r="L12" s="290">
        <v>8.403177654149957</v>
      </c>
    </row>
    <row r="13" spans="1:12" ht="21" customHeight="1">
      <c r="A13" s="282" t="s">
        <v>243</v>
      </c>
      <c r="B13" s="283">
        <v>11.183012678383857</v>
      </c>
      <c r="C13" s="284">
        <v>335.256795924662</v>
      </c>
      <c r="D13" s="284">
        <v>345.03830141384503</v>
      </c>
      <c r="E13" s="284">
        <v>346.6090169923059</v>
      </c>
      <c r="F13" s="288">
        <v>424.98031826324564</v>
      </c>
      <c r="G13" s="288">
        <v>441.70661011521213</v>
      </c>
      <c r="H13" s="291">
        <v>409.0830827017011</v>
      </c>
      <c r="I13" s="287">
        <v>3.3861270541387825</v>
      </c>
      <c r="J13" s="288">
        <v>0.45522933889500905</v>
      </c>
      <c r="K13" s="289">
        <v>18.024362508371212</v>
      </c>
      <c r="L13" s="290">
        <v>-7.385791080871911</v>
      </c>
    </row>
    <row r="14" spans="1:12" ht="21" customHeight="1">
      <c r="A14" s="282" t="s">
        <v>244</v>
      </c>
      <c r="B14" s="283">
        <v>1.9487350779721184</v>
      </c>
      <c r="C14" s="284">
        <v>296.6845459991267</v>
      </c>
      <c r="D14" s="284">
        <v>288.11174908772125</v>
      </c>
      <c r="E14" s="284">
        <v>290.6240154134654</v>
      </c>
      <c r="F14" s="288">
        <v>358.9215888819118</v>
      </c>
      <c r="G14" s="288">
        <v>368.07764557604537</v>
      </c>
      <c r="H14" s="291">
        <v>375.17940438145877</v>
      </c>
      <c r="I14" s="287">
        <v>-2.0427523669127083</v>
      </c>
      <c r="J14" s="288">
        <v>0.871976354209437</v>
      </c>
      <c r="K14" s="289">
        <v>29.09442595364945</v>
      </c>
      <c r="L14" s="290">
        <v>1.9294186677104648</v>
      </c>
    </row>
    <row r="15" spans="1:12" ht="21" customHeight="1">
      <c r="A15" s="282" t="s">
        <v>245</v>
      </c>
      <c r="B15" s="283">
        <v>10.019129444140097</v>
      </c>
      <c r="C15" s="284">
        <v>418.0988346918746</v>
      </c>
      <c r="D15" s="284">
        <v>439.1689169956691</v>
      </c>
      <c r="E15" s="284">
        <v>438.95071432841667</v>
      </c>
      <c r="F15" s="292">
        <v>475.3037538931017</v>
      </c>
      <c r="G15" s="292">
        <v>464.9143086937213</v>
      </c>
      <c r="H15" s="293">
        <v>458.0087550487937</v>
      </c>
      <c r="I15" s="287">
        <v>4.987308718980103</v>
      </c>
      <c r="J15" s="288">
        <v>-0.0496853622394724</v>
      </c>
      <c r="K15" s="289">
        <v>4.34172678122539</v>
      </c>
      <c r="L15" s="290">
        <v>-1.4853390217931235</v>
      </c>
    </row>
    <row r="16" spans="1:12" ht="21" customHeight="1">
      <c r="A16" s="275" t="s">
        <v>246</v>
      </c>
      <c r="B16" s="294">
        <v>20.37273710722672</v>
      </c>
      <c r="C16" s="277">
        <v>233.99084850501424</v>
      </c>
      <c r="D16" s="278">
        <v>248.64887744484665</v>
      </c>
      <c r="E16" s="278">
        <v>248.52490746857723</v>
      </c>
      <c r="F16" s="269">
        <v>260.52141771167874</v>
      </c>
      <c r="G16" s="269">
        <v>262.8806113800962</v>
      </c>
      <c r="H16" s="270">
        <v>266.46996983422883</v>
      </c>
      <c r="I16" s="279">
        <v>6.211379229752879</v>
      </c>
      <c r="J16" s="269">
        <v>-0.04985744457943042</v>
      </c>
      <c r="K16" s="280">
        <v>7.22062933185903</v>
      </c>
      <c r="L16" s="281">
        <v>1.3653948974361043</v>
      </c>
    </row>
    <row r="17" spans="1:12" ht="21" customHeight="1">
      <c r="A17" s="282" t="s">
        <v>247</v>
      </c>
      <c r="B17" s="283">
        <v>6.117694570987977</v>
      </c>
      <c r="C17" s="284">
        <v>225.79813475975263</v>
      </c>
      <c r="D17" s="284">
        <v>235.40697666060353</v>
      </c>
      <c r="E17" s="284">
        <v>234.98760388702556</v>
      </c>
      <c r="F17" s="285">
        <v>237.87474597707606</v>
      </c>
      <c r="G17" s="285">
        <v>240.764338370917</v>
      </c>
      <c r="H17" s="286">
        <v>243.64409600181062</v>
      </c>
      <c r="I17" s="295">
        <v>4.0697719390155385</v>
      </c>
      <c r="J17" s="285">
        <v>-0.17814797994819287</v>
      </c>
      <c r="K17" s="296">
        <v>3.68380798458918</v>
      </c>
      <c r="L17" s="297">
        <v>1.1960897740832053</v>
      </c>
    </row>
    <row r="18" spans="1:12" ht="21" customHeight="1">
      <c r="A18" s="282" t="s">
        <v>248</v>
      </c>
      <c r="B18" s="283">
        <v>5.683628753648385</v>
      </c>
      <c r="C18" s="284">
        <v>254.42325955071635</v>
      </c>
      <c r="D18" s="284">
        <v>273.83701719867145</v>
      </c>
      <c r="E18" s="284">
        <v>273.83701719867145</v>
      </c>
      <c r="F18" s="288">
        <v>302.3850049945675</v>
      </c>
      <c r="G18" s="288">
        <v>305.61782627122165</v>
      </c>
      <c r="H18" s="291">
        <v>310.46942823485045</v>
      </c>
      <c r="I18" s="287">
        <v>7.630496394959209</v>
      </c>
      <c r="J18" s="288">
        <v>0</v>
      </c>
      <c r="K18" s="289">
        <v>13.377450357488314</v>
      </c>
      <c r="L18" s="290">
        <v>1.5874734870089782</v>
      </c>
    </row>
    <row r="19" spans="1:12" ht="21" customHeight="1">
      <c r="A19" s="282" t="s">
        <v>249</v>
      </c>
      <c r="B19" s="283">
        <v>4.4957766210627</v>
      </c>
      <c r="C19" s="284">
        <v>271.715274888725</v>
      </c>
      <c r="D19" s="284">
        <v>287.72602111302336</v>
      </c>
      <c r="E19" s="284">
        <v>287.73491541711866</v>
      </c>
      <c r="F19" s="288">
        <v>296.04209869721836</v>
      </c>
      <c r="G19" s="288">
        <v>296.26456280872884</v>
      </c>
      <c r="H19" s="291">
        <v>299.34731043537016</v>
      </c>
      <c r="I19" s="287">
        <v>5.895745292550885</v>
      </c>
      <c r="J19" s="288">
        <v>0.0030912407786019003</v>
      </c>
      <c r="K19" s="289">
        <v>4.035796281941458</v>
      </c>
      <c r="L19" s="290">
        <v>1.0405387662349597</v>
      </c>
    </row>
    <row r="20" spans="1:12" ht="21" customHeight="1">
      <c r="A20" s="282" t="s">
        <v>250</v>
      </c>
      <c r="B20" s="283">
        <v>4.065637161527658</v>
      </c>
      <c r="C20" s="284">
        <v>175.9889591466909</v>
      </c>
      <c r="D20" s="284">
        <v>190.0887768558893</v>
      </c>
      <c r="E20" s="284">
        <v>190.0887768558893</v>
      </c>
      <c r="F20" s="292">
        <v>196.69295973769985</v>
      </c>
      <c r="G20" s="292">
        <v>199.393386541082</v>
      </c>
      <c r="H20" s="293">
        <v>202.8430336291739</v>
      </c>
      <c r="I20" s="298">
        <v>8.011762656909568</v>
      </c>
      <c r="J20" s="292">
        <v>0</v>
      </c>
      <c r="K20" s="299">
        <v>6.709631670129525</v>
      </c>
      <c r="L20" s="300">
        <v>1.7300709657093591</v>
      </c>
    </row>
    <row r="21" spans="1:12" s="307" customFormat="1" ht="21" customHeight="1">
      <c r="A21" s="275" t="s">
        <v>251</v>
      </c>
      <c r="B21" s="294">
        <v>30.044340897026256</v>
      </c>
      <c r="C21" s="277">
        <v>253.9455693762958</v>
      </c>
      <c r="D21" s="278">
        <v>261.63711085084304</v>
      </c>
      <c r="E21" s="278">
        <v>261.4712312324154</v>
      </c>
      <c r="F21" s="269">
        <v>252.68777785959108</v>
      </c>
      <c r="G21" s="301">
        <v>251.49809434964834</v>
      </c>
      <c r="H21" s="302">
        <v>252.54826292863032</v>
      </c>
      <c r="I21" s="303">
        <v>2.96349405685757</v>
      </c>
      <c r="J21" s="304">
        <v>-0.06340064598948913</v>
      </c>
      <c r="K21" s="305">
        <v>-3.412600407978985</v>
      </c>
      <c r="L21" s="306">
        <v>0.41756522318692646</v>
      </c>
    </row>
    <row r="22" spans="1:12" ht="21" customHeight="1">
      <c r="A22" s="282" t="s">
        <v>252</v>
      </c>
      <c r="B22" s="283">
        <v>5.397977971447429</v>
      </c>
      <c r="C22" s="284">
        <v>546.9864276619085</v>
      </c>
      <c r="D22" s="284">
        <v>560.2858092829827</v>
      </c>
      <c r="E22" s="284">
        <v>551.3184570241648</v>
      </c>
      <c r="F22" s="285">
        <v>469.1686653373626</v>
      </c>
      <c r="G22" s="308">
        <v>464.6520384725378</v>
      </c>
      <c r="H22" s="309">
        <v>464.6520384725378</v>
      </c>
      <c r="I22" s="295">
        <v>0.7919811430739685</v>
      </c>
      <c r="J22" s="285">
        <v>-1.6004960522369345</v>
      </c>
      <c r="K22" s="296">
        <v>-15.719847113304297</v>
      </c>
      <c r="L22" s="297">
        <v>0</v>
      </c>
    </row>
    <row r="23" spans="1:12" ht="21" customHeight="1">
      <c r="A23" s="282" t="s">
        <v>253</v>
      </c>
      <c r="B23" s="283">
        <v>2.4560330063653932</v>
      </c>
      <c r="C23" s="284">
        <v>232.63415197120108</v>
      </c>
      <c r="D23" s="284">
        <v>234.33242295820565</v>
      </c>
      <c r="E23" s="284">
        <v>249.8579676337052</v>
      </c>
      <c r="F23" s="288">
        <v>250.91641748980203</v>
      </c>
      <c r="G23" s="288">
        <v>250.91641748980203</v>
      </c>
      <c r="H23" s="291">
        <v>252.815026921143</v>
      </c>
      <c r="I23" s="287">
        <v>7.40382077032109</v>
      </c>
      <c r="J23" s="288">
        <v>6.625435985129812</v>
      </c>
      <c r="K23" s="289">
        <v>1.183496093978036</v>
      </c>
      <c r="L23" s="290">
        <v>0.7566700697925199</v>
      </c>
    </row>
    <row r="24" spans="1:12" ht="21" customHeight="1">
      <c r="A24" s="282" t="s">
        <v>254</v>
      </c>
      <c r="B24" s="283">
        <v>6.973714820123034</v>
      </c>
      <c r="C24" s="284">
        <v>191.64527655437874</v>
      </c>
      <c r="D24" s="284">
        <v>194.66083366621498</v>
      </c>
      <c r="E24" s="284">
        <v>195.06365761169855</v>
      </c>
      <c r="F24" s="288">
        <v>195.0168009354547</v>
      </c>
      <c r="G24" s="310">
        <v>195.0168009354547</v>
      </c>
      <c r="H24" s="311">
        <v>197.68398907371179</v>
      </c>
      <c r="I24" s="287">
        <v>1.7837022225537993</v>
      </c>
      <c r="J24" s="288">
        <v>0.2069363096298389</v>
      </c>
      <c r="K24" s="289">
        <v>1.3433211978570512</v>
      </c>
      <c r="L24" s="290">
        <v>1.3676709521759847</v>
      </c>
    </row>
    <row r="25" spans="1:12" ht="21" customHeight="1">
      <c r="A25" s="282" t="s">
        <v>255</v>
      </c>
      <c r="B25" s="283">
        <v>1.8659527269142209</v>
      </c>
      <c r="C25" s="284">
        <v>115.55023928162649</v>
      </c>
      <c r="D25" s="284">
        <v>124.67307543373448</v>
      </c>
      <c r="E25" s="284">
        <v>125.59692423538823</v>
      </c>
      <c r="F25" s="288">
        <v>124.9417785974585</v>
      </c>
      <c r="G25" s="310">
        <v>124.9417785974585</v>
      </c>
      <c r="H25" s="311">
        <v>124.9417785974585</v>
      </c>
      <c r="I25" s="287">
        <v>8.694646602397185</v>
      </c>
      <c r="J25" s="288">
        <v>0.7410170948616468</v>
      </c>
      <c r="K25" s="289">
        <v>-0.5216255429168655</v>
      </c>
      <c r="L25" s="290">
        <v>0</v>
      </c>
    </row>
    <row r="26" spans="1:12" ht="21" customHeight="1">
      <c r="A26" s="282" t="s">
        <v>256</v>
      </c>
      <c r="B26" s="283">
        <v>2.731641690470963</v>
      </c>
      <c r="C26" s="284">
        <v>146.13491987879542</v>
      </c>
      <c r="D26" s="284">
        <v>156.25271042156808</v>
      </c>
      <c r="E26" s="284">
        <v>156.53063752898626</v>
      </c>
      <c r="F26" s="288">
        <v>153.98678356295525</v>
      </c>
      <c r="G26" s="310">
        <v>153.98678356295525</v>
      </c>
      <c r="H26" s="311">
        <v>155.5475865961158</v>
      </c>
      <c r="I26" s="287">
        <v>7.113780647919782</v>
      </c>
      <c r="J26" s="288">
        <v>0.1778702632858824</v>
      </c>
      <c r="K26" s="289">
        <v>-0.6280246144710304</v>
      </c>
      <c r="L26" s="290">
        <v>1.0135954508864842</v>
      </c>
    </row>
    <row r="27" spans="1:12" ht="21" customHeight="1">
      <c r="A27" s="282" t="s">
        <v>257</v>
      </c>
      <c r="B27" s="283">
        <v>3.1001290737979397</v>
      </c>
      <c r="C27" s="284">
        <v>177.0322640599373</v>
      </c>
      <c r="D27" s="284">
        <v>179.14536610645254</v>
      </c>
      <c r="E27" s="284">
        <v>179.14536610645254</v>
      </c>
      <c r="F27" s="288">
        <v>192.6906447020102</v>
      </c>
      <c r="G27" s="310">
        <v>192.6906447020102</v>
      </c>
      <c r="H27" s="311">
        <v>192.6906447020102</v>
      </c>
      <c r="I27" s="287">
        <v>1.1936253867260262</v>
      </c>
      <c r="J27" s="288">
        <v>0</v>
      </c>
      <c r="K27" s="289">
        <v>7.56105440511854</v>
      </c>
      <c r="L27" s="290">
        <v>0</v>
      </c>
    </row>
    <row r="28" spans="1:12" ht="21" customHeight="1" thickBot="1">
      <c r="A28" s="312" t="s">
        <v>258</v>
      </c>
      <c r="B28" s="313">
        <v>7.508891607907275</v>
      </c>
      <c r="C28" s="314">
        <v>213.48131562003357</v>
      </c>
      <c r="D28" s="314">
        <v>224.50932354750805</v>
      </c>
      <c r="E28" s="314">
        <v>224.50932354750805</v>
      </c>
      <c r="F28" s="315">
        <v>243.62585554631315</v>
      </c>
      <c r="G28" s="316">
        <v>242.1142199590228</v>
      </c>
      <c r="H28" s="317">
        <v>242.64882743462928</v>
      </c>
      <c r="I28" s="318">
        <v>5.165795374384302</v>
      </c>
      <c r="J28" s="315">
        <v>0</v>
      </c>
      <c r="K28" s="319">
        <v>8.079621639090973</v>
      </c>
      <c r="L28" s="320">
        <v>0.22080796233157685</v>
      </c>
    </row>
    <row r="29" ht="13.5" thickTop="1"/>
    <row r="30" spans="1:5" ht="12.75">
      <c r="A30" s="321"/>
      <c r="E30" s="251" t="s">
        <v>259</v>
      </c>
    </row>
  </sheetData>
  <sheetProtection/>
  <mergeCells count="9">
    <mergeCell ref="A1:L1"/>
    <mergeCell ref="A2:L2"/>
    <mergeCell ref="A3:L3"/>
    <mergeCell ref="A4:L4"/>
    <mergeCell ref="A5:A6"/>
    <mergeCell ref="B5:B6"/>
    <mergeCell ref="D5:E5"/>
    <mergeCell ref="F5:H5"/>
    <mergeCell ref="I5:L5"/>
  </mergeCells>
  <printOptions/>
  <pageMargins left="0.75" right="0.75" top="1" bottom="1" header="0.5" footer="0.5"/>
  <pageSetup fitToHeight="1" fitToWidth="1" horizontalDpi="600" verticalDpi="600" orientation="portrait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A40" sqref="A40"/>
    </sheetView>
  </sheetViews>
  <sheetFormatPr defaultColWidth="12.421875" defaultRowHeight="15"/>
  <cols>
    <col min="1" max="1" width="15.57421875" style="323" customWidth="1"/>
    <col min="2" max="2" width="12.421875" style="323" customWidth="1"/>
    <col min="3" max="3" width="14.00390625" style="323" customWidth="1"/>
    <col min="4" max="7" width="12.421875" style="323" customWidth="1"/>
    <col min="8" max="9" width="12.421875" style="323" hidden="1" customWidth="1"/>
    <col min="10" max="16384" width="12.421875" style="323" customWidth="1"/>
  </cols>
  <sheetData>
    <row r="1" spans="1:9" ht="12.75">
      <c r="A1" s="1645" t="s">
        <v>260</v>
      </c>
      <c r="B1" s="1645"/>
      <c r="C1" s="1645"/>
      <c r="D1" s="1645"/>
      <c r="E1" s="1645"/>
      <c r="F1" s="1645"/>
      <c r="G1" s="1645"/>
      <c r="H1" s="322"/>
      <c r="I1" s="322"/>
    </row>
    <row r="2" spans="1:10" ht="19.5" customHeight="1">
      <c r="A2" s="1646" t="s">
        <v>233</v>
      </c>
      <c r="B2" s="1646"/>
      <c r="C2" s="1646"/>
      <c r="D2" s="1646"/>
      <c r="E2" s="1646"/>
      <c r="F2" s="1646"/>
      <c r="G2" s="1646"/>
      <c r="H2" s="1646"/>
      <c r="I2" s="1646"/>
      <c r="J2" s="324"/>
    </row>
    <row r="3" spans="1:9" ht="14.25" customHeight="1">
      <c r="A3" s="1647" t="s">
        <v>261</v>
      </c>
      <c r="B3" s="1647"/>
      <c r="C3" s="1647"/>
      <c r="D3" s="1647"/>
      <c r="E3" s="1647"/>
      <c r="F3" s="1647"/>
      <c r="G3" s="1647"/>
      <c r="H3" s="1647"/>
      <c r="I3" s="1647"/>
    </row>
    <row r="4" spans="1:9" ht="15.75" customHeight="1" thickBot="1">
      <c r="A4" s="1648" t="s">
        <v>222</v>
      </c>
      <c r="B4" s="1649"/>
      <c r="C4" s="1649"/>
      <c r="D4" s="1649"/>
      <c r="E4" s="1649"/>
      <c r="F4" s="1649"/>
      <c r="G4" s="1649"/>
      <c r="H4" s="1649"/>
      <c r="I4" s="1649"/>
    </row>
    <row r="5" spans="1:13" ht="24.75" customHeight="1" thickTop="1">
      <c r="A5" s="1650" t="s">
        <v>262</v>
      </c>
      <c r="B5" s="1652" t="s">
        <v>64</v>
      </c>
      <c r="C5" s="1652"/>
      <c r="D5" s="1653" t="s">
        <v>65</v>
      </c>
      <c r="E5" s="1652"/>
      <c r="F5" s="1654" t="s">
        <v>68</v>
      </c>
      <c r="G5" s="1655"/>
      <c r="H5" s="325" t="s">
        <v>263</v>
      </c>
      <c r="I5" s="326"/>
      <c r="J5" s="327"/>
      <c r="K5" s="327"/>
      <c r="L5" s="327"/>
      <c r="M5" s="327"/>
    </row>
    <row r="6" spans="1:13" ht="24.75" customHeight="1">
      <c r="A6" s="1651"/>
      <c r="B6" s="328" t="s">
        <v>204</v>
      </c>
      <c r="C6" s="329" t="s">
        <v>205</v>
      </c>
      <c r="D6" s="329" t="s">
        <v>204</v>
      </c>
      <c r="E6" s="328" t="s">
        <v>205</v>
      </c>
      <c r="F6" s="330" t="s">
        <v>204</v>
      </c>
      <c r="G6" s="331" t="s">
        <v>205</v>
      </c>
      <c r="H6" s="332" t="s">
        <v>264</v>
      </c>
      <c r="I6" s="332" t="s">
        <v>265</v>
      </c>
      <c r="J6" s="327"/>
      <c r="K6" s="327"/>
      <c r="L6" s="327"/>
      <c r="M6" s="327"/>
    </row>
    <row r="7" spans="1:16" ht="24.75" customHeight="1">
      <c r="A7" s="333" t="s">
        <v>206</v>
      </c>
      <c r="B7" s="334">
        <v>273.2</v>
      </c>
      <c r="C7" s="334">
        <v>5.9</v>
      </c>
      <c r="D7" s="334">
        <v>293.5</v>
      </c>
      <c r="E7" s="334">
        <v>7.430453879941439</v>
      </c>
      <c r="F7" s="335">
        <v>309.2</v>
      </c>
      <c r="G7" s="336">
        <v>5.4</v>
      </c>
      <c r="H7" s="327"/>
      <c r="I7" s="327"/>
      <c r="J7" s="327"/>
      <c r="L7" s="327"/>
      <c r="M7" s="327"/>
      <c r="N7" s="327"/>
      <c r="O7" s="327"/>
      <c r="P7" s="327"/>
    </row>
    <row r="8" spans="1:16" ht="24.75" customHeight="1">
      <c r="A8" s="333" t="s">
        <v>207</v>
      </c>
      <c r="B8" s="334">
        <v>278.8</v>
      </c>
      <c r="C8" s="334">
        <v>7.6</v>
      </c>
      <c r="D8" s="334">
        <v>299.2</v>
      </c>
      <c r="E8" s="334">
        <v>7.317073170731689</v>
      </c>
      <c r="F8" s="335">
        <v>314.4739411999262</v>
      </c>
      <c r="G8" s="336">
        <v>5.098063068704704</v>
      </c>
      <c r="H8" s="327"/>
      <c r="I8" s="327"/>
      <c r="J8" s="327"/>
      <c r="L8" s="327"/>
      <c r="M8" s="327"/>
      <c r="N8" s="327"/>
      <c r="O8" s="327"/>
      <c r="P8" s="327"/>
    </row>
    <row r="9" spans="1:16" ht="24.75" customHeight="1">
      <c r="A9" s="333" t="s">
        <v>208</v>
      </c>
      <c r="B9" s="334">
        <v>279.7</v>
      </c>
      <c r="C9" s="334">
        <v>7.5</v>
      </c>
      <c r="D9" s="334">
        <v>299.8</v>
      </c>
      <c r="E9" s="334">
        <v>7.2</v>
      </c>
      <c r="F9" s="335">
        <v>317.6285467867761</v>
      </c>
      <c r="G9" s="336">
        <v>5.948689241718256</v>
      </c>
      <c r="H9" s="327"/>
      <c r="I9" s="327"/>
      <c r="J9" s="327"/>
      <c r="K9" s="327"/>
      <c r="L9" s="327"/>
      <c r="M9" s="327"/>
      <c r="N9" s="327"/>
      <c r="O9" s="327"/>
      <c r="P9" s="327"/>
    </row>
    <row r="10" spans="1:16" ht="24.75" customHeight="1">
      <c r="A10" s="333" t="s">
        <v>209</v>
      </c>
      <c r="B10" s="334">
        <v>281.8</v>
      </c>
      <c r="C10" s="334">
        <v>9</v>
      </c>
      <c r="D10" s="334">
        <v>300.8</v>
      </c>
      <c r="E10" s="334">
        <v>6.7</v>
      </c>
      <c r="F10" s="335">
        <v>322.1263609552701</v>
      </c>
      <c r="G10" s="336">
        <v>7.099144774973908</v>
      </c>
      <c r="H10" s="327"/>
      <c r="I10" s="327"/>
      <c r="J10" s="327"/>
      <c r="K10" s="327"/>
      <c r="L10" s="327"/>
      <c r="M10" s="327"/>
      <c r="N10" s="327"/>
      <c r="O10" s="327"/>
      <c r="P10" s="327"/>
    </row>
    <row r="11" spans="1:16" ht="24.75" customHeight="1">
      <c r="A11" s="333" t="s">
        <v>210</v>
      </c>
      <c r="B11" s="334">
        <v>278.8</v>
      </c>
      <c r="C11" s="334">
        <v>9.2</v>
      </c>
      <c r="D11" s="334">
        <v>297.2</v>
      </c>
      <c r="E11" s="334">
        <v>6.6</v>
      </c>
      <c r="F11" s="335"/>
      <c r="G11" s="336"/>
      <c r="H11" s="327"/>
      <c r="I11" s="327"/>
      <c r="J11" s="327"/>
      <c r="K11" s="327"/>
      <c r="L11" s="327"/>
      <c r="M11" s="327"/>
      <c r="N11" s="327"/>
      <c r="O11" s="327"/>
      <c r="P11" s="327"/>
    </row>
    <row r="12" spans="1:16" ht="24.75" customHeight="1">
      <c r="A12" s="333" t="s">
        <v>211</v>
      </c>
      <c r="B12" s="334">
        <v>277.7</v>
      </c>
      <c r="C12" s="334">
        <v>8.9</v>
      </c>
      <c r="D12" s="334">
        <v>292.8</v>
      </c>
      <c r="E12" s="334">
        <v>5.4</v>
      </c>
      <c r="F12" s="335"/>
      <c r="G12" s="336"/>
      <c r="H12" s="327"/>
      <c r="I12" s="327"/>
      <c r="J12" s="327"/>
      <c r="K12" s="327"/>
      <c r="L12" s="327"/>
      <c r="M12" s="327"/>
      <c r="N12" s="327"/>
      <c r="O12" s="327"/>
      <c r="P12" s="327"/>
    </row>
    <row r="13" spans="1:16" ht="24.75" customHeight="1">
      <c r="A13" s="333" t="s">
        <v>212</v>
      </c>
      <c r="B13" s="334">
        <v>275.1</v>
      </c>
      <c r="C13" s="334">
        <v>8.1</v>
      </c>
      <c r="D13" s="334">
        <v>290.2</v>
      </c>
      <c r="E13" s="334">
        <v>5.5</v>
      </c>
      <c r="F13" s="335"/>
      <c r="G13" s="336"/>
      <c r="H13" s="327"/>
      <c r="I13" s="327"/>
      <c r="J13" s="327"/>
      <c r="K13" s="327"/>
      <c r="L13" s="327"/>
      <c r="M13" s="327"/>
      <c r="N13" s="327"/>
      <c r="O13" s="327"/>
      <c r="P13" s="327"/>
    </row>
    <row r="14" spans="1:16" ht="24.75" customHeight="1">
      <c r="A14" s="333" t="s">
        <v>213</v>
      </c>
      <c r="B14" s="334">
        <v>277.9</v>
      </c>
      <c r="C14" s="334">
        <v>8.3</v>
      </c>
      <c r="D14" s="334">
        <v>293.1</v>
      </c>
      <c r="E14" s="334">
        <v>5.5</v>
      </c>
      <c r="F14" s="335"/>
      <c r="G14" s="336"/>
      <c r="H14" s="327"/>
      <c r="I14" s="327"/>
      <c r="J14" s="327"/>
      <c r="K14" s="327"/>
      <c r="L14" s="327"/>
      <c r="M14" s="327"/>
      <c r="N14" s="327"/>
      <c r="O14" s="327"/>
      <c r="P14" s="327"/>
    </row>
    <row r="15" spans="1:16" ht="24.75" customHeight="1">
      <c r="A15" s="333" t="s">
        <v>214</v>
      </c>
      <c r="B15" s="334">
        <v>277.4</v>
      </c>
      <c r="C15" s="334">
        <v>9</v>
      </c>
      <c r="D15" s="334">
        <v>292</v>
      </c>
      <c r="E15" s="334">
        <v>5.3</v>
      </c>
      <c r="F15" s="335"/>
      <c r="G15" s="336"/>
      <c r="K15" s="327"/>
      <c r="L15" s="327"/>
      <c r="M15" s="327"/>
      <c r="N15" s="327"/>
      <c r="O15" s="327"/>
      <c r="P15" s="327"/>
    </row>
    <row r="16" spans="1:16" ht="24.75" customHeight="1">
      <c r="A16" s="333" t="s">
        <v>215</v>
      </c>
      <c r="B16" s="334">
        <v>282.81431836721043</v>
      </c>
      <c r="C16" s="334">
        <v>9.1</v>
      </c>
      <c r="D16" s="334">
        <v>297.1</v>
      </c>
      <c r="E16" s="334">
        <v>5.1</v>
      </c>
      <c r="F16" s="335"/>
      <c r="G16" s="336"/>
      <c r="K16" s="327"/>
      <c r="L16" s="327"/>
      <c r="M16" s="327"/>
      <c r="N16" s="327"/>
      <c r="O16" s="327"/>
      <c r="P16" s="327"/>
    </row>
    <row r="17" spans="1:16" ht="24.75" customHeight="1">
      <c r="A17" s="333" t="s">
        <v>216</v>
      </c>
      <c r="B17" s="334">
        <v>284.2</v>
      </c>
      <c r="C17" s="334">
        <v>9.1</v>
      </c>
      <c r="D17" s="334">
        <v>299.5</v>
      </c>
      <c r="E17" s="334">
        <v>5.4</v>
      </c>
      <c r="F17" s="335"/>
      <c r="G17" s="336"/>
      <c r="K17" s="327"/>
      <c r="L17" s="327"/>
      <c r="M17" s="327"/>
      <c r="N17" s="327"/>
      <c r="O17" s="327"/>
      <c r="P17" s="327"/>
    </row>
    <row r="18" spans="1:16" ht="24.75" customHeight="1">
      <c r="A18" s="333" t="s">
        <v>217</v>
      </c>
      <c r="B18" s="334">
        <v>288.9</v>
      </c>
      <c r="C18" s="334">
        <v>7.8</v>
      </c>
      <c r="D18" s="334">
        <v>304.4</v>
      </c>
      <c r="E18" s="334">
        <v>5.4</v>
      </c>
      <c r="F18" s="335"/>
      <c r="G18" s="336"/>
      <c r="K18" s="327"/>
      <c r="L18" s="327"/>
      <c r="M18" s="327"/>
      <c r="N18" s="327"/>
      <c r="O18" s="327"/>
      <c r="P18" s="327"/>
    </row>
    <row r="19" spans="1:7" ht="24.75" customHeight="1" thickBot="1">
      <c r="A19" s="337" t="s">
        <v>218</v>
      </c>
      <c r="B19" s="338">
        <v>279.7</v>
      </c>
      <c r="C19" s="338">
        <v>8.3</v>
      </c>
      <c r="D19" s="338">
        <v>296.6</v>
      </c>
      <c r="E19" s="338">
        <v>6.1</v>
      </c>
      <c r="F19" s="339"/>
      <c r="G19" s="340"/>
    </row>
    <row r="20" spans="1:4" ht="19.5" customHeight="1" thickTop="1">
      <c r="A20" s="341"/>
      <c r="D20" s="327"/>
    </row>
    <row r="21" spans="1:7" ht="19.5" customHeight="1">
      <c r="A21" s="341"/>
      <c r="G21" s="324"/>
    </row>
    <row r="23" spans="1:2" ht="12.75">
      <c r="A23" s="342"/>
      <c r="B23" s="342"/>
    </row>
    <row r="24" spans="1:2" ht="12.75">
      <c r="A24" s="343"/>
      <c r="B24" s="342"/>
    </row>
    <row r="25" spans="1:2" ht="12.75">
      <c r="A25" s="343"/>
      <c r="B25" s="342"/>
    </row>
    <row r="26" spans="1:2" ht="12.75">
      <c r="A26" s="343"/>
      <c r="B26" s="342"/>
    </row>
    <row r="27" spans="1:2" ht="12.75">
      <c r="A27" s="342"/>
      <c r="B27" s="342"/>
    </row>
  </sheetData>
  <sheetProtection/>
  <mergeCells count="8">
    <mergeCell ref="A1:G1"/>
    <mergeCell ref="A2:I2"/>
    <mergeCell ref="A3:I3"/>
    <mergeCell ref="A4:I4"/>
    <mergeCell ref="A5:A6"/>
    <mergeCell ref="B5:C5"/>
    <mergeCell ref="D5:E5"/>
    <mergeCell ref="F5:G5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0"/>
  <sheetViews>
    <sheetView zoomScalePageLayoutView="0" workbookViewId="0" topLeftCell="A1">
      <selection activeCell="L9" sqref="L9"/>
    </sheetView>
  </sheetViews>
  <sheetFormatPr defaultColWidth="9.140625" defaultRowHeight="24.75" customHeight="1"/>
  <cols>
    <col min="1" max="1" width="6.28125" style="307" customWidth="1"/>
    <col min="2" max="2" width="34.28125" style="251" bestFit="1" customWidth="1"/>
    <col min="3" max="3" width="7.140625" style="251" customWidth="1"/>
    <col min="4" max="4" width="8.57421875" style="251" customWidth="1"/>
    <col min="5" max="6" width="8.7109375" style="251" customWidth="1"/>
    <col min="7" max="7" width="8.7109375" style="251" bestFit="1" customWidth="1"/>
    <col min="8" max="8" width="8.7109375" style="251" customWidth="1"/>
    <col min="9" max="9" width="8.8515625" style="251" customWidth="1"/>
    <col min="10" max="13" width="7.140625" style="251" bestFit="1" customWidth="1"/>
    <col min="14" max="14" width="5.57421875" style="251" customWidth="1"/>
    <col min="15" max="16384" width="9.140625" style="251" customWidth="1"/>
  </cols>
  <sheetData>
    <row r="1" spans="1:13" ht="12.75">
      <c r="A1" s="1659" t="s">
        <v>266</v>
      </c>
      <c r="B1" s="1659"/>
      <c r="C1" s="1659"/>
      <c r="D1" s="1659"/>
      <c r="E1" s="1659"/>
      <c r="F1" s="1659"/>
      <c r="G1" s="1659"/>
      <c r="H1" s="1659"/>
      <c r="I1" s="1659"/>
      <c r="J1" s="1659"/>
      <c r="K1" s="1659"/>
      <c r="L1" s="1659"/>
      <c r="M1" s="1659"/>
    </row>
    <row r="2" spans="1:13" ht="15.75">
      <c r="A2" s="1634" t="s">
        <v>9</v>
      </c>
      <c r="B2" s="1634"/>
      <c r="C2" s="1634"/>
      <c r="D2" s="1634"/>
      <c r="E2" s="1634"/>
      <c r="F2" s="1634"/>
      <c r="G2" s="1634"/>
      <c r="H2" s="1634"/>
      <c r="I2" s="1634"/>
      <c r="J2" s="1634"/>
      <c r="K2" s="1634"/>
      <c r="L2" s="1634"/>
      <c r="M2" s="1634"/>
    </row>
    <row r="3" spans="1:13" ht="12.75">
      <c r="A3" s="1659" t="s">
        <v>267</v>
      </c>
      <c r="B3" s="1659"/>
      <c r="C3" s="1659"/>
      <c r="D3" s="1659"/>
      <c r="E3" s="1659"/>
      <c r="F3" s="1659"/>
      <c r="G3" s="1659"/>
      <c r="H3" s="1659"/>
      <c r="I3" s="1659"/>
      <c r="J3" s="1659"/>
      <c r="K3" s="1659"/>
      <c r="L3" s="1659"/>
      <c r="M3" s="1659"/>
    </row>
    <row r="4" spans="1:13" ht="12.75">
      <c r="A4" s="1659" t="s">
        <v>235</v>
      </c>
      <c r="B4" s="1659"/>
      <c r="C4" s="1659"/>
      <c r="D4" s="1659"/>
      <c r="E4" s="1659"/>
      <c r="F4" s="1659"/>
      <c r="G4" s="1659"/>
      <c r="H4" s="1659"/>
      <c r="I4" s="1659"/>
      <c r="J4" s="1659"/>
      <c r="K4" s="1659"/>
      <c r="L4" s="1659"/>
      <c r="M4" s="1659"/>
    </row>
    <row r="5" spans="1:13" ht="13.5" thickBot="1">
      <c r="A5" s="344"/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</row>
    <row r="6" spans="1:13" ht="13.5" thickTop="1">
      <c r="A6" s="1660" t="s">
        <v>268</v>
      </c>
      <c r="B6" s="1637" t="s">
        <v>269</v>
      </c>
      <c r="C6" s="345" t="s">
        <v>270</v>
      </c>
      <c r="D6" s="252" t="s">
        <v>64</v>
      </c>
      <c r="E6" s="1639" t="s">
        <v>65</v>
      </c>
      <c r="F6" s="1640"/>
      <c r="G6" s="1641" t="s">
        <v>68</v>
      </c>
      <c r="H6" s="1641"/>
      <c r="I6" s="1640"/>
      <c r="J6" s="1642" t="s">
        <v>205</v>
      </c>
      <c r="K6" s="1643"/>
      <c r="L6" s="1643"/>
      <c r="M6" s="1644"/>
    </row>
    <row r="7" spans="1:13" ht="12.75">
      <c r="A7" s="1661"/>
      <c r="B7" s="1638"/>
      <c r="C7" s="263" t="s">
        <v>271</v>
      </c>
      <c r="D7" s="346" t="s">
        <v>162</v>
      </c>
      <c r="E7" s="346" t="s">
        <v>163</v>
      </c>
      <c r="F7" s="346" t="s">
        <v>162</v>
      </c>
      <c r="G7" s="346" t="s">
        <v>164</v>
      </c>
      <c r="H7" s="346" t="s">
        <v>163</v>
      </c>
      <c r="I7" s="346" t="s">
        <v>162</v>
      </c>
      <c r="J7" s="1656" t="s">
        <v>272</v>
      </c>
      <c r="K7" s="1656" t="s">
        <v>273</v>
      </c>
      <c r="L7" s="1656" t="s">
        <v>274</v>
      </c>
      <c r="M7" s="1657" t="s">
        <v>275</v>
      </c>
    </row>
    <row r="8" spans="1:13" ht="12.75">
      <c r="A8" s="1662"/>
      <c r="B8" s="259">
        <v>1</v>
      </c>
      <c r="C8" s="262">
        <v>2</v>
      </c>
      <c r="D8" s="259">
        <v>3</v>
      </c>
      <c r="E8" s="259">
        <v>4</v>
      </c>
      <c r="F8" s="259">
        <v>5</v>
      </c>
      <c r="G8" s="261">
        <v>6</v>
      </c>
      <c r="H8" s="347">
        <v>7</v>
      </c>
      <c r="I8" s="347">
        <v>8</v>
      </c>
      <c r="J8" s="1638"/>
      <c r="K8" s="1638"/>
      <c r="L8" s="1638"/>
      <c r="M8" s="1658"/>
    </row>
    <row r="9" spans="1:13" ht="24.75" customHeight="1">
      <c r="A9" s="348"/>
      <c r="B9" s="349" t="s">
        <v>171</v>
      </c>
      <c r="C9" s="350">
        <v>100</v>
      </c>
      <c r="D9" s="351">
        <v>305.3</v>
      </c>
      <c r="E9" s="351">
        <v>334</v>
      </c>
      <c r="F9" s="351">
        <v>334</v>
      </c>
      <c r="G9" s="351">
        <v>355.2</v>
      </c>
      <c r="H9" s="351">
        <v>360.9</v>
      </c>
      <c r="I9" s="351">
        <v>361</v>
      </c>
      <c r="J9" s="352">
        <v>9.400589584015734</v>
      </c>
      <c r="K9" s="353">
        <v>0</v>
      </c>
      <c r="L9" s="353">
        <v>8.083832335329348</v>
      </c>
      <c r="M9" s="354">
        <v>0.027708506511501696</v>
      </c>
    </row>
    <row r="10" spans="1:13" ht="24.75" customHeight="1">
      <c r="A10" s="355">
        <v>1</v>
      </c>
      <c r="B10" s="356" t="s">
        <v>276</v>
      </c>
      <c r="C10" s="357">
        <v>26.97</v>
      </c>
      <c r="D10" s="358">
        <v>236.8</v>
      </c>
      <c r="E10" s="358">
        <v>254.7</v>
      </c>
      <c r="F10" s="358">
        <v>254.7</v>
      </c>
      <c r="G10" s="358">
        <v>256.7</v>
      </c>
      <c r="H10" s="358">
        <v>256.7</v>
      </c>
      <c r="I10" s="358">
        <v>256.7</v>
      </c>
      <c r="J10" s="359">
        <v>7.5591216216216</v>
      </c>
      <c r="K10" s="359">
        <v>0</v>
      </c>
      <c r="L10" s="359">
        <v>0.7852375343541382</v>
      </c>
      <c r="M10" s="360">
        <v>0</v>
      </c>
    </row>
    <row r="11" spans="1:13" ht="24.75" customHeight="1">
      <c r="A11" s="361"/>
      <c r="B11" s="362" t="s">
        <v>277</v>
      </c>
      <c r="C11" s="363">
        <v>9.8</v>
      </c>
      <c r="D11" s="364">
        <v>217</v>
      </c>
      <c r="E11" s="364">
        <v>234.2</v>
      </c>
      <c r="F11" s="364">
        <v>234.2</v>
      </c>
      <c r="G11" s="364">
        <v>236.5</v>
      </c>
      <c r="H11" s="364">
        <v>236.5</v>
      </c>
      <c r="I11" s="364">
        <v>236.5</v>
      </c>
      <c r="J11" s="365">
        <v>7.926267281105993</v>
      </c>
      <c r="K11" s="365">
        <v>0</v>
      </c>
      <c r="L11" s="365">
        <v>0.9820666097352841</v>
      </c>
      <c r="M11" s="366">
        <v>0</v>
      </c>
    </row>
    <row r="12" spans="1:13" ht="27.75" customHeight="1">
      <c r="A12" s="361"/>
      <c r="B12" s="362" t="s">
        <v>278</v>
      </c>
      <c r="C12" s="363">
        <v>17.17</v>
      </c>
      <c r="D12" s="364">
        <v>248.2</v>
      </c>
      <c r="E12" s="364">
        <v>266.3</v>
      </c>
      <c r="F12" s="364">
        <v>266.3</v>
      </c>
      <c r="G12" s="364">
        <v>268.2</v>
      </c>
      <c r="H12" s="364">
        <v>268.2</v>
      </c>
      <c r="I12" s="364">
        <v>268.2</v>
      </c>
      <c r="J12" s="365">
        <v>7.292506043513299</v>
      </c>
      <c r="K12" s="365">
        <v>0</v>
      </c>
      <c r="L12" s="365">
        <v>0.7134810364250797</v>
      </c>
      <c r="M12" s="366">
        <v>0</v>
      </c>
    </row>
    <row r="13" spans="1:13" ht="18.75" customHeight="1">
      <c r="A13" s="355">
        <v>1.1</v>
      </c>
      <c r="B13" s="356" t="s">
        <v>279</v>
      </c>
      <c r="C13" s="367">
        <v>2.82</v>
      </c>
      <c r="D13" s="358">
        <v>310.6</v>
      </c>
      <c r="E13" s="358">
        <v>340.7</v>
      </c>
      <c r="F13" s="358">
        <v>340.7</v>
      </c>
      <c r="G13" s="358">
        <v>340.7</v>
      </c>
      <c r="H13" s="358">
        <v>340.7</v>
      </c>
      <c r="I13" s="358">
        <v>340.7</v>
      </c>
      <c r="J13" s="359">
        <v>9.690920798454599</v>
      </c>
      <c r="K13" s="359">
        <v>0</v>
      </c>
      <c r="L13" s="359">
        <v>0</v>
      </c>
      <c r="M13" s="360">
        <v>0</v>
      </c>
    </row>
    <row r="14" spans="1:13" ht="24.75" customHeight="1">
      <c r="A14" s="355"/>
      <c r="B14" s="362" t="s">
        <v>277</v>
      </c>
      <c r="C14" s="368">
        <v>0.31</v>
      </c>
      <c r="D14" s="364">
        <v>262.2</v>
      </c>
      <c r="E14" s="364">
        <v>281.4</v>
      </c>
      <c r="F14" s="364">
        <v>281.4</v>
      </c>
      <c r="G14" s="364">
        <v>281.4</v>
      </c>
      <c r="H14" s="364">
        <v>281.4</v>
      </c>
      <c r="I14" s="364">
        <v>281.4</v>
      </c>
      <c r="J14" s="365">
        <v>7.322654462242568</v>
      </c>
      <c r="K14" s="365">
        <v>0</v>
      </c>
      <c r="L14" s="365">
        <v>0</v>
      </c>
      <c r="M14" s="366">
        <v>0</v>
      </c>
    </row>
    <row r="15" spans="1:13" ht="24.75" customHeight="1">
      <c r="A15" s="355"/>
      <c r="B15" s="362" t="s">
        <v>278</v>
      </c>
      <c r="C15" s="368">
        <v>2.51</v>
      </c>
      <c r="D15" s="364">
        <v>316.5</v>
      </c>
      <c r="E15" s="364">
        <v>347.9</v>
      </c>
      <c r="F15" s="364">
        <v>347.9</v>
      </c>
      <c r="G15" s="364">
        <v>347.9</v>
      </c>
      <c r="H15" s="364">
        <v>347.9</v>
      </c>
      <c r="I15" s="364">
        <v>347.9</v>
      </c>
      <c r="J15" s="365">
        <v>9.921011058451796</v>
      </c>
      <c r="K15" s="365">
        <v>0</v>
      </c>
      <c r="L15" s="365">
        <v>0</v>
      </c>
      <c r="M15" s="366">
        <v>0</v>
      </c>
    </row>
    <row r="16" spans="1:13" ht="24.75" customHeight="1">
      <c r="A16" s="355">
        <v>1.2</v>
      </c>
      <c r="B16" s="356" t="s">
        <v>280</v>
      </c>
      <c r="C16" s="367">
        <v>1.14</v>
      </c>
      <c r="D16" s="358">
        <v>268</v>
      </c>
      <c r="E16" s="358">
        <v>288.1</v>
      </c>
      <c r="F16" s="358">
        <v>288.1</v>
      </c>
      <c r="G16" s="358">
        <v>290.1</v>
      </c>
      <c r="H16" s="358">
        <v>290.1</v>
      </c>
      <c r="I16" s="358">
        <v>290.1</v>
      </c>
      <c r="J16" s="359">
        <v>7.500000000000014</v>
      </c>
      <c r="K16" s="359">
        <v>0</v>
      </c>
      <c r="L16" s="359">
        <v>0.6942034015966669</v>
      </c>
      <c r="M16" s="360">
        <v>0</v>
      </c>
    </row>
    <row r="17" spans="1:13" ht="24.75" customHeight="1">
      <c r="A17" s="355"/>
      <c r="B17" s="362" t="s">
        <v>277</v>
      </c>
      <c r="C17" s="368">
        <v>0.19</v>
      </c>
      <c r="D17" s="364">
        <v>216.8</v>
      </c>
      <c r="E17" s="364">
        <v>231.4</v>
      </c>
      <c r="F17" s="364">
        <v>231.4</v>
      </c>
      <c r="G17" s="364">
        <v>233</v>
      </c>
      <c r="H17" s="364">
        <v>233</v>
      </c>
      <c r="I17" s="364">
        <v>233</v>
      </c>
      <c r="J17" s="365">
        <v>6.73431734317343</v>
      </c>
      <c r="K17" s="365">
        <v>0</v>
      </c>
      <c r="L17" s="365">
        <v>0.6914433880726136</v>
      </c>
      <c r="M17" s="366">
        <v>0</v>
      </c>
    </row>
    <row r="18" spans="1:13" ht="24.75" customHeight="1">
      <c r="A18" s="355"/>
      <c r="B18" s="362" t="s">
        <v>278</v>
      </c>
      <c r="C18" s="368">
        <v>0.95</v>
      </c>
      <c r="D18" s="364">
        <v>278.2</v>
      </c>
      <c r="E18" s="364">
        <v>299.4</v>
      </c>
      <c r="F18" s="364">
        <v>299.4</v>
      </c>
      <c r="G18" s="364">
        <v>301.6</v>
      </c>
      <c r="H18" s="364">
        <v>301.6</v>
      </c>
      <c r="I18" s="364">
        <v>301.6</v>
      </c>
      <c r="J18" s="365">
        <v>7.620416966211366</v>
      </c>
      <c r="K18" s="365">
        <v>0</v>
      </c>
      <c r="L18" s="365">
        <v>0.7348029392117752</v>
      </c>
      <c r="M18" s="366">
        <v>0</v>
      </c>
    </row>
    <row r="19" spans="1:13" ht="24.75" customHeight="1">
      <c r="A19" s="355">
        <v>1.3</v>
      </c>
      <c r="B19" s="356" t="s">
        <v>281</v>
      </c>
      <c r="C19" s="367">
        <v>0.55</v>
      </c>
      <c r="D19" s="358">
        <v>429.1</v>
      </c>
      <c r="E19" s="358">
        <v>447.5</v>
      </c>
      <c r="F19" s="358">
        <v>447.5</v>
      </c>
      <c r="G19" s="358">
        <v>457.7</v>
      </c>
      <c r="H19" s="358">
        <v>457.7</v>
      </c>
      <c r="I19" s="358">
        <v>457.7</v>
      </c>
      <c r="J19" s="359">
        <v>4.2880447448147265</v>
      </c>
      <c r="K19" s="359">
        <v>0</v>
      </c>
      <c r="L19" s="359">
        <v>2.2793296089385535</v>
      </c>
      <c r="M19" s="360">
        <v>0</v>
      </c>
    </row>
    <row r="20" spans="1:13" ht="24.75" customHeight="1">
      <c r="A20" s="355"/>
      <c r="B20" s="362" t="s">
        <v>277</v>
      </c>
      <c r="C20" s="368">
        <v>0.1</v>
      </c>
      <c r="D20" s="364">
        <v>331</v>
      </c>
      <c r="E20" s="364">
        <v>341.8</v>
      </c>
      <c r="F20" s="364">
        <v>341.8</v>
      </c>
      <c r="G20" s="364">
        <v>352.3</v>
      </c>
      <c r="H20" s="364">
        <v>352.3</v>
      </c>
      <c r="I20" s="364">
        <v>352.3</v>
      </c>
      <c r="J20" s="365">
        <v>3.262839879154072</v>
      </c>
      <c r="K20" s="365">
        <v>0</v>
      </c>
      <c r="L20" s="365">
        <v>3.0719719133996506</v>
      </c>
      <c r="M20" s="366">
        <v>0</v>
      </c>
    </row>
    <row r="21" spans="1:13" ht="24.75" customHeight="1">
      <c r="A21" s="355"/>
      <c r="B21" s="362" t="s">
        <v>278</v>
      </c>
      <c r="C21" s="368">
        <v>0.45</v>
      </c>
      <c r="D21" s="364">
        <v>451.6</v>
      </c>
      <c r="E21" s="364">
        <v>471.7</v>
      </c>
      <c r="F21" s="364">
        <v>471.7</v>
      </c>
      <c r="G21" s="364">
        <v>481.8</v>
      </c>
      <c r="H21" s="364">
        <v>481.8</v>
      </c>
      <c r="I21" s="364">
        <v>481.8</v>
      </c>
      <c r="J21" s="365">
        <v>4.45084145261292</v>
      </c>
      <c r="K21" s="365">
        <v>0</v>
      </c>
      <c r="L21" s="365">
        <v>2.141191435234262</v>
      </c>
      <c r="M21" s="366">
        <v>0</v>
      </c>
    </row>
    <row r="22" spans="1:13" ht="24.75" customHeight="1">
      <c r="A22" s="355">
        <v>1.4</v>
      </c>
      <c r="B22" s="356" t="s">
        <v>282</v>
      </c>
      <c r="C22" s="367">
        <v>4.01</v>
      </c>
      <c r="D22" s="358">
        <v>306.5</v>
      </c>
      <c r="E22" s="358">
        <v>332.4</v>
      </c>
      <c r="F22" s="358">
        <v>332.4</v>
      </c>
      <c r="G22" s="358">
        <v>332.4</v>
      </c>
      <c r="H22" s="358">
        <v>332.4</v>
      </c>
      <c r="I22" s="358">
        <v>332.4</v>
      </c>
      <c r="J22" s="359">
        <v>8.450244698205552</v>
      </c>
      <c r="K22" s="359">
        <v>0</v>
      </c>
      <c r="L22" s="359">
        <v>0</v>
      </c>
      <c r="M22" s="360">
        <v>0</v>
      </c>
    </row>
    <row r="23" spans="1:13" ht="24.75" customHeight="1">
      <c r="A23" s="355"/>
      <c r="B23" s="362" t="s">
        <v>277</v>
      </c>
      <c r="C23" s="368">
        <v>0.17</v>
      </c>
      <c r="D23" s="364">
        <v>237.4</v>
      </c>
      <c r="E23" s="364">
        <v>259.3</v>
      </c>
      <c r="F23" s="364">
        <v>259.3</v>
      </c>
      <c r="G23" s="364">
        <v>259.3</v>
      </c>
      <c r="H23" s="364">
        <v>259.3</v>
      </c>
      <c r="I23" s="364">
        <v>259.3</v>
      </c>
      <c r="J23" s="365">
        <v>9.224936815501266</v>
      </c>
      <c r="K23" s="365">
        <v>0</v>
      </c>
      <c r="L23" s="365">
        <v>0</v>
      </c>
      <c r="M23" s="366">
        <v>0</v>
      </c>
    </row>
    <row r="24" spans="1:13" ht="24.75" customHeight="1">
      <c r="A24" s="355"/>
      <c r="B24" s="362" t="s">
        <v>278</v>
      </c>
      <c r="C24" s="368">
        <v>3.84</v>
      </c>
      <c r="D24" s="364">
        <v>309.6</v>
      </c>
      <c r="E24" s="364">
        <v>335.7</v>
      </c>
      <c r="F24" s="364">
        <v>335.7</v>
      </c>
      <c r="G24" s="364">
        <v>335.7</v>
      </c>
      <c r="H24" s="364">
        <v>335.7</v>
      </c>
      <c r="I24" s="364">
        <v>335.7</v>
      </c>
      <c r="J24" s="365">
        <v>8.430232558139522</v>
      </c>
      <c r="K24" s="365">
        <v>0</v>
      </c>
      <c r="L24" s="365">
        <v>0</v>
      </c>
      <c r="M24" s="366">
        <v>0</v>
      </c>
    </row>
    <row r="25" spans="1:13" s="307" customFormat="1" ht="24.75" customHeight="1">
      <c r="A25" s="355">
        <v>1.5</v>
      </c>
      <c r="B25" s="356" t="s">
        <v>194</v>
      </c>
      <c r="C25" s="367">
        <v>10.55</v>
      </c>
      <c r="D25" s="358">
        <v>271.2</v>
      </c>
      <c r="E25" s="358">
        <v>295.8</v>
      </c>
      <c r="F25" s="358">
        <v>295.8</v>
      </c>
      <c r="G25" s="358">
        <v>300.2</v>
      </c>
      <c r="H25" s="358">
        <v>300.2</v>
      </c>
      <c r="I25" s="358">
        <v>300.2</v>
      </c>
      <c r="J25" s="359">
        <v>9.070796460177007</v>
      </c>
      <c r="K25" s="359">
        <v>0</v>
      </c>
      <c r="L25" s="359">
        <v>1.4874915483434705</v>
      </c>
      <c r="M25" s="360">
        <v>0</v>
      </c>
    </row>
    <row r="26" spans="1:13" ht="24.75" customHeight="1">
      <c r="A26" s="355"/>
      <c r="B26" s="362" t="s">
        <v>277</v>
      </c>
      <c r="C26" s="368">
        <v>6.8</v>
      </c>
      <c r="D26" s="364">
        <v>246.1</v>
      </c>
      <c r="E26" s="364">
        <v>268.9</v>
      </c>
      <c r="F26" s="364">
        <v>268.9</v>
      </c>
      <c r="G26" s="364">
        <v>272.1</v>
      </c>
      <c r="H26" s="364">
        <v>272.1</v>
      </c>
      <c r="I26" s="364">
        <v>272.1</v>
      </c>
      <c r="J26" s="365">
        <v>9.26452661519707</v>
      </c>
      <c r="K26" s="365">
        <v>0</v>
      </c>
      <c r="L26" s="365">
        <v>1.1900334696913575</v>
      </c>
      <c r="M26" s="366">
        <v>0</v>
      </c>
    </row>
    <row r="27" spans="1:15" ht="24.75" customHeight="1">
      <c r="A27" s="355"/>
      <c r="B27" s="362" t="s">
        <v>278</v>
      </c>
      <c r="C27" s="368">
        <v>3.75</v>
      </c>
      <c r="D27" s="364">
        <v>316.9</v>
      </c>
      <c r="E27" s="364">
        <v>344.6</v>
      </c>
      <c r="F27" s="364">
        <v>344.6</v>
      </c>
      <c r="G27" s="364">
        <v>351.2</v>
      </c>
      <c r="H27" s="364">
        <v>351.2</v>
      </c>
      <c r="I27" s="364">
        <v>351.2</v>
      </c>
      <c r="J27" s="365">
        <v>8.74092773745663</v>
      </c>
      <c r="K27" s="365">
        <v>0</v>
      </c>
      <c r="L27" s="365">
        <v>1.9152640742890128</v>
      </c>
      <c r="M27" s="366">
        <v>0</v>
      </c>
      <c r="O27" s="369"/>
    </row>
    <row r="28" spans="1:13" s="307" customFormat="1" ht="24.75" customHeight="1">
      <c r="A28" s="355">
        <v>1.6</v>
      </c>
      <c r="B28" s="356" t="s">
        <v>283</v>
      </c>
      <c r="C28" s="367">
        <v>7.9</v>
      </c>
      <c r="D28" s="358">
        <v>111.3</v>
      </c>
      <c r="E28" s="358">
        <v>111.3</v>
      </c>
      <c r="F28" s="358">
        <v>111.3</v>
      </c>
      <c r="G28" s="358">
        <v>111.3</v>
      </c>
      <c r="H28" s="358">
        <v>111.3</v>
      </c>
      <c r="I28" s="358">
        <v>111.3</v>
      </c>
      <c r="J28" s="359">
        <v>0</v>
      </c>
      <c r="K28" s="359">
        <v>0</v>
      </c>
      <c r="L28" s="359">
        <v>0</v>
      </c>
      <c r="M28" s="360">
        <v>0</v>
      </c>
    </row>
    <row r="29" spans="1:13" ht="24.75" customHeight="1">
      <c r="A29" s="355"/>
      <c r="B29" s="362" t="s">
        <v>277</v>
      </c>
      <c r="C29" s="368">
        <v>2.24</v>
      </c>
      <c r="D29" s="364">
        <v>115.3</v>
      </c>
      <c r="E29" s="364">
        <v>115.3</v>
      </c>
      <c r="F29" s="364">
        <v>115.3</v>
      </c>
      <c r="G29" s="364">
        <v>115.3</v>
      </c>
      <c r="H29" s="364">
        <v>115.3</v>
      </c>
      <c r="I29" s="364">
        <v>115.3</v>
      </c>
      <c r="J29" s="365">
        <v>0</v>
      </c>
      <c r="K29" s="365">
        <v>0</v>
      </c>
      <c r="L29" s="365">
        <v>0</v>
      </c>
      <c r="M29" s="366">
        <v>0</v>
      </c>
    </row>
    <row r="30" spans="1:13" ht="24.75" customHeight="1">
      <c r="A30" s="355"/>
      <c r="B30" s="362" t="s">
        <v>278</v>
      </c>
      <c r="C30" s="368">
        <v>5.66</v>
      </c>
      <c r="D30" s="364">
        <v>109.7</v>
      </c>
      <c r="E30" s="364">
        <v>109.7</v>
      </c>
      <c r="F30" s="364">
        <v>109.7</v>
      </c>
      <c r="G30" s="364">
        <v>109.7</v>
      </c>
      <c r="H30" s="364">
        <v>109.7</v>
      </c>
      <c r="I30" s="364">
        <v>109.7</v>
      </c>
      <c r="J30" s="365">
        <v>0</v>
      </c>
      <c r="K30" s="365">
        <v>0</v>
      </c>
      <c r="L30" s="365">
        <v>0</v>
      </c>
      <c r="M30" s="366">
        <v>0</v>
      </c>
    </row>
    <row r="31" spans="1:13" s="307" customFormat="1" ht="18.75" customHeight="1">
      <c r="A31" s="355">
        <v>2</v>
      </c>
      <c r="B31" s="356" t="s">
        <v>284</v>
      </c>
      <c r="C31" s="367">
        <v>73.03</v>
      </c>
      <c r="D31" s="358">
        <v>330.6</v>
      </c>
      <c r="E31" s="358">
        <v>363.2</v>
      </c>
      <c r="F31" s="358">
        <v>363.2</v>
      </c>
      <c r="G31" s="358">
        <v>391.6</v>
      </c>
      <c r="H31" s="358">
        <v>399.4</v>
      </c>
      <c r="I31" s="358">
        <v>399.5</v>
      </c>
      <c r="J31" s="370">
        <v>9.860859044162112</v>
      </c>
      <c r="K31" s="370">
        <v>0</v>
      </c>
      <c r="L31" s="370">
        <v>9.994493392070481</v>
      </c>
      <c r="M31" s="371">
        <v>0.025037556334524425</v>
      </c>
    </row>
    <row r="32" spans="1:13" ht="18" customHeight="1">
      <c r="A32" s="355">
        <v>2.1</v>
      </c>
      <c r="B32" s="356" t="s">
        <v>285</v>
      </c>
      <c r="C32" s="367">
        <v>39.49</v>
      </c>
      <c r="D32" s="358">
        <v>381.6</v>
      </c>
      <c r="E32" s="358">
        <v>402.8</v>
      </c>
      <c r="F32" s="358">
        <v>402.8</v>
      </c>
      <c r="G32" s="358">
        <v>448.9</v>
      </c>
      <c r="H32" s="358">
        <v>456.1</v>
      </c>
      <c r="I32" s="358">
        <v>456.1</v>
      </c>
      <c r="J32" s="359">
        <v>5.555555555555557</v>
      </c>
      <c r="K32" s="359">
        <v>0</v>
      </c>
      <c r="L32" s="359">
        <v>13.232373386295933</v>
      </c>
      <c r="M32" s="372">
        <v>0</v>
      </c>
    </row>
    <row r="33" spans="1:13" ht="24.75" customHeight="1">
      <c r="A33" s="355"/>
      <c r="B33" s="362" t="s">
        <v>286</v>
      </c>
      <c r="C33" s="363">
        <v>20.49</v>
      </c>
      <c r="D33" s="364">
        <v>368.9</v>
      </c>
      <c r="E33" s="364">
        <v>387.4</v>
      </c>
      <c r="F33" s="364">
        <v>387.4</v>
      </c>
      <c r="G33" s="364">
        <v>445.1</v>
      </c>
      <c r="H33" s="364">
        <v>449.4</v>
      </c>
      <c r="I33" s="364">
        <v>449.4</v>
      </c>
      <c r="J33" s="365">
        <v>5.014909189482239</v>
      </c>
      <c r="K33" s="365">
        <v>0</v>
      </c>
      <c r="L33" s="365">
        <v>16.00413009808983</v>
      </c>
      <c r="M33" s="366">
        <v>0</v>
      </c>
    </row>
    <row r="34" spans="1:13" ht="24.75" customHeight="1">
      <c r="A34" s="355"/>
      <c r="B34" s="362" t="s">
        <v>287</v>
      </c>
      <c r="C34" s="363">
        <v>19</v>
      </c>
      <c r="D34" s="364">
        <v>395.3</v>
      </c>
      <c r="E34" s="364">
        <v>419.5</v>
      </c>
      <c r="F34" s="364">
        <v>419.5</v>
      </c>
      <c r="G34" s="364">
        <v>453</v>
      </c>
      <c r="H34" s="364">
        <v>463.4</v>
      </c>
      <c r="I34" s="364">
        <v>463.4</v>
      </c>
      <c r="J34" s="365">
        <v>6.121932709334672</v>
      </c>
      <c r="K34" s="365">
        <v>0</v>
      </c>
      <c r="L34" s="365">
        <v>10.464839094159714</v>
      </c>
      <c r="M34" s="366">
        <v>0</v>
      </c>
    </row>
    <row r="35" spans="1:13" ht="24.75" customHeight="1">
      <c r="A35" s="355">
        <v>2.2</v>
      </c>
      <c r="B35" s="356" t="s">
        <v>288</v>
      </c>
      <c r="C35" s="367">
        <v>25.25</v>
      </c>
      <c r="D35" s="358">
        <v>269.7</v>
      </c>
      <c r="E35" s="358">
        <v>316.3</v>
      </c>
      <c r="F35" s="358">
        <v>316.3</v>
      </c>
      <c r="G35" s="358">
        <v>321.4</v>
      </c>
      <c r="H35" s="358">
        <v>327.4</v>
      </c>
      <c r="I35" s="358">
        <v>327.7</v>
      </c>
      <c r="J35" s="359">
        <v>17.27845754542085</v>
      </c>
      <c r="K35" s="359">
        <v>0</v>
      </c>
      <c r="L35" s="359">
        <v>3.604173253240589</v>
      </c>
      <c r="M35" s="360">
        <v>0.09163103237629855</v>
      </c>
    </row>
    <row r="36" spans="1:13" ht="24.75" customHeight="1">
      <c r="A36" s="355"/>
      <c r="B36" s="362" t="s">
        <v>289</v>
      </c>
      <c r="C36" s="363">
        <v>6.31</v>
      </c>
      <c r="D36" s="364">
        <v>249.2</v>
      </c>
      <c r="E36" s="364">
        <v>298.1</v>
      </c>
      <c r="F36" s="364">
        <v>298.1</v>
      </c>
      <c r="G36" s="364">
        <v>306.8</v>
      </c>
      <c r="H36" s="364">
        <v>319.4</v>
      </c>
      <c r="I36" s="364">
        <v>320.6</v>
      </c>
      <c r="J36" s="365">
        <v>19.62279293739971</v>
      </c>
      <c r="K36" s="365">
        <v>0</v>
      </c>
      <c r="L36" s="365">
        <v>7.547802750754769</v>
      </c>
      <c r="M36" s="366">
        <v>0.3757044458359644</v>
      </c>
    </row>
    <row r="37" spans="1:13" ht="24.75" customHeight="1">
      <c r="A37" s="355"/>
      <c r="B37" s="362" t="s">
        <v>290</v>
      </c>
      <c r="C37" s="363">
        <v>6.31</v>
      </c>
      <c r="D37" s="364">
        <v>266.6</v>
      </c>
      <c r="E37" s="364">
        <v>313.9</v>
      </c>
      <c r="F37" s="364">
        <v>313.9</v>
      </c>
      <c r="G37" s="364">
        <v>318.1</v>
      </c>
      <c r="H37" s="364">
        <v>326.5</v>
      </c>
      <c r="I37" s="364">
        <v>326.5</v>
      </c>
      <c r="J37" s="365">
        <v>17.741935483870947</v>
      </c>
      <c r="K37" s="365">
        <v>0</v>
      </c>
      <c r="L37" s="365">
        <v>4.014017202930887</v>
      </c>
      <c r="M37" s="366">
        <v>0</v>
      </c>
    </row>
    <row r="38" spans="1:13" ht="24.75" customHeight="1">
      <c r="A38" s="355"/>
      <c r="B38" s="362" t="s">
        <v>291</v>
      </c>
      <c r="C38" s="363">
        <v>6.31</v>
      </c>
      <c r="D38" s="364">
        <v>266.5</v>
      </c>
      <c r="E38" s="364">
        <v>315.7</v>
      </c>
      <c r="F38" s="364">
        <v>315.7</v>
      </c>
      <c r="G38" s="364">
        <v>319</v>
      </c>
      <c r="H38" s="364">
        <v>322.1</v>
      </c>
      <c r="I38" s="364">
        <v>322.1</v>
      </c>
      <c r="J38" s="365">
        <v>18.461538461538467</v>
      </c>
      <c r="K38" s="365">
        <v>0</v>
      </c>
      <c r="L38" s="365">
        <v>2.0272410516313073</v>
      </c>
      <c r="M38" s="366">
        <v>0</v>
      </c>
    </row>
    <row r="39" spans="1:13" ht="24.75" customHeight="1">
      <c r="A39" s="355"/>
      <c r="B39" s="362" t="s">
        <v>292</v>
      </c>
      <c r="C39" s="363">
        <v>6.32</v>
      </c>
      <c r="D39" s="364">
        <v>296.4</v>
      </c>
      <c r="E39" s="364">
        <v>337.6</v>
      </c>
      <c r="F39" s="364">
        <v>337.6</v>
      </c>
      <c r="G39" s="364">
        <v>341.7</v>
      </c>
      <c r="H39" s="364">
        <v>341.7</v>
      </c>
      <c r="I39" s="364">
        <v>341.7</v>
      </c>
      <c r="J39" s="365">
        <v>13.900134952766535</v>
      </c>
      <c r="K39" s="365">
        <v>0</v>
      </c>
      <c r="L39" s="365">
        <v>1.2144549763033012</v>
      </c>
      <c r="M39" s="366">
        <v>0</v>
      </c>
    </row>
    <row r="40" spans="1:13" ht="24.75" customHeight="1">
      <c r="A40" s="355">
        <v>2.3</v>
      </c>
      <c r="B40" s="356" t="s">
        <v>293</v>
      </c>
      <c r="C40" s="367">
        <v>8.29</v>
      </c>
      <c r="D40" s="358">
        <v>273.5</v>
      </c>
      <c r="E40" s="358">
        <v>317.5</v>
      </c>
      <c r="F40" s="358">
        <v>317.5</v>
      </c>
      <c r="G40" s="358">
        <v>332.2</v>
      </c>
      <c r="H40" s="358">
        <v>348.5</v>
      </c>
      <c r="I40" s="358">
        <v>348.5</v>
      </c>
      <c r="J40" s="359">
        <v>16.087751371115175</v>
      </c>
      <c r="K40" s="359">
        <v>0</v>
      </c>
      <c r="L40" s="359">
        <v>9.763779527559052</v>
      </c>
      <c r="M40" s="372">
        <v>0</v>
      </c>
    </row>
    <row r="41" spans="1:13" s="307" customFormat="1" ht="24.75" customHeight="1">
      <c r="A41" s="373"/>
      <c r="B41" s="356" t="s">
        <v>294</v>
      </c>
      <c r="C41" s="367">
        <v>2.76</v>
      </c>
      <c r="D41" s="358">
        <v>251.5</v>
      </c>
      <c r="E41" s="358">
        <v>296.5</v>
      </c>
      <c r="F41" s="358">
        <v>296.5</v>
      </c>
      <c r="G41" s="358">
        <v>307.4</v>
      </c>
      <c r="H41" s="358">
        <v>322.5</v>
      </c>
      <c r="I41" s="358">
        <v>322.5</v>
      </c>
      <c r="J41" s="359">
        <v>17.892644135188874</v>
      </c>
      <c r="K41" s="359">
        <v>0</v>
      </c>
      <c r="L41" s="359">
        <v>8.768971332209105</v>
      </c>
      <c r="M41" s="360">
        <v>0</v>
      </c>
    </row>
    <row r="42" spans="1:13" ht="24.75" customHeight="1">
      <c r="A42" s="373"/>
      <c r="B42" s="362" t="s">
        <v>290</v>
      </c>
      <c r="C42" s="363">
        <v>1.38</v>
      </c>
      <c r="D42" s="364">
        <v>244.1</v>
      </c>
      <c r="E42" s="364">
        <v>286.2</v>
      </c>
      <c r="F42" s="364">
        <v>286.2</v>
      </c>
      <c r="G42" s="364">
        <v>299.2</v>
      </c>
      <c r="H42" s="364">
        <v>307.7</v>
      </c>
      <c r="I42" s="364">
        <v>307.7</v>
      </c>
      <c r="J42" s="365">
        <v>17.247029905776316</v>
      </c>
      <c r="K42" s="365">
        <v>0</v>
      </c>
      <c r="L42" s="365">
        <v>7.512229210342426</v>
      </c>
      <c r="M42" s="366">
        <v>0</v>
      </c>
    </row>
    <row r="43" spans="1:13" ht="24.75" customHeight="1">
      <c r="A43" s="374"/>
      <c r="B43" s="362" t="s">
        <v>292</v>
      </c>
      <c r="C43" s="363">
        <v>1.38</v>
      </c>
      <c r="D43" s="364">
        <v>258.8</v>
      </c>
      <c r="E43" s="364">
        <v>306.9</v>
      </c>
      <c r="F43" s="364">
        <v>306.9</v>
      </c>
      <c r="G43" s="364">
        <v>315.6</v>
      </c>
      <c r="H43" s="364">
        <v>337.3</v>
      </c>
      <c r="I43" s="364">
        <v>337.3</v>
      </c>
      <c r="J43" s="365">
        <v>18.5857805255023</v>
      </c>
      <c r="K43" s="365">
        <v>0</v>
      </c>
      <c r="L43" s="365">
        <v>9.905506679700252</v>
      </c>
      <c r="M43" s="366">
        <v>0</v>
      </c>
    </row>
    <row r="44" spans="1:13" ht="24.75" customHeight="1">
      <c r="A44" s="373"/>
      <c r="B44" s="356" t="s">
        <v>295</v>
      </c>
      <c r="C44" s="367">
        <v>2.76</v>
      </c>
      <c r="D44" s="358">
        <v>245.5</v>
      </c>
      <c r="E44" s="358">
        <v>280.2</v>
      </c>
      <c r="F44" s="358">
        <v>280.2</v>
      </c>
      <c r="G44" s="358">
        <v>293.6</v>
      </c>
      <c r="H44" s="358">
        <v>305.9</v>
      </c>
      <c r="I44" s="358">
        <v>305.9</v>
      </c>
      <c r="J44" s="359">
        <v>14.134419551934812</v>
      </c>
      <c r="K44" s="359">
        <v>0</v>
      </c>
      <c r="L44" s="359">
        <v>9.172019985724475</v>
      </c>
      <c r="M44" s="360">
        <v>0</v>
      </c>
    </row>
    <row r="45" spans="1:13" ht="24.75" customHeight="1">
      <c r="A45" s="373"/>
      <c r="B45" s="362" t="s">
        <v>290</v>
      </c>
      <c r="C45" s="363">
        <v>1.38</v>
      </c>
      <c r="D45" s="364">
        <v>237.1</v>
      </c>
      <c r="E45" s="364">
        <v>272.4</v>
      </c>
      <c r="F45" s="364">
        <v>272.4</v>
      </c>
      <c r="G45" s="364">
        <v>287.8</v>
      </c>
      <c r="H45" s="364">
        <v>296.4</v>
      </c>
      <c r="I45" s="364">
        <v>296.4</v>
      </c>
      <c r="J45" s="365">
        <v>14.888232813159007</v>
      </c>
      <c r="K45" s="365">
        <v>0</v>
      </c>
      <c r="L45" s="365">
        <v>8.810572687224678</v>
      </c>
      <c r="M45" s="366">
        <v>0</v>
      </c>
    </row>
    <row r="46" spans="1:13" ht="24.75" customHeight="1">
      <c r="A46" s="373"/>
      <c r="B46" s="362" t="s">
        <v>292</v>
      </c>
      <c r="C46" s="363">
        <v>1.38</v>
      </c>
      <c r="D46" s="364">
        <v>253.9</v>
      </c>
      <c r="E46" s="364">
        <v>288</v>
      </c>
      <c r="F46" s="364">
        <v>288</v>
      </c>
      <c r="G46" s="364">
        <v>299.4</v>
      </c>
      <c r="H46" s="364">
        <v>315.4</v>
      </c>
      <c r="I46" s="364">
        <v>315.4</v>
      </c>
      <c r="J46" s="365">
        <v>13.430484442693967</v>
      </c>
      <c r="K46" s="365">
        <v>0</v>
      </c>
      <c r="L46" s="365">
        <v>9.513888888888886</v>
      </c>
      <c r="M46" s="366">
        <v>0</v>
      </c>
    </row>
    <row r="47" spans="1:13" ht="24.75" customHeight="1">
      <c r="A47" s="373"/>
      <c r="B47" s="356" t="s">
        <v>296</v>
      </c>
      <c r="C47" s="367">
        <v>2.77</v>
      </c>
      <c r="D47" s="358">
        <v>323.4</v>
      </c>
      <c r="E47" s="358">
        <v>375.8</v>
      </c>
      <c r="F47" s="358">
        <v>375.8</v>
      </c>
      <c r="G47" s="358">
        <v>395.4</v>
      </c>
      <c r="H47" s="358">
        <v>417</v>
      </c>
      <c r="I47" s="358">
        <v>417</v>
      </c>
      <c r="J47" s="359">
        <v>16.20284477427336</v>
      </c>
      <c r="K47" s="359">
        <v>0</v>
      </c>
      <c r="L47" s="359">
        <v>10.963278339542313</v>
      </c>
      <c r="M47" s="360">
        <v>0</v>
      </c>
    </row>
    <row r="48" spans="1:13" ht="24.75" customHeight="1">
      <c r="A48" s="373"/>
      <c r="B48" s="362" t="s">
        <v>286</v>
      </c>
      <c r="C48" s="363">
        <v>1.38</v>
      </c>
      <c r="D48" s="364">
        <v>330.7</v>
      </c>
      <c r="E48" s="364">
        <v>384</v>
      </c>
      <c r="F48" s="364">
        <v>384</v>
      </c>
      <c r="G48" s="364">
        <v>405.4</v>
      </c>
      <c r="H48" s="364">
        <v>422.6</v>
      </c>
      <c r="I48" s="364">
        <v>422.6</v>
      </c>
      <c r="J48" s="365">
        <v>16.117326882370733</v>
      </c>
      <c r="K48" s="365">
        <v>0</v>
      </c>
      <c r="L48" s="365">
        <v>10.052083333333343</v>
      </c>
      <c r="M48" s="366">
        <v>0</v>
      </c>
    </row>
    <row r="49" spans="1:13" ht="24.75" customHeight="1" thickBot="1">
      <c r="A49" s="375"/>
      <c r="B49" s="376" t="s">
        <v>287</v>
      </c>
      <c r="C49" s="377">
        <v>1.39</v>
      </c>
      <c r="D49" s="378">
        <v>316.2</v>
      </c>
      <c r="E49" s="378">
        <v>367.6</v>
      </c>
      <c r="F49" s="378">
        <v>367.6</v>
      </c>
      <c r="G49" s="378">
        <v>385.5</v>
      </c>
      <c r="H49" s="378">
        <v>411.4</v>
      </c>
      <c r="I49" s="378">
        <v>411.4</v>
      </c>
      <c r="J49" s="379">
        <v>16.255534471853267</v>
      </c>
      <c r="K49" s="379">
        <v>0</v>
      </c>
      <c r="L49" s="379">
        <v>11.915125136017394</v>
      </c>
      <c r="M49" s="380">
        <v>0</v>
      </c>
    </row>
    <row r="50" spans="4:13" ht="12" customHeight="1" thickTop="1">
      <c r="D50" s="381"/>
      <c r="E50" s="381"/>
      <c r="F50" s="381"/>
      <c r="G50" s="381"/>
      <c r="H50" s="381"/>
      <c r="I50" s="381"/>
      <c r="J50" s="381"/>
      <c r="K50" s="381"/>
      <c r="L50" s="381"/>
      <c r="M50" s="381"/>
    </row>
    <row r="51" spans="4:13" ht="24.75" customHeight="1">
      <c r="D51" s="381"/>
      <c r="E51" s="381"/>
      <c r="F51" s="381"/>
      <c r="G51" s="381"/>
      <c r="H51" s="381"/>
      <c r="I51" s="381"/>
      <c r="J51" s="381"/>
      <c r="K51" s="381"/>
      <c r="L51" s="381"/>
      <c r="M51" s="381"/>
    </row>
    <row r="52" spans="4:13" ht="24.75" customHeight="1">
      <c r="D52" s="381"/>
      <c r="E52" s="381"/>
      <c r="F52" s="381"/>
      <c r="G52" s="381"/>
      <c r="H52" s="381"/>
      <c r="I52" s="381"/>
      <c r="J52" s="381"/>
      <c r="K52" s="381"/>
      <c r="L52" s="381"/>
      <c r="M52" s="381"/>
    </row>
    <row r="53" spans="4:13" ht="24.75" customHeight="1">
      <c r="D53" s="381"/>
      <c r="E53" s="381"/>
      <c r="F53" s="381"/>
      <c r="G53" s="381"/>
      <c r="H53" s="381"/>
      <c r="I53" s="381"/>
      <c r="J53" s="381"/>
      <c r="K53" s="381"/>
      <c r="L53" s="381"/>
      <c r="M53" s="381"/>
    </row>
    <row r="54" spans="4:13" ht="24.75" customHeight="1">
      <c r="D54" s="381"/>
      <c r="E54" s="381"/>
      <c r="F54" s="381"/>
      <c r="G54" s="381"/>
      <c r="H54" s="381"/>
      <c r="I54" s="381"/>
      <c r="J54" s="381"/>
      <c r="K54" s="381"/>
      <c r="L54" s="381"/>
      <c r="M54" s="381"/>
    </row>
    <row r="55" spans="4:13" ht="24.75" customHeight="1">
      <c r="D55" s="381"/>
      <c r="E55" s="381"/>
      <c r="F55" s="381"/>
      <c r="G55" s="381"/>
      <c r="H55" s="381"/>
      <c r="I55" s="381"/>
      <c r="J55" s="381"/>
      <c r="K55" s="381"/>
      <c r="L55" s="381"/>
      <c r="M55" s="381"/>
    </row>
    <row r="56" spans="4:13" ht="24.75" customHeight="1">
      <c r="D56" s="381"/>
      <c r="E56" s="381"/>
      <c r="F56" s="381"/>
      <c r="G56" s="381"/>
      <c r="H56" s="381"/>
      <c r="I56" s="381"/>
      <c r="J56" s="381"/>
      <c r="K56" s="381"/>
      <c r="L56" s="381"/>
      <c r="M56" s="381"/>
    </row>
    <row r="57" spans="4:13" ht="24.75" customHeight="1">
      <c r="D57" s="381"/>
      <c r="E57" s="381"/>
      <c r="F57" s="381"/>
      <c r="G57" s="381"/>
      <c r="H57" s="381"/>
      <c r="I57" s="381"/>
      <c r="J57" s="381"/>
      <c r="K57" s="381"/>
      <c r="L57" s="381"/>
      <c r="M57" s="381"/>
    </row>
    <row r="58" spans="4:13" ht="24.75" customHeight="1">
      <c r="D58" s="381"/>
      <c r="E58" s="381"/>
      <c r="F58" s="381"/>
      <c r="G58" s="381"/>
      <c r="H58" s="381"/>
      <c r="I58" s="381"/>
      <c r="J58" s="381"/>
      <c r="K58" s="381"/>
      <c r="L58" s="381"/>
      <c r="M58" s="381"/>
    </row>
    <row r="59" spans="4:13" ht="24.75" customHeight="1">
      <c r="D59" s="381"/>
      <c r="E59" s="381"/>
      <c r="F59" s="381"/>
      <c r="G59" s="381"/>
      <c r="H59" s="381"/>
      <c r="I59" s="381"/>
      <c r="J59" s="381"/>
      <c r="K59" s="381"/>
      <c r="L59" s="381"/>
      <c r="M59" s="381"/>
    </row>
    <row r="60" spans="4:13" ht="24.75" customHeight="1">
      <c r="D60" s="381"/>
      <c r="E60" s="381"/>
      <c r="F60" s="381"/>
      <c r="G60" s="381"/>
      <c r="H60" s="381"/>
      <c r="I60" s="381"/>
      <c r="J60" s="381"/>
      <c r="K60" s="381"/>
      <c r="L60" s="381"/>
      <c r="M60" s="381"/>
    </row>
    <row r="61" spans="4:13" ht="24.75" customHeight="1">
      <c r="D61" s="381"/>
      <c r="E61" s="381"/>
      <c r="F61" s="381"/>
      <c r="G61" s="381"/>
      <c r="H61" s="381"/>
      <c r="I61" s="381"/>
      <c r="J61" s="381"/>
      <c r="K61" s="381"/>
      <c r="L61" s="381"/>
      <c r="M61" s="381"/>
    </row>
    <row r="62" spans="4:13" ht="24.75" customHeight="1">
      <c r="D62" s="381"/>
      <c r="E62" s="381"/>
      <c r="F62" s="381"/>
      <c r="G62" s="381"/>
      <c r="H62" s="381"/>
      <c r="I62" s="381"/>
      <c r="J62" s="381"/>
      <c r="K62" s="381"/>
      <c r="L62" s="381"/>
      <c r="M62" s="381"/>
    </row>
    <row r="63" spans="4:13" ht="24.75" customHeight="1">
      <c r="D63" s="381"/>
      <c r="E63" s="381"/>
      <c r="F63" s="381"/>
      <c r="G63" s="381"/>
      <c r="H63" s="381"/>
      <c r="I63" s="381"/>
      <c r="J63" s="381"/>
      <c r="K63" s="381"/>
      <c r="L63" s="381"/>
      <c r="M63" s="381"/>
    </row>
    <row r="64" spans="4:13" ht="24.75" customHeight="1">
      <c r="D64" s="381"/>
      <c r="E64" s="381"/>
      <c r="F64" s="381"/>
      <c r="G64" s="381"/>
      <c r="H64" s="381"/>
      <c r="I64" s="381"/>
      <c r="J64" s="381"/>
      <c r="K64" s="381"/>
      <c r="L64" s="381"/>
      <c r="M64" s="381"/>
    </row>
    <row r="65" spans="4:13" ht="24.75" customHeight="1">
      <c r="D65" s="381"/>
      <c r="E65" s="381"/>
      <c r="F65" s="381"/>
      <c r="G65" s="381"/>
      <c r="H65" s="381"/>
      <c r="I65" s="381"/>
      <c r="J65" s="381"/>
      <c r="K65" s="381"/>
      <c r="L65" s="381"/>
      <c r="M65" s="381"/>
    </row>
    <row r="66" spans="4:13" ht="24.75" customHeight="1">
      <c r="D66" s="381"/>
      <c r="E66" s="381"/>
      <c r="F66" s="381"/>
      <c r="G66" s="381"/>
      <c r="H66" s="381"/>
      <c r="I66" s="381"/>
      <c r="J66" s="381"/>
      <c r="K66" s="381"/>
      <c r="L66" s="381"/>
      <c r="M66" s="381"/>
    </row>
    <row r="67" spans="4:13" ht="24.75" customHeight="1">
      <c r="D67" s="381"/>
      <c r="E67" s="381"/>
      <c r="F67" s="381"/>
      <c r="G67" s="381"/>
      <c r="H67" s="381"/>
      <c r="I67" s="381"/>
      <c r="J67" s="381"/>
      <c r="K67" s="381"/>
      <c r="L67" s="381"/>
      <c r="M67" s="381"/>
    </row>
    <row r="68" spans="4:13" ht="24.75" customHeight="1">
      <c r="D68" s="381"/>
      <c r="E68" s="381"/>
      <c r="F68" s="381"/>
      <c r="G68" s="381"/>
      <c r="H68" s="381"/>
      <c r="I68" s="381"/>
      <c r="J68" s="381"/>
      <c r="K68" s="381"/>
      <c r="L68" s="381"/>
      <c r="M68" s="381"/>
    </row>
    <row r="69" spans="4:13" ht="24.75" customHeight="1">
      <c r="D69" s="381"/>
      <c r="E69" s="381"/>
      <c r="F69" s="381"/>
      <c r="G69" s="381"/>
      <c r="H69" s="381"/>
      <c r="I69" s="381"/>
      <c r="J69" s="381"/>
      <c r="K69" s="381"/>
      <c r="L69" s="381"/>
      <c r="M69" s="381"/>
    </row>
    <row r="70" spans="4:13" ht="24.75" customHeight="1">
      <c r="D70" s="381"/>
      <c r="E70" s="381"/>
      <c r="F70" s="381"/>
      <c r="G70" s="381"/>
      <c r="H70" s="381"/>
      <c r="I70" s="381"/>
      <c r="J70" s="381"/>
      <c r="K70" s="381"/>
      <c r="L70" s="381"/>
      <c r="M70" s="381"/>
    </row>
    <row r="71" spans="4:13" ht="24.75" customHeight="1">
      <c r="D71" s="381"/>
      <c r="E71" s="381"/>
      <c r="F71" s="381"/>
      <c r="G71" s="381"/>
      <c r="H71" s="381"/>
      <c r="I71" s="381"/>
      <c r="J71" s="381"/>
      <c r="K71" s="381"/>
      <c r="L71" s="381"/>
      <c r="M71" s="381"/>
    </row>
    <row r="72" spans="4:13" ht="24.75" customHeight="1">
      <c r="D72" s="381"/>
      <c r="E72" s="381"/>
      <c r="F72" s="381"/>
      <c r="G72" s="381"/>
      <c r="H72" s="381"/>
      <c r="I72" s="381"/>
      <c r="J72" s="381"/>
      <c r="K72" s="381"/>
      <c r="L72" s="381"/>
      <c r="M72" s="381"/>
    </row>
    <row r="73" spans="4:13" ht="24.75" customHeight="1">
      <c r="D73" s="381"/>
      <c r="E73" s="381"/>
      <c r="F73" s="381"/>
      <c r="G73" s="381"/>
      <c r="H73" s="381"/>
      <c r="I73" s="381"/>
      <c r="J73" s="381"/>
      <c r="K73" s="381"/>
      <c r="L73" s="381"/>
      <c r="M73" s="381"/>
    </row>
    <row r="74" spans="4:13" ht="24.75" customHeight="1">
      <c r="D74" s="381"/>
      <c r="E74" s="381"/>
      <c r="F74" s="381"/>
      <c r="G74" s="381"/>
      <c r="H74" s="381"/>
      <c r="I74" s="381"/>
      <c r="J74" s="381"/>
      <c r="K74" s="381"/>
      <c r="L74" s="381"/>
      <c r="M74" s="381"/>
    </row>
    <row r="75" spans="4:13" ht="24.75" customHeight="1">
      <c r="D75" s="381"/>
      <c r="E75" s="381"/>
      <c r="F75" s="381"/>
      <c r="G75" s="381"/>
      <c r="H75" s="381"/>
      <c r="I75" s="381"/>
      <c r="J75" s="381"/>
      <c r="K75" s="381"/>
      <c r="L75" s="381"/>
      <c r="M75" s="381"/>
    </row>
    <row r="76" spans="4:13" ht="24.75" customHeight="1">
      <c r="D76" s="381"/>
      <c r="E76" s="381"/>
      <c r="F76" s="381"/>
      <c r="G76" s="381"/>
      <c r="H76" s="381"/>
      <c r="I76" s="381"/>
      <c r="J76" s="381"/>
      <c r="K76" s="381"/>
      <c r="L76" s="381"/>
      <c r="M76" s="381"/>
    </row>
    <row r="77" spans="4:13" ht="24.75" customHeight="1">
      <c r="D77" s="381"/>
      <c r="E77" s="381"/>
      <c r="F77" s="381"/>
      <c r="G77" s="381"/>
      <c r="H77" s="381"/>
      <c r="I77" s="381"/>
      <c r="J77" s="381"/>
      <c r="K77" s="381"/>
      <c r="L77" s="381"/>
      <c r="M77" s="381"/>
    </row>
    <row r="78" spans="4:13" ht="24.75" customHeight="1">
      <c r="D78" s="381"/>
      <c r="E78" s="381"/>
      <c r="F78" s="381"/>
      <c r="G78" s="381"/>
      <c r="H78" s="381"/>
      <c r="I78" s="381"/>
      <c r="J78" s="381"/>
      <c r="K78" s="381"/>
      <c r="L78" s="381"/>
      <c r="M78" s="381"/>
    </row>
    <row r="79" spans="4:13" ht="24.75" customHeight="1">
      <c r="D79" s="381"/>
      <c r="E79" s="381"/>
      <c r="F79" s="381"/>
      <c r="G79" s="381"/>
      <c r="H79" s="381"/>
      <c r="I79" s="381"/>
      <c r="J79" s="381"/>
      <c r="K79" s="381"/>
      <c r="L79" s="381"/>
      <c r="M79" s="381"/>
    </row>
    <row r="80" spans="4:13" ht="24.75" customHeight="1">
      <c r="D80" s="381"/>
      <c r="E80" s="381"/>
      <c r="F80" s="381"/>
      <c r="G80" s="381"/>
      <c r="H80" s="381"/>
      <c r="I80" s="381"/>
      <c r="J80" s="381"/>
      <c r="K80" s="381"/>
      <c r="L80" s="381"/>
      <c r="M80" s="381"/>
    </row>
    <row r="81" spans="4:13" ht="24.75" customHeight="1">
      <c r="D81" s="381"/>
      <c r="E81" s="381"/>
      <c r="F81" s="381"/>
      <c r="G81" s="381"/>
      <c r="H81" s="381"/>
      <c r="I81" s="381"/>
      <c r="J81" s="381"/>
      <c r="K81" s="381"/>
      <c r="L81" s="381"/>
      <c r="M81" s="381"/>
    </row>
    <row r="82" spans="4:13" ht="24.75" customHeight="1">
      <c r="D82" s="381"/>
      <c r="E82" s="381"/>
      <c r="F82" s="381"/>
      <c r="G82" s="381"/>
      <c r="H82" s="381"/>
      <c r="I82" s="381"/>
      <c r="J82" s="381"/>
      <c r="K82" s="381"/>
      <c r="L82" s="381"/>
      <c r="M82" s="381"/>
    </row>
    <row r="83" spans="4:13" ht="24.75" customHeight="1">
      <c r="D83" s="381"/>
      <c r="E83" s="381"/>
      <c r="F83" s="381"/>
      <c r="G83" s="381"/>
      <c r="H83" s="381"/>
      <c r="I83" s="381"/>
      <c r="J83" s="381"/>
      <c r="K83" s="381"/>
      <c r="L83" s="381"/>
      <c r="M83" s="381"/>
    </row>
    <row r="84" spans="4:13" ht="24.75" customHeight="1">
      <c r="D84" s="381"/>
      <c r="E84" s="381"/>
      <c r="F84" s="381"/>
      <c r="G84" s="381"/>
      <c r="H84" s="381"/>
      <c r="I84" s="381"/>
      <c r="J84" s="381"/>
      <c r="K84" s="381"/>
      <c r="L84" s="381"/>
      <c r="M84" s="381"/>
    </row>
    <row r="85" spans="4:13" ht="24.75" customHeight="1">
      <c r="D85" s="381"/>
      <c r="E85" s="381"/>
      <c r="F85" s="381"/>
      <c r="G85" s="381"/>
      <c r="H85" s="381"/>
      <c r="I85" s="381"/>
      <c r="J85" s="381"/>
      <c r="K85" s="381"/>
      <c r="L85" s="381"/>
      <c r="M85" s="381"/>
    </row>
    <row r="86" spans="4:13" ht="24.75" customHeight="1">
      <c r="D86" s="381"/>
      <c r="E86" s="381"/>
      <c r="F86" s="381"/>
      <c r="G86" s="381"/>
      <c r="H86" s="381"/>
      <c r="I86" s="381"/>
      <c r="J86" s="381"/>
      <c r="K86" s="381"/>
      <c r="L86" s="381"/>
      <c r="M86" s="381"/>
    </row>
    <row r="87" spans="4:13" ht="24.75" customHeight="1">
      <c r="D87" s="381"/>
      <c r="E87" s="381"/>
      <c r="F87" s="381"/>
      <c r="G87" s="381"/>
      <c r="H87" s="381"/>
      <c r="I87" s="381"/>
      <c r="J87" s="381"/>
      <c r="K87" s="381"/>
      <c r="L87" s="381"/>
      <c r="M87" s="381"/>
    </row>
    <row r="88" spans="4:13" ht="24.75" customHeight="1">
      <c r="D88" s="381"/>
      <c r="E88" s="381"/>
      <c r="F88" s="381"/>
      <c r="G88" s="381"/>
      <c r="H88" s="381"/>
      <c r="I88" s="381"/>
      <c r="J88" s="381"/>
      <c r="K88" s="381"/>
      <c r="L88" s="381"/>
      <c r="M88" s="381"/>
    </row>
    <row r="89" spans="4:13" ht="24.75" customHeight="1">
      <c r="D89" s="381"/>
      <c r="E89" s="381"/>
      <c r="F89" s="381"/>
      <c r="G89" s="381"/>
      <c r="H89" s="381"/>
      <c r="I89" s="381"/>
      <c r="J89" s="381"/>
      <c r="K89" s="381"/>
      <c r="L89" s="381"/>
      <c r="M89" s="381"/>
    </row>
    <row r="90" spans="4:13" ht="24.75" customHeight="1">
      <c r="D90" s="381"/>
      <c r="E90" s="381"/>
      <c r="F90" s="381"/>
      <c r="G90" s="381"/>
      <c r="H90" s="381"/>
      <c r="I90" s="381"/>
      <c r="J90" s="381"/>
      <c r="K90" s="381"/>
      <c r="L90" s="381"/>
      <c r="M90" s="381"/>
    </row>
    <row r="91" spans="4:13" ht="24.75" customHeight="1">
      <c r="D91" s="381"/>
      <c r="E91" s="381"/>
      <c r="F91" s="381"/>
      <c r="G91" s="381"/>
      <c r="H91" s="381"/>
      <c r="I91" s="381"/>
      <c r="J91" s="381"/>
      <c r="K91" s="381"/>
      <c r="L91" s="381"/>
      <c r="M91" s="381"/>
    </row>
    <row r="92" spans="4:13" ht="24.75" customHeight="1">
      <c r="D92" s="381"/>
      <c r="E92" s="381"/>
      <c r="F92" s="381"/>
      <c r="G92" s="381"/>
      <c r="H92" s="381"/>
      <c r="I92" s="381"/>
      <c r="J92" s="381"/>
      <c r="K92" s="381"/>
      <c r="L92" s="381"/>
      <c r="M92" s="381"/>
    </row>
    <row r="93" spans="4:13" ht="24.75" customHeight="1">
      <c r="D93" s="381"/>
      <c r="E93" s="381"/>
      <c r="F93" s="381"/>
      <c r="G93" s="381"/>
      <c r="H93" s="381"/>
      <c r="I93" s="381"/>
      <c r="J93" s="381"/>
      <c r="K93" s="381"/>
      <c r="L93" s="381"/>
      <c r="M93" s="381"/>
    </row>
    <row r="94" spans="4:13" ht="24.75" customHeight="1">
      <c r="D94" s="381"/>
      <c r="E94" s="381"/>
      <c r="F94" s="381"/>
      <c r="G94" s="381"/>
      <c r="H94" s="381"/>
      <c r="I94" s="381"/>
      <c r="J94" s="381"/>
      <c r="K94" s="381"/>
      <c r="L94" s="381"/>
      <c r="M94" s="381"/>
    </row>
    <row r="95" spans="4:13" ht="24.75" customHeight="1">
      <c r="D95" s="381"/>
      <c r="E95" s="381"/>
      <c r="F95" s="381"/>
      <c r="G95" s="381"/>
      <c r="H95" s="381"/>
      <c r="I95" s="381"/>
      <c r="J95" s="381"/>
      <c r="K95" s="381"/>
      <c r="L95" s="381"/>
      <c r="M95" s="381"/>
    </row>
    <row r="96" spans="4:13" ht="24.75" customHeight="1">
      <c r="D96" s="381"/>
      <c r="E96" s="381"/>
      <c r="F96" s="381"/>
      <c r="G96" s="381"/>
      <c r="H96" s="381"/>
      <c r="I96" s="381"/>
      <c r="J96" s="381"/>
      <c r="K96" s="381"/>
      <c r="L96" s="381"/>
      <c r="M96" s="381"/>
    </row>
    <row r="97" spans="4:13" ht="24.75" customHeight="1">
      <c r="D97" s="381"/>
      <c r="E97" s="381"/>
      <c r="F97" s="381"/>
      <c r="G97" s="381"/>
      <c r="H97" s="381"/>
      <c r="I97" s="381"/>
      <c r="J97" s="381"/>
      <c r="K97" s="381"/>
      <c r="L97" s="381"/>
      <c r="M97" s="381"/>
    </row>
    <row r="98" spans="4:13" ht="24.75" customHeight="1">
      <c r="D98" s="381"/>
      <c r="E98" s="381"/>
      <c r="F98" s="381"/>
      <c r="G98" s="381"/>
      <c r="H98" s="381"/>
      <c r="I98" s="381"/>
      <c r="J98" s="381"/>
      <c r="K98" s="381"/>
      <c r="L98" s="381"/>
      <c r="M98" s="381"/>
    </row>
    <row r="99" spans="4:13" ht="24.75" customHeight="1">
      <c r="D99" s="381"/>
      <c r="E99" s="381"/>
      <c r="F99" s="381"/>
      <c r="G99" s="381"/>
      <c r="H99" s="381"/>
      <c r="I99" s="381"/>
      <c r="J99" s="381"/>
      <c r="K99" s="381"/>
      <c r="L99" s="381"/>
      <c r="M99" s="381"/>
    </row>
    <row r="100" spans="4:13" ht="24.75" customHeight="1">
      <c r="D100" s="381"/>
      <c r="E100" s="381"/>
      <c r="F100" s="381"/>
      <c r="G100" s="381"/>
      <c r="H100" s="381"/>
      <c r="I100" s="381"/>
      <c r="J100" s="381"/>
      <c r="K100" s="381"/>
      <c r="L100" s="381"/>
      <c r="M100" s="381"/>
    </row>
    <row r="101" spans="4:13" ht="24.75" customHeight="1">
      <c r="D101" s="381"/>
      <c r="E101" s="381"/>
      <c r="F101" s="381"/>
      <c r="G101" s="381"/>
      <c r="H101" s="381"/>
      <c r="I101" s="381"/>
      <c r="J101" s="381"/>
      <c r="K101" s="381"/>
      <c r="L101" s="381"/>
      <c r="M101" s="381"/>
    </row>
    <row r="102" spans="4:13" ht="24.75" customHeight="1">
      <c r="D102" s="381"/>
      <c r="E102" s="381"/>
      <c r="F102" s="381"/>
      <c r="G102" s="381"/>
      <c r="H102" s="381"/>
      <c r="I102" s="381"/>
      <c r="J102" s="381"/>
      <c r="K102" s="381"/>
      <c r="L102" s="381"/>
      <c r="M102" s="381"/>
    </row>
    <row r="103" spans="4:13" ht="24.75" customHeight="1">
      <c r="D103" s="381"/>
      <c r="E103" s="381"/>
      <c r="F103" s="381"/>
      <c r="G103" s="381"/>
      <c r="H103" s="381"/>
      <c r="I103" s="381"/>
      <c r="J103" s="381"/>
      <c r="K103" s="381"/>
      <c r="L103" s="381"/>
      <c r="M103" s="381"/>
    </row>
    <row r="104" spans="4:13" ht="24.75" customHeight="1">
      <c r="D104" s="381"/>
      <c r="E104" s="381"/>
      <c r="F104" s="381"/>
      <c r="G104" s="381"/>
      <c r="H104" s="381"/>
      <c r="I104" s="381"/>
      <c r="J104" s="381"/>
      <c r="K104" s="381"/>
      <c r="L104" s="381"/>
      <c r="M104" s="381"/>
    </row>
    <row r="105" spans="4:13" ht="24.75" customHeight="1">
      <c r="D105" s="381"/>
      <c r="E105" s="381"/>
      <c r="F105" s="381"/>
      <c r="G105" s="381"/>
      <c r="H105" s="381"/>
      <c r="I105" s="381"/>
      <c r="J105" s="381"/>
      <c r="K105" s="381"/>
      <c r="L105" s="381"/>
      <c r="M105" s="381"/>
    </row>
    <row r="106" spans="4:13" ht="24.75" customHeight="1">
      <c r="D106" s="381"/>
      <c r="E106" s="381"/>
      <c r="F106" s="381"/>
      <c r="G106" s="381"/>
      <c r="H106" s="381"/>
      <c r="I106" s="381"/>
      <c r="J106" s="381"/>
      <c r="K106" s="381"/>
      <c r="L106" s="381"/>
      <c r="M106" s="381"/>
    </row>
    <row r="107" spans="4:13" ht="24.75" customHeight="1">
      <c r="D107" s="381"/>
      <c r="E107" s="381"/>
      <c r="F107" s="381"/>
      <c r="G107" s="381"/>
      <c r="H107" s="381"/>
      <c r="I107" s="381"/>
      <c r="J107" s="381"/>
      <c r="K107" s="381"/>
      <c r="L107" s="381"/>
      <c r="M107" s="381"/>
    </row>
    <row r="108" spans="4:13" ht="24.75" customHeight="1">
      <c r="D108" s="381"/>
      <c r="E108" s="381"/>
      <c r="F108" s="381"/>
      <c r="G108" s="381"/>
      <c r="H108" s="381"/>
      <c r="I108" s="381"/>
      <c r="J108" s="381"/>
      <c r="K108" s="381"/>
      <c r="L108" s="381"/>
      <c r="M108" s="381"/>
    </row>
    <row r="109" spans="4:13" ht="24.75" customHeight="1">
      <c r="D109" s="381"/>
      <c r="E109" s="381"/>
      <c r="F109" s="381"/>
      <c r="G109" s="381"/>
      <c r="H109" s="381"/>
      <c r="I109" s="381"/>
      <c r="J109" s="381"/>
      <c r="K109" s="381"/>
      <c r="L109" s="381"/>
      <c r="M109" s="381"/>
    </row>
    <row r="110" spans="4:13" ht="24.75" customHeight="1">
      <c r="D110" s="381"/>
      <c r="E110" s="381"/>
      <c r="F110" s="381"/>
      <c r="G110" s="381"/>
      <c r="H110" s="381"/>
      <c r="I110" s="381"/>
      <c r="J110" s="381"/>
      <c r="K110" s="381"/>
      <c r="L110" s="381"/>
      <c r="M110" s="381"/>
    </row>
    <row r="111" spans="4:13" ht="24.75" customHeight="1">
      <c r="D111" s="381"/>
      <c r="E111" s="381"/>
      <c r="F111" s="381"/>
      <c r="G111" s="381"/>
      <c r="H111" s="381"/>
      <c r="I111" s="381"/>
      <c r="J111" s="381"/>
      <c r="K111" s="381"/>
      <c r="L111" s="381"/>
      <c r="M111" s="381"/>
    </row>
    <row r="112" spans="4:13" ht="24.75" customHeight="1">
      <c r="D112" s="381"/>
      <c r="E112" s="381"/>
      <c r="F112" s="381"/>
      <c r="G112" s="381"/>
      <c r="H112" s="381"/>
      <c r="I112" s="381"/>
      <c r="J112" s="381"/>
      <c r="K112" s="381"/>
      <c r="L112" s="381"/>
      <c r="M112" s="381"/>
    </row>
    <row r="113" spans="4:13" ht="24.75" customHeight="1">
      <c r="D113" s="381"/>
      <c r="E113" s="381"/>
      <c r="F113" s="381"/>
      <c r="G113" s="381"/>
      <c r="H113" s="381"/>
      <c r="I113" s="381"/>
      <c r="J113" s="381"/>
      <c r="K113" s="381"/>
      <c r="L113" s="381"/>
      <c r="M113" s="381"/>
    </row>
    <row r="114" spans="4:13" ht="24.75" customHeight="1">
      <c r="D114" s="381"/>
      <c r="E114" s="381"/>
      <c r="F114" s="381"/>
      <c r="G114" s="381"/>
      <c r="H114" s="381"/>
      <c r="I114" s="381"/>
      <c r="J114" s="381"/>
      <c r="K114" s="381"/>
      <c r="L114" s="381"/>
      <c r="M114" s="381"/>
    </row>
    <row r="115" spans="4:13" ht="24.75" customHeight="1">
      <c r="D115" s="381"/>
      <c r="E115" s="381"/>
      <c r="F115" s="381"/>
      <c r="G115" s="381"/>
      <c r="H115" s="381"/>
      <c r="I115" s="381"/>
      <c r="J115" s="381"/>
      <c r="K115" s="381"/>
      <c r="L115" s="381"/>
      <c r="M115" s="381"/>
    </row>
    <row r="116" spans="4:13" ht="24.75" customHeight="1">
      <c r="D116" s="381"/>
      <c r="E116" s="381"/>
      <c r="F116" s="381"/>
      <c r="G116" s="381"/>
      <c r="H116" s="381"/>
      <c r="I116" s="381"/>
      <c r="J116" s="381"/>
      <c r="K116" s="381"/>
      <c r="L116" s="381"/>
      <c r="M116" s="381"/>
    </row>
    <row r="117" spans="4:13" ht="24.75" customHeight="1">
      <c r="D117" s="381"/>
      <c r="E117" s="381"/>
      <c r="F117" s="381"/>
      <c r="G117" s="381"/>
      <c r="H117" s="381"/>
      <c r="I117" s="381"/>
      <c r="J117" s="381"/>
      <c r="K117" s="381"/>
      <c r="L117" s="381"/>
      <c r="M117" s="381"/>
    </row>
    <row r="118" spans="4:13" ht="24.75" customHeight="1">
      <c r="D118" s="381"/>
      <c r="E118" s="381"/>
      <c r="F118" s="381"/>
      <c r="G118" s="381"/>
      <c r="H118" s="381"/>
      <c r="I118" s="381"/>
      <c r="J118" s="381"/>
      <c r="K118" s="381"/>
      <c r="L118" s="381"/>
      <c r="M118" s="381"/>
    </row>
    <row r="119" spans="4:13" ht="24.75" customHeight="1">
      <c r="D119" s="381"/>
      <c r="E119" s="381"/>
      <c r="F119" s="381"/>
      <c r="G119" s="381"/>
      <c r="H119" s="381"/>
      <c r="I119" s="381"/>
      <c r="J119" s="381"/>
      <c r="K119" s="381"/>
      <c r="L119" s="381"/>
      <c r="M119" s="381"/>
    </row>
    <row r="120" spans="4:13" ht="24.75" customHeight="1">
      <c r="D120" s="381"/>
      <c r="E120" s="381"/>
      <c r="F120" s="381"/>
      <c r="G120" s="381"/>
      <c r="H120" s="381"/>
      <c r="I120" s="381"/>
      <c r="J120" s="381"/>
      <c r="K120" s="381"/>
      <c r="L120" s="381"/>
      <c r="M120" s="381"/>
    </row>
    <row r="121" spans="4:13" ht="24.75" customHeight="1">
      <c r="D121" s="381"/>
      <c r="E121" s="381"/>
      <c r="F121" s="381"/>
      <c r="G121" s="381"/>
      <c r="H121" s="381"/>
      <c r="I121" s="381"/>
      <c r="J121" s="381"/>
      <c r="K121" s="381"/>
      <c r="L121" s="381"/>
      <c r="M121" s="381"/>
    </row>
    <row r="122" spans="4:13" ht="24.75" customHeight="1">
      <c r="D122" s="381"/>
      <c r="E122" s="381"/>
      <c r="F122" s="381"/>
      <c r="G122" s="381"/>
      <c r="H122" s="381"/>
      <c r="I122" s="381"/>
      <c r="J122" s="381"/>
      <c r="K122" s="381"/>
      <c r="L122" s="381"/>
      <c r="M122" s="381"/>
    </row>
    <row r="123" spans="4:13" ht="24.75" customHeight="1">
      <c r="D123" s="381"/>
      <c r="E123" s="381"/>
      <c r="F123" s="381"/>
      <c r="G123" s="381"/>
      <c r="H123" s="381"/>
      <c r="I123" s="381"/>
      <c r="J123" s="381"/>
      <c r="K123" s="381"/>
      <c r="L123" s="381"/>
      <c r="M123" s="381"/>
    </row>
    <row r="124" spans="4:13" ht="24.75" customHeight="1">
      <c r="D124" s="381"/>
      <c r="E124" s="381"/>
      <c r="F124" s="381"/>
      <c r="G124" s="381"/>
      <c r="H124" s="381"/>
      <c r="I124" s="381"/>
      <c r="J124" s="381"/>
      <c r="K124" s="381"/>
      <c r="L124" s="381"/>
      <c r="M124" s="381"/>
    </row>
    <row r="125" spans="4:13" ht="24.75" customHeight="1">
      <c r="D125" s="381"/>
      <c r="E125" s="381"/>
      <c r="F125" s="381"/>
      <c r="G125" s="381"/>
      <c r="H125" s="381"/>
      <c r="I125" s="381"/>
      <c r="J125" s="381"/>
      <c r="K125" s="381"/>
      <c r="L125" s="381"/>
      <c r="M125" s="381"/>
    </row>
    <row r="126" spans="4:13" ht="24.75" customHeight="1">
      <c r="D126" s="381"/>
      <c r="E126" s="381"/>
      <c r="F126" s="381"/>
      <c r="G126" s="381"/>
      <c r="H126" s="381"/>
      <c r="I126" s="381"/>
      <c r="J126" s="381"/>
      <c r="K126" s="381"/>
      <c r="L126" s="381"/>
      <c r="M126" s="381"/>
    </row>
    <row r="127" spans="4:13" ht="24.75" customHeight="1">
      <c r="D127" s="381"/>
      <c r="E127" s="381"/>
      <c r="F127" s="381"/>
      <c r="G127" s="381"/>
      <c r="H127" s="381"/>
      <c r="I127" s="381"/>
      <c r="J127" s="381"/>
      <c r="K127" s="381"/>
      <c r="L127" s="381"/>
      <c r="M127" s="381"/>
    </row>
    <row r="128" spans="4:13" ht="24.75" customHeight="1">
      <c r="D128" s="381"/>
      <c r="E128" s="381"/>
      <c r="F128" s="381"/>
      <c r="G128" s="381"/>
      <c r="H128" s="381"/>
      <c r="I128" s="381"/>
      <c r="J128" s="381"/>
      <c r="K128" s="381"/>
      <c r="L128" s="381"/>
      <c r="M128" s="381"/>
    </row>
    <row r="129" spans="4:13" ht="24.75" customHeight="1">
      <c r="D129" s="381"/>
      <c r="E129" s="381"/>
      <c r="F129" s="381"/>
      <c r="G129" s="381"/>
      <c r="H129" s="381"/>
      <c r="I129" s="381"/>
      <c r="J129" s="381"/>
      <c r="K129" s="381"/>
      <c r="L129" s="381"/>
      <c r="M129" s="381"/>
    </row>
    <row r="130" spans="4:13" ht="24.75" customHeight="1">
      <c r="D130" s="381"/>
      <c r="E130" s="381"/>
      <c r="F130" s="381"/>
      <c r="G130" s="381"/>
      <c r="H130" s="381"/>
      <c r="I130" s="381"/>
      <c r="J130" s="381"/>
      <c r="K130" s="381"/>
      <c r="L130" s="381"/>
      <c r="M130" s="381"/>
    </row>
  </sheetData>
  <sheetProtection/>
  <mergeCells count="13">
    <mergeCell ref="G6:I6"/>
    <mergeCell ref="J6:M6"/>
    <mergeCell ref="J7:J8"/>
    <mergeCell ref="K7:K8"/>
    <mergeCell ref="L7:L8"/>
    <mergeCell ref="M7:M8"/>
    <mergeCell ref="A1:M1"/>
    <mergeCell ref="A2:M2"/>
    <mergeCell ref="A3:M3"/>
    <mergeCell ref="A4:M4"/>
    <mergeCell ref="A6:A8"/>
    <mergeCell ref="B6:B7"/>
    <mergeCell ref="E6:F6"/>
  </mergeCells>
  <printOptions horizontalCentered="1"/>
  <pageMargins left="0.75" right="0.75" top="1" bottom="1" header="0.5" footer="0.5"/>
  <pageSetup fitToHeight="1" fitToWidth="1" horizontalDpi="600" verticalDpi="600" orientation="portrait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0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9.140625" style="383" customWidth="1"/>
    <col min="2" max="2" width="23.00390625" style="383" bestFit="1" customWidth="1"/>
    <col min="3" max="3" width="9.00390625" style="383" bestFit="1" customWidth="1"/>
    <col min="4" max="4" width="12.00390625" style="383" bestFit="1" customWidth="1"/>
    <col min="5" max="5" width="9.00390625" style="383" bestFit="1" customWidth="1"/>
    <col min="6" max="6" width="10.28125" style="383" customWidth="1"/>
    <col min="7" max="7" width="12.00390625" style="383" bestFit="1" customWidth="1"/>
    <col min="8" max="8" width="7.57421875" style="383" bestFit="1" customWidth="1"/>
    <col min="9" max="16384" width="9.140625" style="383" customWidth="1"/>
  </cols>
  <sheetData>
    <row r="1" spans="2:9" ht="12.75">
      <c r="B1" s="1668" t="s">
        <v>297</v>
      </c>
      <c r="C1" s="1668"/>
      <c r="D1" s="1668"/>
      <c r="E1" s="1668"/>
      <c r="F1" s="1668"/>
      <c r="G1" s="1668"/>
      <c r="H1" s="1668"/>
      <c r="I1" s="1668"/>
    </row>
    <row r="2" spans="2:9" ht="15.75">
      <c r="B2" s="1669" t="s">
        <v>298</v>
      </c>
      <c r="C2" s="1669"/>
      <c r="D2" s="1669"/>
      <c r="E2" s="1669"/>
      <c r="F2" s="1669"/>
      <c r="G2" s="1669"/>
      <c r="H2" s="1669"/>
      <c r="I2" s="1669"/>
    </row>
    <row r="3" spans="2:9" ht="15.75" customHeight="1">
      <c r="B3" s="1670" t="s">
        <v>59</v>
      </c>
      <c r="C3" s="1670"/>
      <c r="D3" s="1670"/>
      <c r="E3" s="1670"/>
      <c r="F3" s="1670"/>
      <c r="G3" s="1670"/>
      <c r="H3" s="1670"/>
      <c r="I3" s="1670"/>
    </row>
    <row r="4" spans="2:9" ht="17.25" customHeight="1" thickBot="1">
      <c r="B4" s="384" t="s">
        <v>38</v>
      </c>
      <c r="C4" s="384"/>
      <c r="D4" s="384"/>
      <c r="E4" s="384"/>
      <c r="F4" s="385"/>
      <c r="G4" s="385"/>
      <c r="H4" s="384"/>
      <c r="I4" s="386" t="s">
        <v>133</v>
      </c>
    </row>
    <row r="5" spans="2:9" ht="15" customHeight="1" thickTop="1">
      <c r="B5" s="1671"/>
      <c r="C5" s="1673" t="s">
        <v>64</v>
      </c>
      <c r="D5" s="1673"/>
      <c r="E5" s="1674" t="s">
        <v>299</v>
      </c>
      <c r="F5" s="1674"/>
      <c r="G5" s="1595" t="s">
        <v>66</v>
      </c>
      <c r="H5" s="1675" t="s">
        <v>205</v>
      </c>
      <c r="I5" s="1676"/>
    </row>
    <row r="6" spans="2:9" ht="15" customHeight="1">
      <c r="B6" s="1672"/>
      <c r="C6" s="1596" t="s">
        <v>118</v>
      </c>
      <c r="D6" s="1596" t="s">
        <v>59</v>
      </c>
      <c r="E6" s="1596" t="s">
        <v>118</v>
      </c>
      <c r="F6" s="1596" t="s">
        <v>59</v>
      </c>
      <c r="G6" s="1596" t="s">
        <v>59</v>
      </c>
      <c r="H6" s="1597" t="s">
        <v>65</v>
      </c>
      <c r="I6" s="1598" t="s">
        <v>68</v>
      </c>
    </row>
    <row r="7" spans="2:9" ht="15" customHeight="1">
      <c r="B7" s="387"/>
      <c r="C7" s="388"/>
      <c r="D7" s="388"/>
      <c r="E7" s="388"/>
      <c r="F7" s="388"/>
      <c r="G7" s="388"/>
      <c r="H7" s="388"/>
      <c r="I7" s="389"/>
    </row>
    <row r="8" spans="2:9" ht="15" customHeight="1">
      <c r="B8" s="390" t="s">
        <v>300</v>
      </c>
      <c r="C8" s="391">
        <v>91991.29999999999</v>
      </c>
      <c r="D8" s="391">
        <v>29599.762348</v>
      </c>
      <c r="E8" s="391">
        <v>85319.1</v>
      </c>
      <c r="F8" s="391">
        <v>29546.074217999998</v>
      </c>
      <c r="G8" s="391">
        <v>20957.105345999997</v>
      </c>
      <c r="H8" s="391">
        <v>-0.18138027383058386</v>
      </c>
      <c r="I8" s="392">
        <v>-29.069746486886743</v>
      </c>
    </row>
    <row r="9" spans="2:9" ht="15" customHeight="1">
      <c r="B9" s="393"/>
      <c r="C9" s="391"/>
      <c r="D9" s="394"/>
      <c r="E9" s="394"/>
      <c r="F9" s="394"/>
      <c r="G9" s="394"/>
      <c r="H9" s="391"/>
      <c r="I9" s="392"/>
    </row>
    <row r="10" spans="2:9" ht="15" customHeight="1">
      <c r="B10" s="393" t="s">
        <v>301</v>
      </c>
      <c r="C10" s="395">
        <v>59613.7</v>
      </c>
      <c r="D10" s="396">
        <v>18954.914828</v>
      </c>
      <c r="E10" s="396">
        <v>55864.6</v>
      </c>
      <c r="F10" s="396">
        <v>18021.460355</v>
      </c>
      <c r="G10" s="396">
        <v>11042.666114</v>
      </c>
      <c r="H10" s="395">
        <v>-4.925105474573272</v>
      </c>
      <c r="I10" s="397">
        <v>-38.72490965508105</v>
      </c>
    </row>
    <row r="11" spans="2:9" ht="15" customHeight="1">
      <c r="B11" s="393" t="s">
        <v>302</v>
      </c>
      <c r="C11" s="395">
        <v>2840.7</v>
      </c>
      <c r="D11" s="396">
        <v>651.4173519999999</v>
      </c>
      <c r="E11" s="396">
        <v>2229.9</v>
      </c>
      <c r="F11" s="396">
        <v>1185.0993859999999</v>
      </c>
      <c r="G11" s="396">
        <v>380.48528699999997</v>
      </c>
      <c r="H11" s="395">
        <v>81.9262846409409</v>
      </c>
      <c r="I11" s="397">
        <v>-67.8942296743372</v>
      </c>
    </row>
    <row r="12" spans="2:9" ht="15" customHeight="1">
      <c r="B12" s="398" t="s">
        <v>303</v>
      </c>
      <c r="C12" s="399">
        <v>29536.9</v>
      </c>
      <c r="D12" s="400">
        <v>9993.530168</v>
      </c>
      <c r="E12" s="400">
        <v>27224.6</v>
      </c>
      <c r="F12" s="400">
        <v>10339.514477</v>
      </c>
      <c r="G12" s="400">
        <v>9533.953945</v>
      </c>
      <c r="H12" s="399">
        <v>3.4620829995377136</v>
      </c>
      <c r="I12" s="401">
        <v>-7.791086649106688</v>
      </c>
    </row>
    <row r="13" spans="2:9" ht="15" customHeight="1">
      <c r="B13" s="387"/>
      <c r="C13" s="395"/>
      <c r="D13" s="394"/>
      <c r="E13" s="394"/>
      <c r="F13" s="394"/>
      <c r="G13" s="394"/>
      <c r="H13" s="391"/>
      <c r="I13" s="392"/>
    </row>
    <row r="14" spans="2:9" ht="15" customHeight="1">
      <c r="B14" s="390" t="s">
        <v>304</v>
      </c>
      <c r="C14" s="391">
        <v>714365.8888999999</v>
      </c>
      <c r="D14" s="391">
        <v>208091.93787999998</v>
      </c>
      <c r="E14" s="391">
        <v>774684.2000000001</v>
      </c>
      <c r="F14" s="391">
        <v>254660.05701199998</v>
      </c>
      <c r="G14" s="391">
        <v>160993.2622935</v>
      </c>
      <c r="H14" s="391">
        <v>22.37862725794517</v>
      </c>
      <c r="I14" s="392">
        <v>-36.78112507160329</v>
      </c>
    </row>
    <row r="15" spans="2:9" ht="15" customHeight="1">
      <c r="B15" s="393"/>
      <c r="C15" s="391"/>
      <c r="D15" s="394"/>
      <c r="E15" s="394"/>
      <c r="F15" s="394"/>
      <c r="G15" s="394"/>
      <c r="H15" s="391"/>
      <c r="I15" s="392"/>
    </row>
    <row r="16" spans="2:9" ht="15" customHeight="1">
      <c r="B16" s="393" t="s">
        <v>305</v>
      </c>
      <c r="C16" s="395">
        <v>477947</v>
      </c>
      <c r="D16" s="396">
        <v>136680.294166</v>
      </c>
      <c r="E16" s="396">
        <v>491655.9</v>
      </c>
      <c r="F16" s="396">
        <v>162606.865949</v>
      </c>
      <c r="G16" s="396">
        <v>94700.28639699999</v>
      </c>
      <c r="H16" s="395">
        <v>18.968770839424607</v>
      </c>
      <c r="I16" s="397">
        <v>-41.76120064530253</v>
      </c>
    </row>
    <row r="17" spans="2:9" ht="15" customHeight="1">
      <c r="B17" s="393" t="s">
        <v>306</v>
      </c>
      <c r="C17" s="395">
        <v>73318.6445</v>
      </c>
      <c r="D17" s="402">
        <v>21696.523285000003</v>
      </c>
      <c r="E17" s="402">
        <v>100166.4</v>
      </c>
      <c r="F17" s="402">
        <v>32683.611986999997</v>
      </c>
      <c r="G17" s="402">
        <v>25378.980936</v>
      </c>
      <c r="H17" s="395">
        <v>50.6398585509595</v>
      </c>
      <c r="I17" s="397">
        <v>-22.349521998686797</v>
      </c>
    </row>
    <row r="18" spans="2:9" ht="15" customHeight="1">
      <c r="B18" s="398" t="s">
        <v>307</v>
      </c>
      <c r="C18" s="399">
        <v>163100.2444</v>
      </c>
      <c r="D18" s="400">
        <v>49715.12042899999</v>
      </c>
      <c r="E18" s="400">
        <v>182861.9</v>
      </c>
      <c r="F18" s="400">
        <v>59369.579075999995</v>
      </c>
      <c r="G18" s="400">
        <v>40913.955602</v>
      </c>
      <c r="H18" s="399">
        <v>19.419562023967927</v>
      </c>
      <c r="I18" s="401">
        <v>-31.0859934687673</v>
      </c>
    </row>
    <row r="19" spans="2:9" ht="15" customHeight="1">
      <c r="B19" s="387"/>
      <c r="C19" s="391"/>
      <c r="D19" s="391"/>
      <c r="E19" s="391"/>
      <c r="F19" s="391"/>
      <c r="G19" s="391"/>
      <c r="H19" s="391"/>
      <c r="I19" s="392"/>
    </row>
    <row r="20" spans="2:9" ht="15" customHeight="1">
      <c r="B20" s="390" t="s">
        <v>308</v>
      </c>
      <c r="C20" s="391">
        <v>-622374.5889</v>
      </c>
      <c r="D20" s="391">
        <v>-178491.975532</v>
      </c>
      <c r="E20" s="391">
        <v>-689365.1000000001</v>
      </c>
      <c r="F20" s="391">
        <v>-225113.8982794</v>
      </c>
      <c r="G20" s="391">
        <v>-140036.1517589</v>
      </c>
      <c r="H20" s="391">
        <v>26.119945797586624</v>
      </c>
      <c r="I20" s="392">
        <v>-37.79323885129521</v>
      </c>
    </row>
    <row r="21" spans="2:9" ht="15" customHeight="1">
      <c r="B21" s="393"/>
      <c r="C21" s="395"/>
      <c r="D21" s="395"/>
      <c r="E21" s="395"/>
      <c r="F21" s="395"/>
      <c r="G21" s="395"/>
      <c r="H21" s="391"/>
      <c r="I21" s="392"/>
    </row>
    <row r="22" spans="2:9" ht="15" customHeight="1">
      <c r="B22" s="393" t="s">
        <v>309</v>
      </c>
      <c r="C22" s="395">
        <v>-418333.3</v>
      </c>
      <c r="D22" s="395">
        <v>-117725.27933800001</v>
      </c>
      <c r="E22" s="395">
        <v>-435791.30000000005</v>
      </c>
      <c r="F22" s="395">
        <v>-144585.405594</v>
      </c>
      <c r="G22" s="395">
        <v>-83657.620283</v>
      </c>
      <c r="H22" s="395">
        <v>22.815937585403503</v>
      </c>
      <c r="I22" s="397">
        <v>-42.13965099775492</v>
      </c>
    </row>
    <row r="23" spans="2:9" ht="15" customHeight="1">
      <c r="B23" s="393" t="s">
        <v>310</v>
      </c>
      <c r="C23" s="395">
        <v>-70477.9445</v>
      </c>
      <c r="D23" s="395">
        <v>-21045.105933000003</v>
      </c>
      <c r="E23" s="395">
        <v>-97936.5</v>
      </c>
      <c r="F23" s="395">
        <v>-31498.512600999995</v>
      </c>
      <c r="G23" s="395">
        <v>-24998.495649</v>
      </c>
      <c r="H23" s="395">
        <v>49.67143763153226</v>
      </c>
      <c r="I23" s="397">
        <v>-20.63594885999042</v>
      </c>
    </row>
    <row r="24" spans="2:9" ht="15" customHeight="1">
      <c r="B24" s="398" t="s">
        <v>311</v>
      </c>
      <c r="C24" s="399">
        <v>-133563.3444</v>
      </c>
      <c r="D24" s="399">
        <v>-39721.59026099999</v>
      </c>
      <c r="E24" s="399">
        <v>-155637.3</v>
      </c>
      <c r="F24" s="399">
        <v>-49030.0464599</v>
      </c>
      <c r="G24" s="399">
        <v>-31380.001657</v>
      </c>
      <c r="H24" s="399">
        <v>23.4342942385652</v>
      </c>
      <c r="I24" s="401">
        <v>-35.99844929096825</v>
      </c>
    </row>
    <row r="25" spans="2:9" ht="15" customHeight="1">
      <c r="B25" s="387"/>
      <c r="C25" s="395"/>
      <c r="D25" s="395"/>
      <c r="E25" s="395"/>
      <c r="F25" s="395"/>
      <c r="G25" s="395"/>
      <c r="H25" s="391"/>
      <c r="I25" s="392"/>
    </row>
    <row r="26" spans="2:9" ht="15" customHeight="1">
      <c r="B26" s="390" t="s">
        <v>312</v>
      </c>
      <c r="C26" s="391">
        <v>806357.1889</v>
      </c>
      <c r="D26" s="391">
        <v>237691.700228</v>
      </c>
      <c r="E26" s="391">
        <v>860003.3</v>
      </c>
      <c r="F26" s="391">
        <v>284206.13123</v>
      </c>
      <c r="G26" s="391">
        <v>181950.3528281</v>
      </c>
      <c r="H26" s="391">
        <v>19.56912749546045</v>
      </c>
      <c r="I26" s="392">
        <v>-35.97945002328163</v>
      </c>
    </row>
    <row r="27" spans="2:9" ht="15" customHeight="1">
      <c r="B27" s="393"/>
      <c r="C27" s="395"/>
      <c r="D27" s="395"/>
      <c r="E27" s="395"/>
      <c r="F27" s="395"/>
      <c r="G27" s="395"/>
      <c r="H27" s="391"/>
      <c r="I27" s="392"/>
    </row>
    <row r="28" spans="2:9" ht="15" customHeight="1">
      <c r="B28" s="393" t="s">
        <v>309</v>
      </c>
      <c r="C28" s="395">
        <v>537560.7</v>
      </c>
      <c r="D28" s="395">
        <v>155635.208994</v>
      </c>
      <c r="E28" s="395">
        <v>547520.5</v>
      </c>
      <c r="F28" s="395">
        <v>180628.3526304</v>
      </c>
      <c r="G28" s="395">
        <v>105742.95251099998</v>
      </c>
      <c r="H28" s="395">
        <v>16.058706389668615</v>
      </c>
      <c r="I28" s="397">
        <v>-41.458266997927495</v>
      </c>
    </row>
    <row r="29" spans="2:9" ht="15" customHeight="1">
      <c r="B29" s="393" t="s">
        <v>310</v>
      </c>
      <c r="C29" s="395">
        <v>76159.34449999999</v>
      </c>
      <c r="D29" s="395">
        <v>22347.940637000003</v>
      </c>
      <c r="E29" s="395">
        <v>102396.29999999999</v>
      </c>
      <c r="F29" s="395">
        <v>33868.711373</v>
      </c>
      <c r="G29" s="395">
        <v>25759.466223</v>
      </c>
      <c r="H29" s="395">
        <v>51.55182270766292</v>
      </c>
      <c r="I29" s="397">
        <v>-23.943175932181035</v>
      </c>
    </row>
    <row r="30" spans="2:9" ht="15" customHeight="1" thickBot="1">
      <c r="B30" s="403" t="s">
        <v>311</v>
      </c>
      <c r="C30" s="404">
        <v>192637.1444</v>
      </c>
      <c r="D30" s="404">
        <v>59708.6450597</v>
      </c>
      <c r="E30" s="404">
        <v>210086.5</v>
      </c>
      <c r="F30" s="404">
        <v>69709.0493553</v>
      </c>
      <c r="G30" s="404">
        <v>50447.9509547</v>
      </c>
      <c r="H30" s="404">
        <v>16.74873381999103</v>
      </c>
      <c r="I30" s="405">
        <v>-27.630805429073135</v>
      </c>
    </row>
    <row r="31" spans="2:9" ht="13.5" thickTop="1">
      <c r="B31" s="384"/>
      <c r="C31" s="406"/>
      <c r="D31" s="406"/>
      <c r="E31" s="406"/>
      <c r="F31" s="406"/>
      <c r="G31" s="406"/>
      <c r="H31" s="384"/>
      <c r="I31" s="384"/>
    </row>
    <row r="32" spans="2:9" ht="12.75">
      <c r="B32" s="384"/>
      <c r="C32" s="385"/>
      <c r="D32" s="385"/>
      <c r="E32" s="385"/>
      <c r="F32" s="385"/>
      <c r="G32" s="385"/>
      <c r="H32" s="384"/>
      <c r="I32" s="384"/>
    </row>
    <row r="33" spans="2:9" ht="12.75">
      <c r="B33" s="384"/>
      <c r="C33" s="406"/>
      <c r="D33" s="406"/>
      <c r="E33" s="406"/>
      <c r="F33" s="407"/>
      <c r="G33" s="407"/>
      <c r="H33" s="384"/>
      <c r="I33" s="384"/>
    </row>
    <row r="34" spans="2:9" ht="15" customHeight="1">
      <c r="B34" s="408" t="s">
        <v>313</v>
      </c>
      <c r="C34" s="409">
        <v>12.877336590308182</v>
      </c>
      <c r="D34" s="409">
        <v>14.224367675920844</v>
      </c>
      <c r="E34" s="409">
        <v>11.013403913491459</v>
      </c>
      <c r="F34" s="410">
        <v>11.602162728098243</v>
      </c>
      <c r="G34" s="410">
        <v>13.017383566798522</v>
      </c>
      <c r="H34" s="384"/>
      <c r="I34" s="384"/>
    </row>
    <row r="35" spans="2:9" ht="15" customHeight="1">
      <c r="B35" s="411" t="s">
        <v>227</v>
      </c>
      <c r="C35" s="409">
        <v>12.472868330588955</v>
      </c>
      <c r="D35" s="409">
        <v>13.8681402053312</v>
      </c>
      <c r="E35" s="409">
        <v>11.362540345798758</v>
      </c>
      <c r="F35" s="410">
        <v>11.082840967276406</v>
      </c>
      <c r="G35" s="410">
        <v>11.660647009774852</v>
      </c>
      <c r="H35" s="384"/>
      <c r="I35" s="384"/>
    </row>
    <row r="36" spans="2:9" ht="15" customHeight="1">
      <c r="B36" s="412" t="s">
        <v>314</v>
      </c>
      <c r="C36" s="413">
        <v>3.8744578809009487</v>
      </c>
      <c r="D36" s="413">
        <v>3.002404318162627</v>
      </c>
      <c r="E36" s="413">
        <v>2.2261956105041216</v>
      </c>
      <c r="F36" s="414">
        <v>3.6259743460159073</v>
      </c>
      <c r="G36" s="414">
        <v>1.4992142039095149</v>
      </c>
      <c r="H36" s="384"/>
      <c r="I36" s="384"/>
    </row>
    <row r="37" spans="2:9" ht="15" customHeight="1">
      <c r="B37" s="415" t="s">
        <v>315</v>
      </c>
      <c r="C37" s="416">
        <v>18.109660171668022</v>
      </c>
      <c r="D37" s="416">
        <v>20.10159098834354</v>
      </c>
      <c r="E37" s="416">
        <v>14.888065802663103</v>
      </c>
      <c r="F37" s="417">
        <v>17.415509151183663</v>
      </c>
      <c r="G37" s="417">
        <v>23.302449750260642</v>
      </c>
      <c r="H37" s="384"/>
      <c r="I37" s="384"/>
    </row>
    <row r="38" spans="2:9" ht="15" customHeight="1">
      <c r="B38" s="1663" t="s">
        <v>316</v>
      </c>
      <c r="C38" s="1664"/>
      <c r="D38" s="1664"/>
      <c r="E38" s="1664"/>
      <c r="F38" s="1665"/>
      <c r="G38" s="418"/>
      <c r="H38" s="384"/>
      <c r="I38" s="384"/>
    </row>
    <row r="39" spans="2:9" ht="15" customHeight="1">
      <c r="B39" s="419" t="s">
        <v>227</v>
      </c>
      <c r="C39" s="420">
        <v>64.80362816918557</v>
      </c>
      <c r="D39" s="420">
        <v>64.03772640181606</v>
      </c>
      <c r="E39" s="420">
        <v>65.47724952560446</v>
      </c>
      <c r="F39" s="420">
        <v>60.99443270206437</v>
      </c>
      <c r="G39" s="420">
        <v>52.69175266186116</v>
      </c>
      <c r="H39" s="384"/>
      <c r="I39" s="384"/>
    </row>
    <row r="40" spans="2:9" ht="15" customHeight="1">
      <c r="B40" s="412" t="s">
        <v>314</v>
      </c>
      <c r="C40" s="421">
        <v>3.088009409585472</v>
      </c>
      <c r="D40" s="421">
        <v>2.200751966658999</v>
      </c>
      <c r="E40" s="421">
        <v>2.6136000028129693</v>
      </c>
      <c r="F40" s="421">
        <v>4.011021488865063</v>
      </c>
      <c r="G40" s="421">
        <v>1.815543133072153</v>
      </c>
      <c r="H40" s="384"/>
      <c r="I40" s="384"/>
    </row>
    <row r="41" spans="2:9" ht="15" customHeight="1">
      <c r="B41" s="422" t="s">
        <v>315</v>
      </c>
      <c r="C41" s="423">
        <v>32.10836242122897</v>
      </c>
      <c r="D41" s="423">
        <v>33.76219731262553</v>
      </c>
      <c r="E41" s="423">
        <v>31.90915047158256</v>
      </c>
      <c r="F41" s="423">
        <v>34.99454580907057</v>
      </c>
      <c r="G41" s="423">
        <v>45.4927042050667</v>
      </c>
      <c r="H41" s="384"/>
      <c r="I41" s="384"/>
    </row>
    <row r="42" spans="2:9" ht="15" customHeight="1">
      <c r="B42" s="1663" t="s">
        <v>317</v>
      </c>
      <c r="C42" s="1666"/>
      <c r="D42" s="1666"/>
      <c r="E42" s="1666"/>
      <c r="F42" s="1667"/>
      <c r="G42" s="424"/>
      <c r="H42" s="384"/>
      <c r="I42" s="384"/>
    </row>
    <row r="43" spans="2:9" ht="15" customHeight="1">
      <c r="B43" s="419" t="s">
        <v>227</v>
      </c>
      <c r="C43" s="420">
        <v>66.90507027651556</v>
      </c>
      <c r="D43" s="420">
        <v>65.6826475636068</v>
      </c>
      <c r="E43" s="420">
        <v>63.465332066924816</v>
      </c>
      <c r="F43" s="420">
        <v>63.85252082989117</v>
      </c>
      <c r="G43" s="420">
        <v>58.822529713089</v>
      </c>
      <c r="H43" s="384"/>
      <c r="I43" s="384"/>
    </row>
    <row r="44" spans="2:9" ht="15" customHeight="1">
      <c r="B44" s="425" t="s">
        <v>314</v>
      </c>
      <c r="C44" s="426">
        <v>10.263458213675074</v>
      </c>
      <c r="D44" s="426">
        <v>10.426412241646622</v>
      </c>
      <c r="E44" s="426">
        <v>12.929965526597803</v>
      </c>
      <c r="F44" s="426">
        <v>12.834212153443403</v>
      </c>
      <c r="G44" s="426">
        <v>15.764005759575733</v>
      </c>
      <c r="H44" s="384"/>
      <c r="I44" s="384"/>
    </row>
    <row r="45" spans="2:9" ht="15" customHeight="1">
      <c r="B45" s="422" t="s">
        <v>315</v>
      </c>
      <c r="C45" s="426">
        <v>22.83147150980938</v>
      </c>
      <c r="D45" s="426">
        <v>23.890940194746573</v>
      </c>
      <c r="E45" s="426">
        <v>23.604702406477372</v>
      </c>
      <c r="F45" s="426">
        <v>23.31326701666544</v>
      </c>
      <c r="G45" s="417">
        <v>25.41346452733526</v>
      </c>
      <c r="H45" s="384"/>
      <c r="I45" s="384"/>
    </row>
    <row r="46" spans="2:9" ht="15" customHeight="1">
      <c r="B46" s="1663" t="s">
        <v>318</v>
      </c>
      <c r="C46" s="1666"/>
      <c r="D46" s="1666"/>
      <c r="E46" s="1666"/>
      <c r="F46" s="1667"/>
      <c r="G46" s="424"/>
      <c r="H46" s="384"/>
      <c r="I46" s="384"/>
    </row>
    <row r="47" spans="2:9" ht="15" customHeight="1">
      <c r="B47" s="419" t="s">
        <v>227</v>
      </c>
      <c r="C47" s="420">
        <v>67.21567805963487</v>
      </c>
      <c r="D47" s="420">
        <v>65.95550247405617</v>
      </c>
      <c r="E47" s="420">
        <v>63.216327603471655</v>
      </c>
      <c r="F47" s="420">
        <v>64.2276431696866</v>
      </c>
      <c r="G47" s="420">
        <v>59.740031160055096</v>
      </c>
      <c r="H47" s="384"/>
      <c r="I47" s="384"/>
    </row>
    <row r="48" spans="2:9" ht="15" customHeight="1">
      <c r="B48" s="425" t="s">
        <v>314</v>
      </c>
      <c r="C48" s="426">
        <v>11.324039534545335</v>
      </c>
      <c r="D48" s="426">
        <v>11.790505354806296</v>
      </c>
      <c r="E48" s="426">
        <v>14.206767937628403</v>
      </c>
      <c r="F48" s="426">
        <v>13.992250596811672</v>
      </c>
      <c r="G48" s="426">
        <v>17.8514629507007</v>
      </c>
      <c r="H48" s="384"/>
      <c r="I48" s="384"/>
    </row>
    <row r="49" spans="2:9" ht="15" customHeight="1">
      <c r="B49" s="422" t="s">
        <v>315</v>
      </c>
      <c r="C49" s="423">
        <v>21.4602824058198</v>
      </c>
      <c r="D49" s="423">
        <v>22.253992171137526</v>
      </c>
      <c r="E49" s="423">
        <v>22.57690445889993</v>
      </c>
      <c r="F49" s="423">
        <v>21.780106233501723</v>
      </c>
      <c r="G49" s="423">
        <v>22.4085058892442</v>
      </c>
      <c r="H49" s="384"/>
      <c r="I49" s="384"/>
    </row>
    <row r="50" spans="2:9" ht="15" customHeight="1">
      <c r="B50" s="1663" t="s">
        <v>319</v>
      </c>
      <c r="C50" s="1666"/>
      <c r="D50" s="1666"/>
      <c r="E50" s="1666"/>
      <c r="F50" s="1667"/>
      <c r="G50" s="424"/>
      <c r="H50" s="384"/>
      <c r="I50" s="384"/>
    </row>
    <row r="51" spans="2:9" ht="15" customHeight="1">
      <c r="B51" s="419" t="s">
        <v>227</v>
      </c>
      <c r="C51" s="420">
        <v>66.66533236137184</v>
      </c>
      <c r="D51" s="420">
        <v>65.4777503333983</v>
      </c>
      <c r="E51" s="420">
        <v>63.66493012294255</v>
      </c>
      <c r="F51" s="420">
        <v>63.555393939697446</v>
      </c>
      <c r="G51" s="420">
        <v>58.11638457045978</v>
      </c>
      <c r="H51" s="384"/>
      <c r="I51" s="384"/>
    </row>
    <row r="52" spans="2:9" ht="15" customHeight="1">
      <c r="B52" s="425" t="s">
        <v>314</v>
      </c>
      <c r="C52" s="426">
        <v>9.444864577184896</v>
      </c>
      <c r="D52" s="426">
        <v>9.402062340182102</v>
      </c>
      <c r="E52" s="426">
        <v>11.906500823892186</v>
      </c>
      <c r="F52" s="426">
        <v>11.91695310246175</v>
      </c>
      <c r="G52" s="426">
        <v>14.157416733658026</v>
      </c>
      <c r="H52" s="384"/>
      <c r="I52" s="384"/>
    </row>
    <row r="53" spans="2:9" ht="15" customHeight="1">
      <c r="B53" s="422" t="s">
        <v>315</v>
      </c>
      <c r="C53" s="423">
        <v>23.88980306144326</v>
      </c>
      <c r="D53" s="423">
        <v>25.1201873264196</v>
      </c>
      <c r="E53" s="423">
        <v>24.428569053165262</v>
      </c>
      <c r="F53" s="423">
        <v>24.527652957840797</v>
      </c>
      <c r="G53" s="423">
        <v>27.726198695882204</v>
      </c>
      <c r="H53" s="384"/>
      <c r="I53" s="384"/>
    </row>
    <row r="54" spans="2:9" ht="15" customHeight="1">
      <c r="B54" s="1663" t="s">
        <v>320</v>
      </c>
      <c r="C54" s="1666"/>
      <c r="D54" s="1666"/>
      <c r="E54" s="1666"/>
      <c r="F54" s="1667"/>
      <c r="G54" s="424"/>
      <c r="H54" s="384"/>
      <c r="I54" s="384"/>
    </row>
    <row r="55" spans="2:9" ht="15" customHeight="1">
      <c r="B55" s="412" t="s">
        <v>321</v>
      </c>
      <c r="C55" s="413">
        <v>11.408256944480252</v>
      </c>
      <c r="D55" s="413">
        <v>12.452995798177039</v>
      </c>
      <c r="E55" s="413">
        <v>9.920787513257217</v>
      </c>
      <c r="F55" s="427">
        <v>10.396001694308698</v>
      </c>
      <c r="G55" s="427">
        <v>11.518036567449506</v>
      </c>
      <c r="H55" s="384"/>
      <c r="I55" s="384"/>
    </row>
    <row r="56" spans="2:9" ht="15" customHeight="1">
      <c r="B56" s="415" t="s">
        <v>322</v>
      </c>
      <c r="C56" s="416">
        <v>88.59174305551974</v>
      </c>
      <c r="D56" s="416">
        <v>87.54692005928388</v>
      </c>
      <c r="E56" s="416">
        <v>90.07921248674279</v>
      </c>
      <c r="F56" s="417">
        <v>89.60399830569129</v>
      </c>
      <c r="G56" s="417">
        <v>88.48196343255051</v>
      </c>
      <c r="H56" s="384"/>
      <c r="I56" s="384"/>
    </row>
    <row r="57" spans="2:9" ht="12.75">
      <c r="B57" s="428" t="s">
        <v>323</v>
      </c>
      <c r="C57" s="384"/>
      <c r="D57" s="384"/>
      <c r="E57" s="384"/>
      <c r="F57" s="384"/>
      <c r="G57" s="384"/>
      <c r="H57" s="384"/>
      <c r="I57" s="384"/>
    </row>
    <row r="58" spans="2:9" ht="12.75">
      <c r="B58" s="384" t="s">
        <v>324</v>
      </c>
      <c r="C58" s="384"/>
      <c r="D58" s="384"/>
      <c r="E58" s="384"/>
      <c r="F58" s="384"/>
      <c r="G58" s="384"/>
      <c r="H58" s="384"/>
      <c r="I58" s="384"/>
    </row>
    <row r="59" spans="2:9" ht="12.75">
      <c r="B59" s="384" t="s">
        <v>325</v>
      </c>
      <c r="C59" s="384"/>
      <c r="D59" s="384"/>
      <c r="E59" s="384"/>
      <c r="F59" s="384"/>
      <c r="G59" s="384"/>
      <c r="H59" s="384"/>
      <c r="I59" s="384"/>
    </row>
    <row r="60" spans="3:9" ht="12.75">
      <c r="C60" s="384"/>
      <c r="D60" s="384"/>
      <c r="E60" s="384"/>
      <c r="F60" s="384"/>
      <c r="G60" s="384"/>
      <c r="H60" s="384"/>
      <c r="I60" s="384"/>
    </row>
  </sheetData>
  <sheetProtection/>
  <mergeCells count="12">
    <mergeCell ref="E5:F5"/>
    <mergeCell ref="H5:I5"/>
    <mergeCell ref="B38:F38"/>
    <mergeCell ref="B42:F42"/>
    <mergeCell ref="B46:F46"/>
    <mergeCell ref="B50:F50"/>
    <mergeCell ref="B54:F54"/>
    <mergeCell ref="B1:I1"/>
    <mergeCell ref="B2:I2"/>
    <mergeCell ref="B3:I3"/>
    <mergeCell ref="B5:B6"/>
    <mergeCell ref="C5:D5"/>
  </mergeCells>
  <printOptions horizontalCentered="1"/>
  <pageMargins left="0.75" right="0.75" top="1" bottom="1" header="0.5" footer="0.5"/>
  <pageSetup fitToHeight="1" fitToWidth="1" horizontalDpi="600" verticalDpi="600" orientation="portrait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3"/>
  <sheetViews>
    <sheetView zoomScalePageLayoutView="0" workbookViewId="0" topLeftCell="A34">
      <selection activeCell="J20" sqref="J20"/>
    </sheetView>
  </sheetViews>
  <sheetFormatPr defaultColWidth="9.140625" defaultRowHeight="15"/>
  <cols>
    <col min="1" max="1" width="9.140625" style="120" customWidth="1"/>
    <col min="2" max="2" width="5.00390625" style="120" customWidth="1"/>
    <col min="3" max="3" width="20.7109375" style="120" customWidth="1"/>
    <col min="4" max="8" width="10.7109375" style="120" customWidth="1"/>
    <col min="9" max="16384" width="9.140625" style="120" customWidth="1"/>
  </cols>
  <sheetData>
    <row r="1" spans="2:8" ht="15" customHeight="1">
      <c r="B1" s="1677" t="s">
        <v>326</v>
      </c>
      <c r="C1" s="1678"/>
      <c r="D1" s="1678"/>
      <c r="E1" s="1678"/>
      <c r="F1" s="1678"/>
      <c r="G1" s="1678"/>
      <c r="H1" s="1679"/>
    </row>
    <row r="2" spans="2:8" ht="15" customHeight="1">
      <c r="B2" s="1680" t="s">
        <v>327</v>
      </c>
      <c r="C2" s="1681"/>
      <c r="D2" s="1681"/>
      <c r="E2" s="1681"/>
      <c r="F2" s="1681"/>
      <c r="G2" s="1681"/>
      <c r="H2" s="1682"/>
    </row>
    <row r="3" spans="2:8" ht="15" customHeight="1" thickBot="1">
      <c r="B3" s="1683" t="s">
        <v>133</v>
      </c>
      <c r="C3" s="1684"/>
      <c r="D3" s="1684"/>
      <c r="E3" s="1684"/>
      <c r="F3" s="1684"/>
      <c r="G3" s="1684"/>
      <c r="H3" s="1685"/>
    </row>
    <row r="4" spans="2:8" ht="15" customHeight="1" thickTop="1">
      <c r="B4" s="429"/>
      <c r="C4" s="430"/>
      <c r="D4" s="1686" t="s">
        <v>59</v>
      </c>
      <c r="E4" s="1686"/>
      <c r="F4" s="1686"/>
      <c r="G4" s="1687" t="s">
        <v>205</v>
      </c>
      <c r="H4" s="1688"/>
    </row>
    <row r="5" spans="2:8" ht="15" customHeight="1">
      <c r="B5" s="431"/>
      <c r="C5" s="432"/>
      <c r="D5" s="433" t="s">
        <v>64</v>
      </c>
      <c r="E5" s="433" t="s">
        <v>1265</v>
      </c>
      <c r="F5" s="434" t="s">
        <v>328</v>
      </c>
      <c r="G5" s="434" t="s">
        <v>65</v>
      </c>
      <c r="H5" s="435" t="s">
        <v>328</v>
      </c>
    </row>
    <row r="6" spans="2:8" ht="15" customHeight="1">
      <c r="B6" s="436"/>
      <c r="C6" s="437" t="s">
        <v>329</v>
      </c>
      <c r="D6" s="437">
        <v>15630.852393999998</v>
      </c>
      <c r="E6" s="437">
        <v>14861.549304999999</v>
      </c>
      <c r="F6" s="437">
        <v>9378.995395999997</v>
      </c>
      <c r="G6" s="438">
        <v>-4.921696332410519</v>
      </c>
      <c r="H6" s="439">
        <v>-36.890863775255646</v>
      </c>
    </row>
    <row r="7" spans="2:8" ht="15" customHeight="1">
      <c r="B7" s="440">
        <v>1</v>
      </c>
      <c r="C7" s="441" t="s">
        <v>330</v>
      </c>
      <c r="D7" s="442">
        <v>136.883974</v>
      </c>
      <c r="E7" s="442">
        <v>148.64031699999998</v>
      </c>
      <c r="F7" s="442">
        <v>59.06217</v>
      </c>
      <c r="G7" s="442">
        <v>8.588545946218645</v>
      </c>
      <c r="H7" s="443">
        <v>-60.2650403389546</v>
      </c>
    </row>
    <row r="8" spans="2:8" ht="15" customHeight="1">
      <c r="B8" s="440">
        <v>2</v>
      </c>
      <c r="C8" s="441" t="s">
        <v>331</v>
      </c>
      <c r="D8" s="442">
        <v>0.840528</v>
      </c>
      <c r="E8" s="442">
        <v>1.032106</v>
      </c>
      <c r="F8" s="442">
        <v>0</v>
      </c>
      <c r="G8" s="442">
        <v>22.792577998591355</v>
      </c>
      <c r="H8" s="443">
        <v>-100</v>
      </c>
    </row>
    <row r="9" spans="2:8" ht="15" customHeight="1">
      <c r="B9" s="440">
        <v>3</v>
      </c>
      <c r="C9" s="441" t="s">
        <v>332</v>
      </c>
      <c r="D9" s="442">
        <v>55.199157</v>
      </c>
      <c r="E9" s="442">
        <v>46.147113000000004</v>
      </c>
      <c r="F9" s="442">
        <v>17.169998</v>
      </c>
      <c r="G9" s="442">
        <v>-16.398880874213333</v>
      </c>
      <c r="H9" s="443">
        <v>-62.79290971029976</v>
      </c>
    </row>
    <row r="10" spans="2:8" ht="15" customHeight="1">
      <c r="B10" s="440">
        <v>4</v>
      </c>
      <c r="C10" s="441" t="s">
        <v>333</v>
      </c>
      <c r="D10" s="442">
        <v>0.643</v>
      </c>
      <c r="E10" s="442">
        <v>0.586</v>
      </c>
      <c r="F10" s="442">
        <v>0.201</v>
      </c>
      <c r="G10" s="442">
        <v>-8.864696734059109</v>
      </c>
      <c r="H10" s="443">
        <v>-65.69965870307166</v>
      </c>
    </row>
    <row r="11" spans="2:8" ht="15" customHeight="1">
      <c r="B11" s="440">
        <v>5</v>
      </c>
      <c r="C11" s="441" t="s">
        <v>334</v>
      </c>
      <c r="D11" s="442">
        <v>1317.925408</v>
      </c>
      <c r="E11" s="442">
        <v>683.3940399999999</v>
      </c>
      <c r="F11" s="442">
        <v>1310.53224</v>
      </c>
      <c r="G11" s="442">
        <v>-48.146227711242375</v>
      </c>
      <c r="H11" s="443">
        <v>91.76816935658383</v>
      </c>
    </row>
    <row r="12" spans="2:8" ht="15" customHeight="1">
      <c r="B12" s="440">
        <v>6</v>
      </c>
      <c r="C12" s="441" t="s">
        <v>335</v>
      </c>
      <c r="D12" s="442">
        <v>0</v>
      </c>
      <c r="E12" s="442">
        <v>0</v>
      </c>
      <c r="F12" s="442">
        <v>0</v>
      </c>
      <c r="G12" s="442" t="s">
        <v>76</v>
      </c>
      <c r="H12" s="443" t="s">
        <v>76</v>
      </c>
    </row>
    <row r="13" spans="2:8" ht="15" customHeight="1">
      <c r="B13" s="440">
        <v>7</v>
      </c>
      <c r="C13" s="441" t="s">
        <v>336</v>
      </c>
      <c r="D13" s="442">
        <v>22.824</v>
      </c>
      <c r="E13" s="442">
        <v>152.284874</v>
      </c>
      <c r="F13" s="442">
        <v>117.439204</v>
      </c>
      <c r="G13" s="442">
        <v>567.2137837364178</v>
      </c>
      <c r="H13" s="443">
        <v>-22.881898303307523</v>
      </c>
    </row>
    <row r="14" spans="2:8" ht="15" customHeight="1">
      <c r="B14" s="440">
        <v>8</v>
      </c>
      <c r="C14" s="441" t="s">
        <v>337</v>
      </c>
      <c r="D14" s="442">
        <v>0</v>
      </c>
      <c r="E14" s="442">
        <v>2.3657399999999997</v>
      </c>
      <c r="F14" s="442">
        <v>0.26184</v>
      </c>
      <c r="G14" s="442" t="s">
        <v>76</v>
      </c>
      <c r="H14" s="443">
        <v>-88.93200436227143</v>
      </c>
    </row>
    <row r="15" spans="2:8" ht="15" customHeight="1">
      <c r="B15" s="440">
        <v>9</v>
      </c>
      <c r="C15" s="441" t="s">
        <v>338</v>
      </c>
      <c r="D15" s="442">
        <v>7.929229</v>
      </c>
      <c r="E15" s="442">
        <v>8.997834000000001</v>
      </c>
      <c r="F15" s="442">
        <v>9.51988</v>
      </c>
      <c r="G15" s="442">
        <v>13.476783177784384</v>
      </c>
      <c r="H15" s="443">
        <v>5.801907436834242</v>
      </c>
    </row>
    <row r="16" spans="2:8" ht="15" customHeight="1">
      <c r="B16" s="440">
        <v>10</v>
      </c>
      <c r="C16" s="441" t="s">
        <v>339</v>
      </c>
      <c r="D16" s="442">
        <v>524.24392</v>
      </c>
      <c r="E16" s="442">
        <v>426.93502</v>
      </c>
      <c r="F16" s="442">
        <v>289.519992</v>
      </c>
      <c r="G16" s="442">
        <v>-18.561760334769346</v>
      </c>
      <c r="H16" s="443">
        <v>-32.18640344846858</v>
      </c>
    </row>
    <row r="17" spans="2:8" ht="15" customHeight="1">
      <c r="B17" s="440">
        <v>11</v>
      </c>
      <c r="C17" s="441" t="s">
        <v>340</v>
      </c>
      <c r="D17" s="442">
        <v>4.410351</v>
      </c>
      <c r="E17" s="442">
        <v>6.228157</v>
      </c>
      <c r="F17" s="442">
        <v>11.727126</v>
      </c>
      <c r="G17" s="442">
        <v>41.216810181321165</v>
      </c>
      <c r="H17" s="443">
        <v>88.29207420429509</v>
      </c>
    </row>
    <row r="18" spans="2:8" ht="15" customHeight="1">
      <c r="B18" s="440">
        <v>12</v>
      </c>
      <c r="C18" s="441" t="s">
        <v>341</v>
      </c>
      <c r="D18" s="442">
        <v>705.608538</v>
      </c>
      <c r="E18" s="442">
        <v>955.3334219999999</v>
      </c>
      <c r="F18" s="442">
        <v>304.582553</v>
      </c>
      <c r="G18" s="442">
        <v>35.39142039123115</v>
      </c>
      <c r="H18" s="443">
        <v>-68.11767012585476</v>
      </c>
    </row>
    <row r="19" spans="2:8" ht="15" customHeight="1">
      <c r="B19" s="440">
        <v>13</v>
      </c>
      <c r="C19" s="441" t="s">
        <v>342</v>
      </c>
      <c r="D19" s="442">
        <v>0</v>
      </c>
      <c r="E19" s="442">
        <v>0</v>
      </c>
      <c r="F19" s="442">
        <v>0</v>
      </c>
      <c r="G19" s="442" t="s">
        <v>76</v>
      </c>
      <c r="H19" s="443" t="s">
        <v>76</v>
      </c>
    </row>
    <row r="20" spans="2:8" ht="15" customHeight="1">
      <c r="B20" s="440">
        <v>14</v>
      </c>
      <c r="C20" s="441" t="s">
        <v>343</v>
      </c>
      <c r="D20" s="442">
        <v>33.1326</v>
      </c>
      <c r="E20" s="442">
        <v>30.29824</v>
      </c>
      <c r="F20" s="442">
        <v>37.07214</v>
      </c>
      <c r="G20" s="442">
        <v>-8.554595775761626</v>
      </c>
      <c r="H20" s="443">
        <v>22.35740425846518</v>
      </c>
    </row>
    <row r="21" spans="2:8" ht="15" customHeight="1">
      <c r="B21" s="440">
        <v>15</v>
      </c>
      <c r="C21" s="441" t="s">
        <v>344</v>
      </c>
      <c r="D21" s="442">
        <v>164.0639</v>
      </c>
      <c r="E21" s="442">
        <v>144.86732</v>
      </c>
      <c r="F21" s="442">
        <v>159.556362</v>
      </c>
      <c r="G21" s="442">
        <v>-11.700672725687966</v>
      </c>
      <c r="H21" s="443">
        <v>10.139651924257322</v>
      </c>
    </row>
    <row r="22" spans="2:8" ht="15" customHeight="1">
      <c r="B22" s="440">
        <v>16</v>
      </c>
      <c r="C22" s="441" t="s">
        <v>345</v>
      </c>
      <c r="D22" s="442">
        <v>6.638691</v>
      </c>
      <c r="E22" s="442">
        <v>7.678603000000001</v>
      </c>
      <c r="F22" s="442">
        <v>6.719345</v>
      </c>
      <c r="G22" s="442">
        <v>15.664413361007476</v>
      </c>
      <c r="H22" s="443">
        <v>-12.492610960613547</v>
      </c>
    </row>
    <row r="23" spans="2:8" ht="15" customHeight="1">
      <c r="B23" s="440">
        <v>17</v>
      </c>
      <c r="C23" s="441" t="s">
        <v>346</v>
      </c>
      <c r="D23" s="442">
        <v>53.45837</v>
      </c>
      <c r="E23" s="442">
        <v>123.746813</v>
      </c>
      <c r="F23" s="442">
        <v>67.386447</v>
      </c>
      <c r="G23" s="442">
        <v>131.48257793868385</v>
      </c>
      <c r="H23" s="443">
        <v>-45.54490304328079</v>
      </c>
    </row>
    <row r="24" spans="2:8" ht="15" customHeight="1">
      <c r="B24" s="440">
        <v>18</v>
      </c>
      <c r="C24" s="441" t="s">
        <v>347</v>
      </c>
      <c r="D24" s="442">
        <v>1351.195574</v>
      </c>
      <c r="E24" s="442">
        <v>1273.513906</v>
      </c>
      <c r="F24" s="442">
        <v>572.4810490000001</v>
      </c>
      <c r="G24" s="442">
        <v>-5.749106161592579</v>
      </c>
      <c r="H24" s="443">
        <v>-55.047130125330554</v>
      </c>
    </row>
    <row r="25" spans="2:8" ht="15" customHeight="1">
      <c r="B25" s="440">
        <v>19</v>
      </c>
      <c r="C25" s="441" t="s">
        <v>348</v>
      </c>
      <c r="D25" s="442">
        <v>1392.3599669999999</v>
      </c>
      <c r="E25" s="442">
        <v>1233.987018</v>
      </c>
      <c r="F25" s="442">
        <v>1138.491894</v>
      </c>
      <c r="G25" s="442">
        <v>-11.374425633712576</v>
      </c>
      <c r="H25" s="443">
        <v>-7.73874624343901</v>
      </c>
    </row>
    <row r="26" spans="2:8" ht="15" customHeight="1">
      <c r="B26" s="440"/>
      <c r="C26" s="441" t="s">
        <v>349</v>
      </c>
      <c r="D26" s="442">
        <v>0</v>
      </c>
      <c r="E26" s="442">
        <v>0</v>
      </c>
      <c r="F26" s="442">
        <v>5.44327</v>
      </c>
      <c r="G26" s="442" t="s">
        <v>76</v>
      </c>
      <c r="H26" s="443" t="s">
        <v>76</v>
      </c>
    </row>
    <row r="27" spans="2:8" ht="15" customHeight="1">
      <c r="B27" s="440"/>
      <c r="C27" s="441" t="s">
        <v>350</v>
      </c>
      <c r="D27" s="442">
        <v>1184.372469</v>
      </c>
      <c r="E27" s="442">
        <v>1078.480905</v>
      </c>
      <c r="F27" s="442">
        <v>1027.014067</v>
      </c>
      <c r="G27" s="442">
        <v>-8.940731633977222</v>
      </c>
      <c r="H27" s="443">
        <v>-4.772160337878191</v>
      </c>
    </row>
    <row r="28" spans="2:8" ht="15" customHeight="1">
      <c r="B28" s="440"/>
      <c r="C28" s="441" t="s">
        <v>351</v>
      </c>
      <c r="D28" s="442">
        <v>207.98749800000002</v>
      </c>
      <c r="E28" s="442">
        <v>155.506113</v>
      </c>
      <c r="F28" s="442">
        <v>106.03455699999999</v>
      </c>
      <c r="G28" s="442">
        <v>-25.23295174212828</v>
      </c>
      <c r="H28" s="443">
        <v>-31.81325482683758</v>
      </c>
    </row>
    <row r="29" spans="2:8" ht="15" customHeight="1">
      <c r="B29" s="440">
        <v>20</v>
      </c>
      <c r="C29" s="441" t="s">
        <v>352</v>
      </c>
      <c r="D29" s="442">
        <v>93.471215</v>
      </c>
      <c r="E29" s="442">
        <v>41.307500000000005</v>
      </c>
      <c r="F29" s="442">
        <v>67.856</v>
      </c>
      <c r="G29" s="442">
        <v>-55.80725039254063</v>
      </c>
      <c r="H29" s="443">
        <v>64.2704109423228</v>
      </c>
    </row>
    <row r="30" spans="2:8" ht="15" customHeight="1">
      <c r="B30" s="440">
        <v>21</v>
      </c>
      <c r="C30" s="441" t="s">
        <v>353</v>
      </c>
      <c r="D30" s="442">
        <v>31.595947</v>
      </c>
      <c r="E30" s="442">
        <v>64.70286999999999</v>
      </c>
      <c r="F30" s="442">
        <v>26.046642999999996</v>
      </c>
      <c r="G30" s="442">
        <v>104.78218298062089</v>
      </c>
      <c r="H30" s="443">
        <v>-59.74422309242233</v>
      </c>
    </row>
    <row r="31" spans="2:8" ht="15" customHeight="1">
      <c r="B31" s="440">
        <v>22</v>
      </c>
      <c r="C31" s="441" t="s">
        <v>354</v>
      </c>
      <c r="D31" s="442">
        <v>23.249726000000003</v>
      </c>
      <c r="E31" s="442">
        <v>0</v>
      </c>
      <c r="F31" s="442">
        <v>0.0025</v>
      </c>
      <c r="G31" s="442">
        <v>-100</v>
      </c>
      <c r="H31" s="443" t="s">
        <v>76</v>
      </c>
    </row>
    <row r="32" spans="2:8" ht="15" customHeight="1">
      <c r="B32" s="440">
        <v>23</v>
      </c>
      <c r="C32" s="441" t="s">
        <v>355</v>
      </c>
      <c r="D32" s="442">
        <v>499.97213999999997</v>
      </c>
      <c r="E32" s="442">
        <v>457.879952</v>
      </c>
      <c r="F32" s="442">
        <v>272.087468</v>
      </c>
      <c r="G32" s="442">
        <v>-8.418906701481404</v>
      </c>
      <c r="H32" s="443">
        <v>-40.576680238666576</v>
      </c>
    </row>
    <row r="33" spans="2:8" ht="15" customHeight="1">
      <c r="B33" s="440">
        <v>24</v>
      </c>
      <c r="C33" s="441" t="s">
        <v>356</v>
      </c>
      <c r="D33" s="442">
        <v>0</v>
      </c>
      <c r="E33" s="442">
        <v>11.053391</v>
      </c>
      <c r="F33" s="442">
        <v>2.542184</v>
      </c>
      <c r="G33" s="442" t="s">
        <v>76</v>
      </c>
      <c r="H33" s="443">
        <v>-77.00086787846372</v>
      </c>
    </row>
    <row r="34" spans="2:8" ht="15" customHeight="1">
      <c r="B34" s="440">
        <v>25</v>
      </c>
      <c r="C34" s="441" t="s">
        <v>357</v>
      </c>
      <c r="D34" s="442">
        <v>163.05589</v>
      </c>
      <c r="E34" s="442">
        <v>196.422625</v>
      </c>
      <c r="F34" s="442">
        <v>75.39938500000001</v>
      </c>
      <c r="G34" s="442">
        <v>20.463373018907816</v>
      </c>
      <c r="H34" s="443">
        <v>-61.613696487357295</v>
      </c>
    </row>
    <row r="35" spans="2:8" ht="15" customHeight="1">
      <c r="B35" s="440">
        <v>26</v>
      </c>
      <c r="C35" s="441" t="s">
        <v>358</v>
      </c>
      <c r="D35" s="442">
        <v>220.081272</v>
      </c>
      <c r="E35" s="442">
        <v>192.649925</v>
      </c>
      <c r="F35" s="442">
        <v>184.560005</v>
      </c>
      <c r="G35" s="442">
        <v>-12.464189592651948</v>
      </c>
      <c r="H35" s="443">
        <v>-4.199285309869708</v>
      </c>
    </row>
    <row r="36" spans="2:8" ht="15" customHeight="1">
      <c r="B36" s="440">
        <v>27</v>
      </c>
      <c r="C36" s="441" t="s">
        <v>359</v>
      </c>
      <c r="D36" s="442">
        <v>0.065648</v>
      </c>
      <c r="E36" s="442">
        <v>1.08664</v>
      </c>
      <c r="F36" s="442">
        <v>0</v>
      </c>
      <c r="G36" s="442" t="s">
        <v>76</v>
      </c>
      <c r="H36" s="443">
        <v>-100</v>
      </c>
    </row>
    <row r="37" spans="2:8" ht="15" customHeight="1">
      <c r="B37" s="440">
        <v>28</v>
      </c>
      <c r="C37" s="441" t="s">
        <v>360</v>
      </c>
      <c r="D37" s="442">
        <v>48.000876</v>
      </c>
      <c r="E37" s="442">
        <v>41.090488</v>
      </c>
      <c r="F37" s="442">
        <v>10.544257</v>
      </c>
      <c r="G37" s="442">
        <v>-14.396378932751148</v>
      </c>
      <c r="H37" s="443">
        <v>-74.33893459722357</v>
      </c>
    </row>
    <row r="38" spans="2:8" ht="15" customHeight="1">
      <c r="B38" s="440">
        <v>29</v>
      </c>
      <c r="C38" s="441" t="s">
        <v>361</v>
      </c>
      <c r="D38" s="442">
        <v>21.202759</v>
      </c>
      <c r="E38" s="442">
        <v>25.916088</v>
      </c>
      <c r="F38" s="442">
        <v>18.126507</v>
      </c>
      <c r="G38" s="442">
        <v>22.22979094371634</v>
      </c>
      <c r="H38" s="443">
        <v>-30.056932203656658</v>
      </c>
    </row>
    <row r="39" spans="2:8" ht="15" customHeight="1">
      <c r="B39" s="440">
        <v>30</v>
      </c>
      <c r="C39" s="441" t="s">
        <v>362</v>
      </c>
      <c r="D39" s="442">
        <v>153.636475</v>
      </c>
      <c r="E39" s="442">
        <v>98.805792</v>
      </c>
      <c r="F39" s="442">
        <v>75.60613699999999</v>
      </c>
      <c r="G39" s="442">
        <v>-35.688584367742095</v>
      </c>
      <c r="H39" s="443">
        <v>-23.48005570361707</v>
      </c>
    </row>
    <row r="40" spans="2:8" ht="15" customHeight="1">
      <c r="B40" s="440">
        <v>31</v>
      </c>
      <c r="C40" s="441" t="s">
        <v>363</v>
      </c>
      <c r="D40" s="442">
        <v>1492.8051229999999</v>
      </c>
      <c r="E40" s="442">
        <v>1645.110809</v>
      </c>
      <c r="F40" s="442">
        <v>1104.3029270000002</v>
      </c>
      <c r="G40" s="442">
        <v>10.202650275872614</v>
      </c>
      <c r="H40" s="443">
        <v>-32.873644683468854</v>
      </c>
    </row>
    <row r="41" spans="2:8" ht="15" customHeight="1">
      <c r="B41" s="440">
        <v>32</v>
      </c>
      <c r="C41" s="441" t="s">
        <v>364</v>
      </c>
      <c r="D41" s="442">
        <v>0.055</v>
      </c>
      <c r="E41" s="442">
        <v>0.016</v>
      </c>
      <c r="F41" s="442">
        <v>0.01225</v>
      </c>
      <c r="G41" s="442">
        <v>-70.9090909090909</v>
      </c>
      <c r="H41" s="443">
        <v>-23.4375</v>
      </c>
    </row>
    <row r="42" spans="2:8" ht="15" customHeight="1">
      <c r="B42" s="440">
        <v>33</v>
      </c>
      <c r="C42" s="441" t="s">
        <v>365</v>
      </c>
      <c r="D42" s="442">
        <v>35.256435999999994</v>
      </c>
      <c r="E42" s="442">
        <v>1.705306</v>
      </c>
      <c r="F42" s="442">
        <v>0</v>
      </c>
      <c r="G42" s="442">
        <v>-95.1631356045177</v>
      </c>
      <c r="H42" s="443">
        <v>-100</v>
      </c>
    </row>
    <row r="43" spans="2:8" ht="15" customHeight="1">
      <c r="B43" s="440">
        <v>34</v>
      </c>
      <c r="C43" s="441" t="s">
        <v>366</v>
      </c>
      <c r="D43" s="442">
        <v>138.34116999999998</v>
      </c>
      <c r="E43" s="442">
        <v>138.85469899999998</v>
      </c>
      <c r="F43" s="442">
        <v>56.635695</v>
      </c>
      <c r="G43" s="442">
        <v>0.3712047541595922</v>
      </c>
      <c r="H43" s="443">
        <v>-59.21225899600272</v>
      </c>
    </row>
    <row r="44" spans="2:8" ht="15" customHeight="1">
      <c r="B44" s="440">
        <v>35</v>
      </c>
      <c r="C44" s="441" t="s">
        <v>367</v>
      </c>
      <c r="D44" s="442">
        <v>114.079116</v>
      </c>
      <c r="E44" s="442">
        <v>12.129788999999999</v>
      </c>
      <c r="F44" s="442">
        <v>6.879238</v>
      </c>
      <c r="G44" s="442">
        <v>-89.36721336445139</v>
      </c>
      <c r="H44" s="443">
        <v>-43.286416606257525</v>
      </c>
    </row>
    <row r="45" spans="2:8" ht="15" customHeight="1">
      <c r="B45" s="440">
        <v>36</v>
      </c>
      <c r="C45" s="441" t="s">
        <v>368</v>
      </c>
      <c r="D45" s="442">
        <v>315.092536</v>
      </c>
      <c r="E45" s="442">
        <v>536.411192</v>
      </c>
      <c r="F45" s="442">
        <v>331.38473999999997</v>
      </c>
      <c r="G45" s="442">
        <v>70.23925695275756</v>
      </c>
      <c r="H45" s="443">
        <v>-38.22188184321107</v>
      </c>
    </row>
    <row r="46" spans="2:8" ht="15" customHeight="1">
      <c r="B46" s="440">
        <v>39</v>
      </c>
      <c r="C46" s="441" t="s">
        <v>369</v>
      </c>
      <c r="D46" s="442">
        <v>0</v>
      </c>
      <c r="E46" s="442">
        <v>0</v>
      </c>
      <c r="F46" s="442">
        <v>0</v>
      </c>
      <c r="G46" s="442" t="s">
        <v>76</v>
      </c>
      <c r="H46" s="443" t="s">
        <v>76</v>
      </c>
    </row>
    <row r="47" spans="2:8" ht="15" customHeight="1">
      <c r="B47" s="440">
        <v>37</v>
      </c>
      <c r="C47" s="441" t="s">
        <v>370</v>
      </c>
      <c r="D47" s="442">
        <v>662.214393</v>
      </c>
      <c r="E47" s="442">
        <v>670.4842080000001</v>
      </c>
      <c r="F47" s="442">
        <v>279.622842</v>
      </c>
      <c r="G47" s="442">
        <v>1.2488123313864747</v>
      </c>
      <c r="H47" s="443">
        <v>-58.29538732402181</v>
      </c>
    </row>
    <row r="48" spans="2:8" ht="15" customHeight="1">
      <c r="B48" s="440">
        <v>38</v>
      </c>
      <c r="C48" s="441" t="s">
        <v>371</v>
      </c>
      <c r="D48" s="442">
        <v>73.198763</v>
      </c>
      <c r="E48" s="442">
        <v>123.50249899999999</v>
      </c>
      <c r="F48" s="442">
        <v>29.669413</v>
      </c>
      <c r="G48" s="442">
        <v>68.72211214826129</v>
      </c>
      <c r="H48" s="443">
        <v>-75.9766699133756</v>
      </c>
    </row>
    <row r="49" spans="2:8" ht="15" customHeight="1">
      <c r="B49" s="440">
        <v>40</v>
      </c>
      <c r="C49" s="441" t="s">
        <v>372</v>
      </c>
      <c r="D49" s="442">
        <v>9.868089</v>
      </c>
      <c r="E49" s="442">
        <v>9.606319000000001</v>
      </c>
      <c r="F49" s="442">
        <v>1.997712</v>
      </c>
      <c r="G49" s="442">
        <v>-2.6526919244445253</v>
      </c>
      <c r="H49" s="443">
        <v>-79.20418840973322</v>
      </c>
    </row>
    <row r="50" spans="2:8" ht="15" customHeight="1">
      <c r="B50" s="440">
        <v>41</v>
      </c>
      <c r="C50" s="441" t="s">
        <v>373</v>
      </c>
      <c r="D50" s="442">
        <v>64.446801</v>
      </c>
      <c r="E50" s="442">
        <v>0</v>
      </c>
      <c r="F50" s="442">
        <v>0</v>
      </c>
      <c r="G50" s="442">
        <v>-100</v>
      </c>
      <c r="H50" s="443" t="s">
        <v>76</v>
      </c>
    </row>
    <row r="51" spans="2:8" ht="15" customHeight="1">
      <c r="B51" s="440">
        <v>42</v>
      </c>
      <c r="C51" s="441" t="s">
        <v>374</v>
      </c>
      <c r="D51" s="442">
        <v>72.77076799999999</v>
      </c>
      <c r="E51" s="442">
        <v>80.51144</v>
      </c>
      <c r="F51" s="442">
        <v>46.517264</v>
      </c>
      <c r="G51" s="442">
        <v>10.637062398461978</v>
      </c>
      <c r="H51" s="443">
        <v>-42.22278970541329</v>
      </c>
    </row>
    <row r="52" spans="2:8" ht="15" customHeight="1">
      <c r="B52" s="440">
        <v>43</v>
      </c>
      <c r="C52" s="441" t="s">
        <v>375</v>
      </c>
      <c r="D52" s="442">
        <v>1746.37943</v>
      </c>
      <c r="E52" s="442">
        <v>1785.2665700000002</v>
      </c>
      <c r="F52" s="442">
        <v>990.376466</v>
      </c>
      <c r="G52" s="442">
        <v>2.2267291593098975</v>
      </c>
      <c r="H52" s="443">
        <v>-44.525009169919095</v>
      </c>
    </row>
    <row r="53" spans="2:8" ht="15" customHeight="1">
      <c r="B53" s="440">
        <v>44</v>
      </c>
      <c r="C53" s="441" t="s">
        <v>376</v>
      </c>
      <c r="D53" s="442">
        <v>43.29017</v>
      </c>
      <c r="E53" s="442">
        <v>16.483862</v>
      </c>
      <c r="F53" s="442">
        <v>34.188573</v>
      </c>
      <c r="G53" s="442">
        <v>-61.922390233163796</v>
      </c>
      <c r="H53" s="443">
        <v>107.40632868680896</v>
      </c>
    </row>
    <row r="54" spans="2:8" ht="15" customHeight="1">
      <c r="B54" s="440">
        <v>45</v>
      </c>
      <c r="C54" s="441" t="s">
        <v>377</v>
      </c>
      <c r="D54" s="442">
        <v>353.711695</v>
      </c>
      <c r="E54" s="442">
        <v>368.25614999999993</v>
      </c>
      <c r="F54" s="442">
        <v>179.913625</v>
      </c>
      <c r="G54" s="442">
        <v>4.1119519669825735</v>
      </c>
      <c r="H54" s="443">
        <v>-51.14443438351267</v>
      </c>
    </row>
    <row r="55" spans="2:8" ht="15" customHeight="1">
      <c r="B55" s="440">
        <v>46</v>
      </c>
      <c r="C55" s="441" t="s">
        <v>378</v>
      </c>
      <c r="D55" s="442">
        <v>1.9847940000000002</v>
      </c>
      <c r="E55" s="442">
        <v>0</v>
      </c>
      <c r="F55" s="442">
        <v>6.160495</v>
      </c>
      <c r="G55" s="442">
        <v>-100</v>
      </c>
      <c r="H55" s="443" t="s">
        <v>76</v>
      </c>
    </row>
    <row r="56" spans="2:8" ht="15" customHeight="1">
      <c r="B56" s="440">
        <v>47</v>
      </c>
      <c r="C56" s="441" t="s">
        <v>175</v>
      </c>
      <c r="D56" s="442">
        <v>92.819268</v>
      </c>
      <c r="E56" s="442">
        <v>175.699965</v>
      </c>
      <c r="F56" s="442">
        <v>225.10547</v>
      </c>
      <c r="G56" s="442">
        <v>89.29255615331937</v>
      </c>
      <c r="H56" s="443">
        <v>28.119245783572012</v>
      </c>
    </row>
    <row r="57" spans="2:8" ht="15" customHeight="1">
      <c r="B57" s="440">
        <v>48</v>
      </c>
      <c r="C57" s="441" t="s">
        <v>379</v>
      </c>
      <c r="D57" s="442">
        <v>685.5284770000001</v>
      </c>
      <c r="E57" s="442">
        <v>759.4576549999999</v>
      </c>
      <c r="F57" s="442">
        <v>420.946321</v>
      </c>
      <c r="G57" s="442">
        <v>10.784260680683559</v>
      </c>
      <c r="H57" s="443">
        <v>-44.57277265840449</v>
      </c>
    </row>
    <row r="58" spans="2:8" ht="15" customHeight="1">
      <c r="B58" s="440">
        <v>49</v>
      </c>
      <c r="C58" s="441" t="s">
        <v>380</v>
      </c>
      <c r="D58" s="442">
        <v>2697.32121</v>
      </c>
      <c r="E58" s="442">
        <v>2161.101048</v>
      </c>
      <c r="F58" s="442">
        <v>830.788039</v>
      </c>
      <c r="G58" s="442">
        <v>-19.87972956324323</v>
      </c>
      <c r="H58" s="443">
        <v>-61.55718679749583</v>
      </c>
    </row>
    <row r="59" spans="2:8" ht="15" customHeight="1">
      <c r="B59" s="444"/>
      <c r="C59" s="437" t="s">
        <v>381</v>
      </c>
      <c r="D59" s="437">
        <v>3324.1624340000053</v>
      </c>
      <c r="E59" s="437">
        <v>3159.9110500000006</v>
      </c>
      <c r="F59" s="437">
        <v>1663.670718000003</v>
      </c>
      <c r="G59" s="438">
        <v>-4.941135918029104</v>
      </c>
      <c r="H59" s="439">
        <v>-47.350710457498394</v>
      </c>
    </row>
    <row r="60" spans="2:8" ht="15" customHeight="1" thickBot="1">
      <c r="B60" s="445"/>
      <c r="C60" s="446" t="s">
        <v>382</v>
      </c>
      <c r="D60" s="447">
        <v>18954.914828</v>
      </c>
      <c r="E60" s="447">
        <v>18021.460355</v>
      </c>
      <c r="F60" s="447">
        <v>11042.666114</v>
      </c>
      <c r="G60" s="448">
        <v>-4.925105474573272</v>
      </c>
      <c r="H60" s="449">
        <v>-38.72490965508105</v>
      </c>
    </row>
    <row r="61" spans="2:8" ht="13.5" thickTop="1">
      <c r="B61" s="450" t="s">
        <v>383</v>
      </c>
      <c r="C61" s="451"/>
      <c r="D61" s="452"/>
      <c r="E61" s="452"/>
      <c r="F61" s="453"/>
      <c r="G61" s="454"/>
      <c r="H61" s="454"/>
    </row>
    <row r="62" spans="2:8" ht="15" customHeight="1">
      <c r="B62" s="120" t="s">
        <v>384</v>
      </c>
      <c r="C62" s="450"/>
      <c r="D62" s="450"/>
      <c r="E62" s="450"/>
      <c r="F62" s="450"/>
      <c r="G62" s="450"/>
      <c r="H62" s="450"/>
    </row>
    <row r="63" spans="2:8" ht="15" customHeight="1">
      <c r="B63" s="455"/>
      <c r="C63" s="455"/>
      <c r="D63" s="455"/>
      <c r="E63" s="455"/>
      <c r="F63" s="455"/>
      <c r="G63" s="455"/>
      <c r="H63" s="455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NRB-PC5</dc:creator>
  <cp:keywords/>
  <dc:description/>
  <cp:lastModifiedBy>nrb</cp:lastModifiedBy>
  <cp:lastPrinted>2015-12-15T05:14:00Z</cp:lastPrinted>
  <dcterms:created xsi:type="dcterms:W3CDTF">2015-12-11T05:19:26Z</dcterms:created>
  <dcterms:modified xsi:type="dcterms:W3CDTF">2015-12-17T08:30:43Z</dcterms:modified>
  <cp:category/>
  <cp:version/>
  <cp:contentType/>
  <cp:contentStatus/>
</cp:coreProperties>
</file>