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tabRatio="727" firstSheet="21" activeTab="30"/>
  </bookViews>
  <sheets>
    <sheet name="cover " sheetId="1" r:id="rId1"/>
    <sheet name="CPI_new" sheetId="2" r:id="rId2"/>
    <sheet name="CPI_Y-O-Y" sheetId="3" r:id="rId3"/>
    <sheet name="CPI_Nep &amp; Ind." sheetId="4" r:id="rId4"/>
    <sheet name="WPI" sheetId="5" r:id="rId5"/>
    <sheet name="WPI YOY" sheetId="6" r:id="rId6"/>
    <sheet name="NSWI" sheetId="7" r:id="rId7"/>
    <sheet name="Direction" sheetId="8" r:id="rId8"/>
    <sheet name="X-India" sheetId="9" r:id="rId9"/>
    <sheet name="X-China" sheetId="10" r:id="rId10"/>
    <sheet name="X-Other" sheetId="11" r:id="rId11"/>
    <sheet name="M-India" sheetId="12" r:id="rId12"/>
    <sheet name="M-China" sheetId="13" r:id="rId13"/>
    <sheet name="M-Other" sheetId="14" r:id="rId14"/>
    <sheet name="Customwise Trade" sheetId="15" r:id="rId15"/>
    <sheet name="M_India$" sheetId="16" r:id="rId16"/>
    <sheet name="X&amp;MPrice Index &amp;TOT" sheetId="17" r:id="rId17"/>
    <sheet name="BOP" sheetId="18" r:id="rId18"/>
    <sheet name="ReserveRs" sheetId="19" r:id="rId19"/>
    <sheet name="Reserves $" sheetId="20" r:id="rId20"/>
    <sheet name="Ex Rate" sheetId="21" r:id="rId21"/>
    <sheet name="GBO" sheetId="22" r:id="rId22"/>
    <sheet name="Revenue" sheetId="23" r:id="rId23"/>
    <sheet name="ODD" sheetId="24" r:id="rId24"/>
    <sheet name="MS" sheetId="25" r:id="rId25"/>
    <sheet name="CBS" sheetId="26" r:id="rId26"/>
    <sheet name="ODCS" sheetId="27" r:id="rId27"/>
    <sheet name="CALCB" sheetId="28" r:id="rId28"/>
    <sheet name="CALDB" sheetId="29" r:id="rId29"/>
    <sheet name="CALFC" sheetId="30" r:id="rId30"/>
    <sheet name="Deposits" sheetId="31" r:id="rId31"/>
    <sheet name="Sect credit " sheetId="32" r:id="rId32"/>
    <sheet name="Secu Credit" sheetId="33" r:id="rId33"/>
    <sheet name="Loan to Gov Ent" sheetId="34" r:id="rId34"/>
    <sheet name="Monetary Operation" sheetId="35" r:id="rId35"/>
    <sheet name="Purchase &amp; Sale of FC" sheetId="36" r:id="rId36"/>
    <sheet name="Interbank" sheetId="37" r:id="rId37"/>
    <sheet name="Interest Rate" sheetId="38" r:id="rId38"/>
    <sheet name="TB_91 and 364 Days rate" sheetId="39" r:id="rId39"/>
  </sheets>
  <externalReferences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a" localSheetId="0">#REF!</definedName>
    <definedName name="a" localSheetId="21">#REF!</definedName>
    <definedName name="a" localSheetId="23">#REF!</definedName>
    <definedName name="a" localSheetId="22">#REF!</definedName>
    <definedName name="a" localSheetId="16">#REF!</definedName>
    <definedName name="a">#REF!</definedName>
    <definedName name="b" localSheetId="0">#REF!</definedName>
    <definedName name="b" localSheetId="22">#REF!</definedName>
    <definedName name="b" localSheetId="16">#REF!</definedName>
    <definedName name="b">#REF!</definedName>
    <definedName name="manoj" localSheetId="0">#REF!</definedName>
    <definedName name="manoj" localSheetId="21">#REF!</definedName>
    <definedName name="manoj" localSheetId="23">#REF!</definedName>
    <definedName name="manoj" localSheetId="22">#REF!</definedName>
    <definedName name="manoj" localSheetId="16">#REF!</definedName>
    <definedName name="manoj">#REF!</definedName>
    <definedName name="_xlnm.Print_Area" localSheetId="17">'BOP'!$A$1:$L$68</definedName>
    <definedName name="_xlnm.Print_Area" localSheetId="0">'cover '!$A$1:$H$50</definedName>
    <definedName name="_xlnm.Print_Area" localSheetId="14">'Customwise Trade'!$A$1:$H$22</definedName>
    <definedName name="_xlnm.Print_Area" localSheetId="7">'Direction'!$A$1:$H$59</definedName>
    <definedName name="_xlnm.Print_Area" localSheetId="20">'Ex Rate'!$B$1:$L$83</definedName>
    <definedName name="_xlnm.Print_Area" localSheetId="21">'GBO'!$A$1:$H$53</definedName>
    <definedName name="_xlnm.Print_Area" localSheetId="36">'Interbank'!$A$1:$I$20</definedName>
    <definedName name="_xlnm.Print_Area" localSheetId="15">'M_India$'!$A$1:$L$19</definedName>
    <definedName name="_xlnm.Print_Area" localSheetId="12">'M-China'!$B$1:$H$49</definedName>
    <definedName name="_xlnm.Print_Area" localSheetId="11">'M-India'!$B$1:$H$58</definedName>
    <definedName name="_xlnm.Print_Area" localSheetId="13">'M-Other'!$B$1:$H$73</definedName>
    <definedName name="_xlnm.Print_Area" localSheetId="18">'ReserveRs'!$B$1:$I$52</definedName>
    <definedName name="_xlnm.Print_Area" localSheetId="19">'Reserves $'!$B$2:$I$50</definedName>
    <definedName name="_xlnm.Print_Area" localSheetId="22">'Revenue'!$A$1:$J$22</definedName>
    <definedName name="_xlnm.Print_Area" localSheetId="38">'TB_91 and 364 Days rate'!$A$1:$K$19</definedName>
    <definedName name="_xlnm.Print_Area" localSheetId="16">'X&amp;MPrice Index &amp;TOT'!$A$1:$S$20</definedName>
    <definedName name="_xlnm.Print_Area" localSheetId="9">'X-China'!$B$1:$H$28</definedName>
    <definedName name="_xlnm.Print_Area" localSheetId="8">'X-India'!$B$1:$H$62</definedName>
    <definedName name="_xlnm.Print_Area" localSheetId="10">'X-Other'!$B$1:$H$21</definedName>
    <definedName name="q">#REF!</definedName>
  </definedNames>
  <calcPr fullCalcOnLoad="1"/>
</workbook>
</file>

<file path=xl/sharedStrings.xml><?xml version="1.0" encoding="utf-8"?>
<sst xmlns="http://schemas.openxmlformats.org/spreadsheetml/2006/main" count="2435" uniqueCount="1107">
  <si>
    <t>Government Budgetary Operation+</t>
  </si>
  <si>
    <t xml:space="preserve"> (Rs. in million)</t>
  </si>
  <si>
    <t>Heads</t>
  </si>
  <si>
    <t>-</t>
  </si>
  <si>
    <t>Total Expenditure</t>
  </si>
  <si>
    <t>Total Resources</t>
  </si>
  <si>
    <t>Revenue and Grants</t>
  </si>
  <si>
    <t>Deficits(-) Surplus(+)</t>
  </si>
  <si>
    <t>Sources of Financing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</si>
  <si>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</si>
  <si>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</si>
  <si>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</si>
  <si>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 xml:space="preserve"> P :  Provisional.</t>
  </si>
  <si>
    <t>Amount</t>
  </si>
  <si>
    <t xml:space="preserve">  Recurrent</t>
  </si>
  <si>
    <t xml:space="preserve">  Capital</t>
  </si>
  <si>
    <t xml:space="preserve">  Financial</t>
  </si>
  <si>
    <t>2014/15</t>
  </si>
  <si>
    <t>Revenue</t>
  </si>
  <si>
    <t>2015/16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</si>
  <si>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</si>
  <si>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</si>
  <si>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</si>
  <si>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</si>
  <si>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</si>
  <si>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Expenditure of Budget</t>
  </si>
  <si>
    <t>b.Foreign Loans</t>
  </si>
  <si>
    <t>c.Foreign Grants</t>
  </si>
  <si>
    <t xml:space="preserve">a.Domestic Resources </t>
  </si>
  <si>
    <t>Local Authorities' Accounts (LAA)#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</si>
  <si>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</si>
  <si>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</si>
  <si>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</si>
  <si>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</si>
  <si>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</si>
  <si>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t>Others@</t>
  </si>
  <si>
    <t>Principal Refund and Share Divestment</t>
  </si>
  <si>
    <t>Domestic Borrowings</t>
  </si>
  <si>
    <t>Internal Loans</t>
  </si>
  <si>
    <t>Foreign Loans</t>
  </si>
  <si>
    <t>(Rs. in million)</t>
  </si>
  <si>
    <t>2016/17</t>
  </si>
  <si>
    <t>Mid-Aug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</si>
  <si>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</si>
  <si>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</si>
  <si>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</si>
  <si>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</si>
  <si>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</si>
  <si>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</si>
  <si>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</si>
  <si>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 xml:space="preserve">    a. Nepal Rastra Bank (Secondary Market)</t>
  </si>
  <si>
    <t>Foreign Employment Bond</t>
  </si>
  <si>
    <t>Total Domestic Debt</t>
  </si>
  <si>
    <t>Outstanding Domestic Debt of the GoN</t>
  </si>
  <si>
    <t>No.</t>
  </si>
  <si>
    <t xml:space="preserve"> Name of Bonds/Ownership</t>
  </si>
  <si>
    <t>Development Bond</t>
  </si>
  <si>
    <t>National Saving Bond</t>
  </si>
  <si>
    <t>Citizen Saving Bond</t>
  </si>
  <si>
    <t>a. Nepal Rastra Bank</t>
  </si>
  <si>
    <t>b. Others</t>
  </si>
  <si>
    <t>Balance at NRB (Overdraft (+)/Surplus(-)</t>
  </si>
  <si>
    <t>Table 24</t>
  </si>
  <si>
    <t>Amount Change       Mid Aug- Mid-Jul</t>
  </si>
  <si>
    <t>Table 22</t>
  </si>
  <si>
    <r>
      <t>(</t>
    </r>
    <r>
      <rPr>
        <b/>
        <i/>
        <sz val="9"/>
        <rFont val="Times New Roman"/>
        <family val="1"/>
      </rPr>
      <t>On Cash Basis)</t>
    </r>
  </si>
  <si>
    <t>First Month</t>
  </si>
  <si>
    <t>Percent Change During First Month</t>
  </si>
  <si>
    <t>Annual</t>
  </si>
  <si>
    <t>Foreign Grants</t>
  </si>
  <si>
    <r>
      <t>Overdrafts</t>
    </r>
    <r>
      <rPr>
        <vertAlign val="superscript"/>
        <sz val="10"/>
        <rFont val="Times New Roman"/>
        <family val="1"/>
      </rPr>
      <t>++</t>
    </r>
  </si>
  <si>
    <t>Miscellaneous Items:</t>
  </si>
  <si>
    <t>Foreign Grants received</t>
  </si>
  <si>
    <t>Foreign Loans received</t>
  </si>
  <si>
    <r>
      <t>2016/17</t>
    </r>
    <r>
      <rPr>
        <b/>
        <vertAlign val="superscript"/>
        <sz val="10"/>
        <rFont val="Times New Roman"/>
        <family val="1"/>
      </rPr>
      <t>P</t>
    </r>
  </si>
  <si>
    <t xml:space="preserve">  +  Based on data reported by 8 offices of NRB,  69 branches of Rastriya Banijya Bank Limited, 46 out of 49 branches of Nepal Bank Limited, 22 out of 24 branches of Agriculture Development Bank, 9  branches of Everest Bank Limited, 4 branches of Global IME Bank Limited and 1 branch each from NMB Bank Limited, Bank of Kathmandu Lumbini Limited and Century Commercial Bank conducting government transactions and release report from 79  DTCOs and payment centres.</t>
  </si>
  <si>
    <t>2016/17P</t>
  </si>
  <si>
    <t>Government Revenue Collection</t>
  </si>
  <si>
    <t>First month</t>
  </si>
  <si>
    <t>Amount (Rs. in million)</t>
  </si>
  <si>
    <t>Growth Rate During First month</t>
  </si>
  <si>
    <t>Composition During First month</t>
  </si>
  <si>
    <t xml:space="preserve">Annual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</si>
  <si>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</si>
  <si>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</si>
  <si>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</si>
  <si>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</si>
  <si>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</si>
  <si>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</si>
  <si>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</si>
  <si>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</si>
  <si>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</si>
  <si>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</si>
  <si>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</si>
  <si>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</si>
  <si>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</si>
  <si>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</si>
  <si>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Table 1</t>
  </si>
  <si>
    <t xml:space="preserve">National Consumer Price Index </t>
  </si>
  <si>
    <t>(2014/15=100)</t>
  </si>
  <si>
    <t>Mid-August 2016</t>
  </si>
  <si>
    <t>Groups &amp; Sub-Groups</t>
  </si>
  <si>
    <t>Weight %</t>
  </si>
  <si>
    <t>2014/2015</t>
  </si>
  <si>
    <t>2015/2016</t>
  </si>
  <si>
    <t>Percentage Change</t>
  </si>
  <si>
    <t>May/June</t>
  </si>
  <si>
    <t>June/July</t>
  </si>
  <si>
    <t>July/August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</si>
  <si>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</si>
  <si>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</si>
  <si>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</si>
  <si>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</si>
  <si>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</si>
  <si>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</si>
  <si>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</si>
  <si>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</si>
  <si>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</si>
  <si>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</si>
  <si>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</si>
  <si>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</si>
  <si>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</si>
  <si>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</si>
  <si>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</si>
  <si>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</si>
  <si>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</si>
  <si>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</si>
  <si>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</si>
  <si>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</si>
  <si>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</si>
  <si>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</si>
  <si>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</si>
  <si>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</si>
  <si>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</si>
  <si>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</si>
  <si>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</si>
  <si>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</si>
  <si>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</si>
  <si>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</si>
  <si>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</si>
  <si>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Consumer Price Index : Kathmandu Valley</t>
  </si>
  <si>
    <t>Consumer Price Index : Terai</t>
  </si>
  <si>
    <t>Consumer Price Index : Hill</t>
  </si>
  <si>
    <t>Consumer Price Index : Mountain</t>
  </si>
  <si>
    <t>Table 2</t>
  </si>
  <si>
    <t>National Consumer Price Index (Monthly Series)</t>
  </si>
  <si>
    <t>(2014/15 = 100)</t>
  </si>
  <si>
    <t>(y-o-y)</t>
  </si>
  <si>
    <t>Mid- month</t>
  </si>
  <si>
    <t>Index</t>
  </si>
  <si>
    <t>Percent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</si>
  <si>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</si>
  <si>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</si>
  <si>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</si>
  <si>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</si>
  <si>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</si>
  <si>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</si>
  <si>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</si>
  <si>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</si>
  <si>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</si>
  <si>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</si>
  <si>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</si>
  <si>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</si>
  <si>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</si>
  <si>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3</t>
  </si>
  <si>
    <t>Consumer Price Inflation in Nepal and India (Monthly Series)</t>
  </si>
  <si>
    <t>(y-o-y changes)</t>
  </si>
  <si>
    <t>Months</t>
  </si>
  <si>
    <t>2012/13 (2069/70)</t>
  </si>
  <si>
    <r>
      <t>2016/17</t>
    </r>
    <r>
      <rPr>
        <b/>
        <vertAlign val="superscript"/>
        <sz val="11"/>
        <rFont val="Times New Roman"/>
        <family val="1"/>
      </rPr>
      <t>P</t>
    </r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</si>
  <si>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</si>
  <si>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</si>
  <si>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</si>
  <si>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</si>
  <si>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</si>
  <si>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</si>
  <si>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5</t>
  </si>
  <si>
    <t>National Wholesale Price Index</t>
  </si>
  <si>
    <t>(1999/00 = 100)</t>
  </si>
  <si>
    <t>Mid-Months</t>
  </si>
  <si>
    <t xml:space="preserve">     2005/06P</t>
  </si>
  <si>
    <t>INDEX</t>
  </si>
  <si>
    <t>%CHANGES</t>
  </si>
  <si>
    <t>Table 4</t>
  </si>
  <si>
    <t>(1999/00=100)</t>
  </si>
  <si>
    <t xml:space="preserve">Groups and Sub-groups </t>
  </si>
  <si>
    <t xml:space="preserve">Weight % 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</si>
  <si>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</si>
  <si>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</si>
  <si>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</si>
  <si>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</si>
  <si>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</si>
  <si>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</si>
  <si>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</si>
  <si>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</si>
  <si>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</si>
  <si>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</si>
  <si>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</si>
  <si>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</si>
  <si>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</si>
  <si>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</si>
  <si>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</si>
  <si>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</si>
  <si>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</si>
  <si>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</si>
  <si>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</si>
  <si>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</si>
  <si>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</si>
  <si>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</si>
  <si>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Table 6</t>
  </si>
  <si>
    <t>National Salary and Wage Rate Index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</si>
  <si>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</si>
  <si>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</si>
  <si>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</si>
  <si>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</si>
  <si>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</si>
  <si>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</si>
  <si>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</si>
  <si>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</si>
  <si>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</si>
  <si>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</si>
  <si>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</si>
  <si>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</si>
  <si>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</si>
  <si>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</si>
  <si>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</si>
  <si>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</si>
  <si>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</si>
  <si>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</si>
  <si>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</si>
  <si>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</si>
  <si>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</si>
  <si>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</si>
  <si>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</si>
  <si>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</si>
  <si>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</si>
  <si>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</si>
  <si>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</si>
  <si>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</si>
  <si>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</si>
  <si>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</si>
  <si>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 xml:space="preserve">Current Macroeconomic and Financial Situation </t>
  </si>
  <si>
    <t>Table No.</t>
  </si>
  <si>
    <t>Prices</t>
  </si>
  <si>
    <t xml:space="preserve">National Wholesale Price Index </t>
  </si>
  <si>
    <t>National Wholesale Price Index (Monthly Series)</t>
  </si>
  <si>
    <t xml:space="preserve">National Salary and Wage Rate Index 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</si>
  <si>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</si>
  <si>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</si>
  <si>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</si>
  <si>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</si>
  <si>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</si>
  <si>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</si>
  <si>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</si>
  <si>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</si>
  <si>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Customs Wise Trade</t>
  </si>
  <si>
    <t>Imports from India against Payment  in US Dollar</t>
  </si>
  <si>
    <t>Export and Import Unit Value Price Index and Terms of Trade</t>
  </si>
  <si>
    <t>Summary of Balance of Payments Presentation</t>
  </si>
  <si>
    <t>Gross Foreign Exchange Holding of the Banking Sector</t>
  </si>
  <si>
    <t>Gross Foreign Exchange Holding of the Banking Sector in US Dollar</t>
  </si>
  <si>
    <t>Exchange Rate of US Dollar</t>
  </si>
  <si>
    <t>Price of Oil and Gold in the International Market</t>
  </si>
  <si>
    <t>Government Finance</t>
  </si>
  <si>
    <t>Government Budgetary Operation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</si>
  <si>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</si>
  <si>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</si>
  <si>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</si>
  <si>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</si>
  <si>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</si>
  <si>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</si>
  <si>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</si>
  <si>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</si>
  <si>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</si>
  <si>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</si>
  <si>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</si>
  <si>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</si>
  <si>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</si>
  <si>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</si>
  <si>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</si>
  <si>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</si>
  <si>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</si>
  <si>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</si>
  <si>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 xml:space="preserve">                                    </t>
  </si>
  <si>
    <t>(Based on the First month Data of 2016/17)</t>
  </si>
  <si>
    <t>Table 7</t>
  </si>
  <si>
    <t>Direction of Foreign Trade*</t>
  </si>
  <si>
    <t>2014/15R</t>
  </si>
  <si>
    <r>
      <t>2015/16</t>
    </r>
    <r>
      <rPr>
        <b/>
        <vertAlign val="superscript"/>
        <sz val="10"/>
        <rFont val="Times New Roman"/>
        <family val="1"/>
      </rPr>
      <t>R</t>
    </r>
  </si>
  <si>
    <t>First  Month</t>
  </si>
  <si>
    <r>
      <t>2015/16</t>
    </r>
    <r>
      <rPr>
        <b/>
        <vertAlign val="superscript"/>
        <sz val="10"/>
        <rFont val="Times New Roman"/>
        <family val="1"/>
      </rPr>
      <t>P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</si>
  <si>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</si>
  <si>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</si>
  <si>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</si>
  <si>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</si>
  <si>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</si>
  <si>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</si>
  <si>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</si>
  <si>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</si>
  <si>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</si>
  <si>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</si>
  <si>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</si>
  <si>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</si>
  <si>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</si>
  <si>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</si>
  <si>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</si>
  <si>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</si>
  <si>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</si>
  <si>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</si>
  <si>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</si>
  <si>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</si>
  <si>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</si>
  <si>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</si>
  <si>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</si>
  <si>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</si>
  <si>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</si>
  <si>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</si>
  <si>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Table 8</t>
  </si>
  <si>
    <t xml:space="preserve"> Exports of Major Commodities to India</t>
  </si>
  <si>
    <r>
      <t>2015/16</t>
    </r>
    <r>
      <rPr>
        <b/>
        <vertAlign val="superscript"/>
        <sz val="9"/>
        <rFont val="Times New Roman"/>
        <family val="1"/>
      </rPr>
      <t>R</t>
    </r>
  </si>
  <si>
    <r>
      <t>2016/17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</si>
  <si>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</si>
  <si>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</si>
  <si>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</si>
  <si>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</si>
  <si>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</si>
  <si>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</si>
  <si>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</si>
  <si>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</si>
  <si>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</si>
  <si>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</si>
  <si>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</si>
  <si>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</si>
  <si>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</si>
  <si>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</si>
  <si>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</si>
  <si>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</si>
  <si>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</si>
  <si>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</si>
  <si>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</si>
  <si>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</si>
  <si>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</si>
  <si>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</si>
  <si>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</si>
  <si>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</si>
  <si>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</si>
  <si>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</si>
  <si>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</si>
  <si>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</si>
  <si>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</si>
  <si>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</si>
  <si>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</si>
  <si>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</si>
  <si>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</si>
  <si>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</si>
  <si>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</si>
  <si>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</si>
  <si>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</si>
  <si>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</si>
  <si>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</si>
  <si>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</si>
  <si>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</si>
  <si>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</si>
  <si>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</si>
  <si>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</si>
  <si>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</si>
  <si>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</si>
  <si>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</si>
  <si>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</si>
  <si>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</si>
  <si>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</si>
  <si>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</si>
  <si>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</si>
  <si>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</si>
  <si>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</si>
  <si>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</si>
  <si>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</si>
  <si>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9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</si>
  <si>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</si>
  <si>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</si>
  <si>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</si>
  <si>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</si>
  <si>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</si>
  <si>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</si>
  <si>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</si>
  <si>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</si>
  <si>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</si>
  <si>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</si>
  <si>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</si>
  <si>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</si>
  <si>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</si>
  <si>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</si>
  <si>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</si>
  <si>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</si>
  <si>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</si>
  <si>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</si>
  <si>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</si>
  <si>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</si>
  <si>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10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</si>
  <si>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</si>
  <si>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</si>
  <si>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</si>
  <si>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</si>
  <si>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</si>
  <si>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</si>
  <si>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11</t>
  </si>
  <si>
    <t>Agri. Equip.&amp; Parts</t>
  </si>
  <si>
    <t>Almunium Bars, Rods, Profiles, Foil etc.</t>
  </si>
  <si>
    <t>Hotrolled Sheet in Coil</t>
  </si>
  <si>
    <t>Baby Food &amp; Milk Products</t>
  </si>
  <si>
    <t>Bitumen</t>
  </si>
  <si>
    <t>Coldrolled Sheet in Coil</t>
  </si>
  <si>
    <t>Books and Magazines</t>
  </si>
  <si>
    <t>M.S. Billet</t>
  </si>
  <si>
    <t>Cement</t>
  </si>
  <si>
    <t>M.S. Wires, Rods, Coils, Bars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</si>
  <si>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</si>
  <si>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</si>
  <si>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</si>
  <si>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</si>
  <si>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</si>
  <si>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</si>
  <si>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</si>
  <si>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</si>
  <si>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</si>
  <si>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</si>
  <si>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</si>
  <si>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</si>
  <si>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</si>
  <si>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</si>
  <si>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</si>
  <si>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</si>
  <si>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</si>
  <si>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</si>
  <si>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</si>
  <si>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</si>
  <si>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</si>
  <si>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</si>
  <si>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</si>
  <si>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</si>
  <si>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</si>
  <si>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</si>
  <si>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</si>
  <si>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</si>
  <si>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</si>
  <si>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Table 12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</si>
  <si>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</si>
  <si>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</si>
  <si>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</si>
  <si>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</si>
  <si>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</si>
  <si>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</si>
  <si>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</si>
  <si>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</si>
  <si>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</si>
  <si>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</si>
  <si>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</si>
  <si>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</si>
  <si>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</si>
  <si>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</si>
  <si>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</si>
  <si>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</si>
  <si>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</si>
  <si>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</si>
  <si>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</si>
  <si>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</si>
  <si>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</si>
  <si>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</si>
  <si>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</si>
  <si>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</si>
  <si>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</si>
  <si>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</si>
  <si>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</si>
  <si>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</si>
  <si>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</si>
  <si>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</si>
  <si>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</si>
  <si>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</si>
  <si>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</si>
  <si>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</si>
  <si>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</si>
  <si>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13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</si>
  <si>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</si>
  <si>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</si>
  <si>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</si>
  <si>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</si>
  <si>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</si>
  <si>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</si>
  <si>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</si>
  <si>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</si>
  <si>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</si>
  <si>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</si>
  <si>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</si>
  <si>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</si>
  <si>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</si>
  <si>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</si>
  <si>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</si>
  <si>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</si>
  <si>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</si>
  <si>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</si>
  <si>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</si>
  <si>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</si>
  <si>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</si>
  <si>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</si>
  <si>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</si>
  <si>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</si>
  <si>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</si>
  <si>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</si>
  <si>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</si>
  <si>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</si>
  <si>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</si>
  <si>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</si>
  <si>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</si>
  <si>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</si>
  <si>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</si>
  <si>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</si>
  <si>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</si>
  <si>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</si>
  <si>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</si>
  <si>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</si>
  <si>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</si>
  <si>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14</t>
  </si>
  <si>
    <t>Composition of Foreign Trade</t>
  </si>
  <si>
    <t>Customwise</t>
  </si>
  <si>
    <t>First Month Data</t>
  </si>
  <si>
    <t>(Rs. in million )</t>
  </si>
  <si>
    <t>Custom Points</t>
  </si>
  <si>
    <t>Exports</t>
  </si>
  <si>
    <t>Imports</t>
  </si>
  <si>
    <t xml:space="preserve">% Change </t>
  </si>
  <si>
    <t>Birgunj Customs Offic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</si>
  <si>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</si>
  <si>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</si>
  <si>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</si>
  <si>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</si>
  <si>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</si>
  <si>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</si>
  <si>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</si>
  <si>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</si>
  <si>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</si>
  <si>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</si>
  <si>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</si>
  <si>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</si>
  <si>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Others</t>
  </si>
  <si>
    <t xml:space="preserve">Total </t>
  </si>
  <si>
    <t>Table 15</t>
  </si>
  <si>
    <t>Imports from India against Payment in US Dollar</t>
  </si>
  <si>
    <t>Mid-month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</si>
  <si>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</si>
  <si>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</si>
  <si>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</si>
  <si>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</si>
  <si>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</si>
  <si>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</si>
  <si>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</si>
  <si>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</si>
  <si>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Total</t>
  </si>
  <si>
    <t>* The monthly data are updated based on the latest information from custom office and differ from earlier issues.</t>
  </si>
  <si>
    <t>Table 16</t>
  </si>
  <si>
    <t>Export Unit Value Price Index</t>
  </si>
  <si>
    <t xml:space="preserve">Import Unit Value Price Index </t>
  </si>
  <si>
    <t xml:space="preserve">Terms of Trade </t>
  </si>
  <si>
    <t>Mid-Month</t>
  </si>
  <si>
    <t>Percent 
Change</t>
  </si>
  <si>
    <t>Percentage 
Change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</si>
  <si>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</si>
  <si>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</si>
  <si>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</si>
  <si>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</si>
  <si>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</si>
  <si>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</si>
  <si>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</si>
  <si>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</si>
  <si>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</si>
  <si>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</si>
  <si>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</si>
  <si>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</si>
  <si>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r>
      <t xml:space="preserve">2016/2017 </t>
    </r>
    <r>
      <rPr>
        <b/>
        <sz val="10"/>
        <color indexed="8"/>
        <rFont val="Times New Roman"/>
        <family val="1"/>
      </rPr>
      <t>P</t>
    </r>
  </si>
  <si>
    <t>Table 17</t>
  </si>
  <si>
    <t xml:space="preserve">Summary of Balance of Payments              </t>
  </si>
  <si>
    <t>Particulars</t>
  </si>
  <si>
    <r>
      <t xml:space="preserve">2016/17 </t>
    </r>
    <r>
      <rPr>
        <b/>
        <vertAlign val="superscript"/>
        <sz val="10"/>
        <rFont val="Times New Roman"/>
        <family val="1"/>
      </rPr>
      <t>P</t>
    </r>
  </si>
  <si>
    <t>During 1 month</t>
  </si>
  <si>
    <t xml:space="preserve">1 Month </t>
  </si>
  <si>
    <t xml:space="preserve">2015/16 </t>
  </si>
  <si>
    <t xml:space="preserve">2016/17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</si>
  <si>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</si>
  <si>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</si>
  <si>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</si>
  <si>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</si>
  <si>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</si>
  <si>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</si>
  <si>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</si>
  <si>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</si>
  <si>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</si>
  <si>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</si>
  <si>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</si>
  <si>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</si>
  <si>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</si>
  <si>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</si>
  <si>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</si>
  <si>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</si>
  <si>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</si>
  <si>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</si>
  <si>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</si>
  <si>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</si>
  <si>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</si>
  <si>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</si>
  <si>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</si>
  <si>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</si>
  <si>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</si>
  <si>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</si>
  <si>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</si>
  <si>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</si>
  <si>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</si>
  <si>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</si>
  <si>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</si>
  <si>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</si>
  <si>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</si>
  <si>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</si>
  <si>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</si>
  <si>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</si>
  <si>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</si>
  <si>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</si>
  <si>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</si>
  <si>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</si>
  <si>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</si>
  <si>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</si>
  <si>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</si>
  <si>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</si>
  <si>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</si>
  <si>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</si>
  <si>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</si>
  <si>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</si>
  <si>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</si>
  <si>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</si>
  <si>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</si>
  <si>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</si>
  <si>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</si>
  <si>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</si>
  <si>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</si>
  <si>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18</t>
  </si>
  <si>
    <t>Gross Foreign Assets of the Banking Sector</t>
  </si>
  <si>
    <t>(Rs in million)</t>
  </si>
  <si>
    <t>Mid-Jul.</t>
  </si>
  <si>
    <t>Mid-Aug.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</si>
  <si>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</si>
  <si>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</si>
  <si>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</si>
  <si>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</si>
  <si>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</si>
  <si>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 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</si>
  <si>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</si>
  <si>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</si>
  <si>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</si>
  <si>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</si>
  <si>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</si>
  <si>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</si>
  <si>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</si>
  <si>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</si>
  <si>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</si>
  <si>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</si>
  <si>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</t>
  </si>
  <si>
    <t xml:space="preserve">H. Exchange Valuation </t>
  </si>
  <si>
    <t>I. Change in NFA (6+7)***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</si>
  <si>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</si>
  <si>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</si>
  <si>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</si>
  <si>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</si>
  <si>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</si>
  <si>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19</t>
  </si>
  <si>
    <t>(USD in million)</t>
  </si>
  <si>
    <t>Mid-Jul. To Mid-Aug.</t>
  </si>
  <si>
    <t>Table 20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</si>
  <si>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</si>
  <si>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</si>
  <si>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</si>
  <si>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</si>
  <si>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</si>
  <si>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</si>
  <si>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</si>
  <si>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</si>
  <si>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</si>
  <si>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</si>
  <si>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 xml:space="preserve">February </t>
  </si>
  <si>
    <t>* As per Nepalese Calendar.</t>
  </si>
  <si>
    <t>Table 21</t>
  </si>
  <si>
    <t>Mid-July</t>
  </si>
  <si>
    <t>Mid-August</t>
  </si>
  <si>
    <t>Jul-Jul</t>
  </si>
  <si>
    <t>Aug-Aug</t>
  </si>
  <si>
    <t>2014</t>
  </si>
  <si>
    <t>2015</t>
  </si>
  <si>
    <t>2016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</si>
  <si>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</si>
  <si>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</si>
  <si>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</si>
  <si>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</si>
  <si>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</si>
  <si>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</si>
  <si>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Rice and Paddy#</t>
  </si>
  <si>
    <t>R= Revised, P= Povisional, # Paddy is not included in 2014/15</t>
  </si>
  <si>
    <t>Mid-Jul to Mid-Aug</t>
  </si>
  <si>
    <t>Changes during one month</t>
  </si>
  <si>
    <t>Monetary Aggregates</t>
  </si>
  <si>
    <t xml:space="preserve">Jul </t>
  </si>
  <si>
    <t>Aug</t>
  </si>
  <si>
    <t>Jul (p)</t>
  </si>
  <si>
    <t>Aug(e)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</si>
  <si>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</si>
  <si>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</si>
  <si>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</si>
  <si>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</si>
  <si>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</si>
  <si>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</si>
  <si>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</si>
  <si>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</si>
  <si>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</si>
  <si>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</si>
  <si>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</si>
  <si>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</si>
  <si>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</si>
  <si>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</si>
  <si>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</si>
  <si>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</si>
  <si>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</si>
  <si>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</si>
  <si>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</si>
  <si>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</si>
  <si>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</si>
  <si>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</si>
  <si>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</si>
  <si>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</si>
  <si>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</si>
  <si>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</si>
  <si>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</si>
  <si>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</si>
  <si>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</si>
  <si>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</si>
  <si>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</si>
  <si>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</si>
  <si>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</si>
  <si>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</si>
  <si>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</si>
  <si>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</si>
  <si>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</si>
  <si>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</si>
  <si>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</si>
  <si>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</si>
  <si>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</si>
  <si>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</si>
  <si>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</si>
  <si>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</si>
  <si>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</si>
  <si>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</si>
  <si>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</si>
  <si>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</si>
  <si>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</si>
  <si>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</si>
  <si>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</si>
  <si>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</si>
  <si>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</si>
  <si>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</si>
  <si>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</si>
  <si>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</si>
  <si>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</si>
  <si>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</si>
  <si>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</si>
  <si>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</si>
  <si>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</si>
  <si>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</si>
  <si>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</si>
  <si>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</si>
  <si>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</si>
  <si>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</si>
  <si>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</si>
  <si>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</si>
  <si>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</si>
  <si>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</si>
  <si>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</si>
  <si>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</si>
  <si>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</si>
  <si>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</si>
  <si>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</si>
  <si>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</si>
  <si>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</si>
  <si>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</si>
  <si>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</si>
  <si>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</si>
  <si>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</si>
  <si>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</t>
    </r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</si>
  <si>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</si>
  <si>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</si>
  <si>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</si>
  <si>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</si>
  <si>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</si>
  <si>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</si>
  <si>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</si>
  <si>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</si>
  <si>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</si>
  <si>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</si>
  <si>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</si>
  <si>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</si>
  <si>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</si>
  <si>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</si>
  <si>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</si>
  <si>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</si>
  <si>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</si>
  <si>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</si>
  <si>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</si>
  <si>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</si>
  <si>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</si>
  <si>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</si>
  <si>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</si>
  <si>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</si>
  <si>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</si>
  <si>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</si>
  <si>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</si>
  <si>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</si>
  <si>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</si>
  <si>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</si>
  <si>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</si>
  <si>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</si>
  <si>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</si>
  <si>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</si>
  <si>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 xml:space="preserve">    5.2 Balance with Nepal Rastra Bank</t>
  </si>
  <si>
    <t>Credit Deposit Ratio</t>
  </si>
  <si>
    <t>Liquidity Deposit Ratio</t>
  </si>
  <si>
    <t>NFA</t>
  </si>
  <si>
    <t>NDA</t>
  </si>
  <si>
    <t>Total Domestic Deposit</t>
  </si>
  <si>
    <t>Total Foreign Deposits</t>
  </si>
  <si>
    <r>
      <t xml:space="preserve">1/ </t>
    </r>
    <r>
      <rPr>
        <i/>
        <sz val="10"/>
        <rFont val="Times New Roman"/>
        <family val="1"/>
      </rPr>
      <t xml:space="preserve">Adjusting the exchange valuation loss of  Rs. </t>
    </r>
  </si>
  <si>
    <r>
      <t>2/</t>
    </r>
    <r>
      <rPr>
        <i/>
        <sz val="10"/>
        <rFont val="Times New Roman"/>
        <family val="1"/>
      </rPr>
      <t xml:space="preserve"> Adjusting the exchange valuation loss of Rs.</t>
    </r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</si>
  <si>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</si>
  <si>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</si>
  <si>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</si>
  <si>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</si>
  <si>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</si>
  <si>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</si>
  <si>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</si>
  <si>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</si>
  <si>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</si>
  <si>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</si>
  <si>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</si>
  <si>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</si>
  <si>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</si>
  <si>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</si>
  <si>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</si>
  <si>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</si>
  <si>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</si>
  <si>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</si>
  <si>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</si>
  <si>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</si>
  <si>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</si>
  <si>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</si>
  <si>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</si>
  <si>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</si>
  <si>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</si>
  <si>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</si>
  <si>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</si>
  <si>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</si>
  <si>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</si>
  <si>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</si>
  <si>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</si>
  <si>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</si>
  <si>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</si>
  <si>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</si>
  <si>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</si>
  <si>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</si>
  <si>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</si>
  <si>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</si>
  <si>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</si>
  <si>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</si>
  <si>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</si>
  <si>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</si>
  <si>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</si>
  <si>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</si>
  <si>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</si>
  <si>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</si>
  <si>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</si>
  <si>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</si>
  <si>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</si>
  <si>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</si>
  <si>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</si>
  <si>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</si>
  <si>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</si>
  <si>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</si>
  <si>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</si>
  <si>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</si>
  <si>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</si>
  <si>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</si>
  <si>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</si>
  <si>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</si>
  <si>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</si>
  <si>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</si>
  <si>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</si>
  <si>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</si>
  <si>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</si>
  <si>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</si>
  <si>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</si>
  <si>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</si>
  <si>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</si>
  <si>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</si>
  <si>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</si>
  <si>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</si>
  <si>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</si>
  <si>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</si>
  <si>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</si>
  <si>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</si>
  <si>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</si>
  <si>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</si>
  <si>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</si>
  <si>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</si>
  <si>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</si>
  <si>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</si>
  <si>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</si>
  <si>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</si>
  <si>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</si>
  <si>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</si>
  <si>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</si>
  <si>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</si>
  <si>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</si>
  <si>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</si>
  <si>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</si>
  <si>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</si>
  <si>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</si>
  <si>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</si>
  <si>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</si>
  <si>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</si>
  <si>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</si>
  <si>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</si>
  <si>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</si>
  <si>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</si>
  <si>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</si>
  <si>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</si>
  <si>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</si>
  <si>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</si>
  <si>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</si>
  <si>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</si>
  <si>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</si>
  <si>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</si>
  <si>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</si>
  <si>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</si>
  <si>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</si>
  <si>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</si>
  <si>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</si>
  <si>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</si>
  <si>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</si>
  <si>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</si>
  <si>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</si>
  <si>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</si>
  <si>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</si>
  <si>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</si>
  <si>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</si>
  <si>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</si>
  <si>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</si>
  <si>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</si>
  <si>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</si>
  <si>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</si>
  <si>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</si>
  <si>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</si>
  <si>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</si>
  <si>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</si>
  <si>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</si>
  <si>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</si>
  <si>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</si>
  <si>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</si>
  <si>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</si>
  <si>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</si>
  <si>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</si>
  <si>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</si>
  <si>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</si>
  <si>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</si>
  <si>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</si>
  <si>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</si>
  <si>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</si>
  <si>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</si>
  <si>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</si>
  <si>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</si>
  <si>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</si>
  <si>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</si>
  <si>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</si>
  <si>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</si>
  <si>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</si>
  <si>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</si>
  <si>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</si>
  <si>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</si>
  <si>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</si>
  <si>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</si>
  <si>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</si>
  <si>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</si>
  <si>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</si>
  <si>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</si>
  <si>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</si>
  <si>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</si>
  <si>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</si>
  <si>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</si>
  <si>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</si>
  <si>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</si>
  <si>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</si>
  <si>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</si>
  <si>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</si>
  <si>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</si>
  <si>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</si>
  <si>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</si>
  <si>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</si>
  <si>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</si>
  <si>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</si>
  <si>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</si>
  <si>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</si>
  <si>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</si>
  <si>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</si>
  <si>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</si>
  <si>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</si>
  <si>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</si>
  <si>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</si>
  <si>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Auction</t>
  </si>
  <si>
    <t>Standing Liquidity Facility</t>
  </si>
  <si>
    <t>Interest Rate* (%)</t>
  </si>
  <si>
    <t>Reverse Repo Auction</t>
  </si>
  <si>
    <t>Deposit Auction</t>
  </si>
  <si>
    <t>( Amount in million)</t>
  </si>
  <si>
    <t>Purchase/Sale of Convertible Currency</t>
  </si>
  <si>
    <t>IC Purchase</t>
  </si>
  <si>
    <t>Purchase</t>
  </si>
  <si>
    <t>Sale</t>
  </si>
  <si>
    <t>Net 
Injection</t>
  </si>
  <si>
    <t>US$</t>
  </si>
  <si>
    <t>Nrs.</t>
  </si>
  <si>
    <t>US$ Sale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</si>
  <si>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</si>
  <si>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</si>
  <si>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</si>
  <si>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</si>
  <si>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Structure of Interest Rate</t>
  </si>
  <si>
    <t>(Percent per annum)</t>
  </si>
  <si>
    <t>Year</t>
  </si>
  <si>
    <t>Jul</t>
  </si>
  <si>
    <t>Jun</t>
  </si>
  <si>
    <t>Sep</t>
  </si>
  <si>
    <t>Oct</t>
  </si>
  <si>
    <t>Nov</t>
  </si>
  <si>
    <t>Dec</t>
  </si>
  <si>
    <t>Jan</t>
  </si>
  <si>
    <t>Feb</t>
  </si>
  <si>
    <t>Mar</t>
  </si>
  <si>
    <t>Apr</t>
  </si>
  <si>
    <t>A. Policy Rates</t>
  </si>
  <si>
    <t>CRR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</si>
  <si>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</si>
  <si>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</si>
  <si>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</si>
  <si>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</si>
  <si>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</si>
  <si>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</si>
  <si>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</si>
  <si>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</si>
  <si>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</si>
  <si>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</si>
  <si>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</si>
  <si>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</si>
  <si>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</si>
  <si>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</si>
  <si>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</si>
  <si>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</si>
  <si>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Development Bonds</t>
  </si>
  <si>
    <t>5.0-9.0</t>
  </si>
  <si>
    <t>5.0-9.5</t>
  </si>
  <si>
    <t>3.25-9.5</t>
  </si>
  <si>
    <t>3.08-9.5</t>
  </si>
  <si>
    <t>2.65-9.5</t>
  </si>
  <si>
    <t>2.65-9.0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</si>
  <si>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</si>
  <si>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</si>
  <si>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</si>
  <si>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</si>
  <si>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</si>
  <si>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</si>
  <si>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</si>
  <si>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</si>
  <si>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</si>
  <si>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</si>
  <si>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</si>
  <si>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</si>
  <si>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(In percent)</t>
  </si>
  <si>
    <t>TRB-91 Days</t>
  </si>
  <si>
    <t>TRB-364 Days</t>
  </si>
  <si>
    <t>Annual average</t>
  </si>
  <si>
    <t>Table 25</t>
  </si>
  <si>
    <t>Table 26</t>
  </si>
  <si>
    <t>Table 27</t>
  </si>
  <si>
    <t>Table 28</t>
  </si>
  <si>
    <t>Table 29</t>
  </si>
  <si>
    <t>Table 30</t>
  </si>
  <si>
    <t>Table 31</t>
  </si>
  <si>
    <t>Table 32</t>
  </si>
  <si>
    <t>Table 33</t>
  </si>
  <si>
    <t>Table 34</t>
  </si>
  <si>
    <t>Table 35</t>
  </si>
  <si>
    <t>Table 36</t>
  </si>
  <si>
    <t>Table 37</t>
  </si>
  <si>
    <t>Table 38</t>
  </si>
  <si>
    <t>Table 39</t>
  </si>
  <si>
    <t xml:space="preserve"> Interest Rate (%)</t>
  </si>
  <si>
    <t>Table 23</t>
  </si>
  <si>
    <t>(2012/13 = 100)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</si>
</sst>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_)"/>
    <numFmt numFmtId="168" formatCode="0_)"/>
    <numFmt numFmtId="169" formatCode="_(* #,##0.0_);_(* \(#,##0.0\);_(* &quot;-&quot;??_);_(@_)"/>
    <numFmt numFmtId="170" formatCode="#,##0.0"/>
    <numFmt numFmtId="171" formatCode="_(* #,##0.000_);_(* \(#,##0.000\);_(* &quot;-&quot;??_);_(@_)"/>
    <numFmt numFmtId="172" formatCode="_(* #,##0_);_(* \(#,##0\);_(* &quot;-&quot;??_);_(@_)"/>
    <numFmt numFmtId="173" formatCode="0.000_)"/>
    <numFmt numFmtId="174" formatCode="0.0000_)"/>
    <numFmt numFmtId="175" formatCode="0.00_)"/>
    <numFmt numFmtId="176" formatCode="_(* #,##0.00_);_(* \(#,##0.00\);_(* \-??_);_(@_)"/>
    <numFmt numFmtId="177" formatCode="0_);[Red]\(0\)"/>
    <numFmt numFmtId="178" formatCode="_(* #,##0_);_(* \(#,##0\);_(* \-??_);_(@_)"/>
    <numFmt numFmtId="179" formatCode="_-* #,##0.00_-;\-* #,##0.00_-;_-* &quot;-&quot;??_-;_-@_-"/>
    <numFmt numFmtId="180" formatCode="General_)"/>
    <numFmt numFmtId="181" formatCode="0.0_);[Red]\(0.0\)"/>
    <numFmt numFmtId="182" formatCode="0.000000"/>
    <numFmt numFmtId="183" formatCode="[$-409]dddd\,\ mmmm\ dd\,\ yyyy"/>
    <numFmt numFmtId="184" formatCode="[$-409]h:mm:ss\ AM/PM"/>
    <numFmt numFmtId="185" formatCode="_-* #,##0.0_-;\-* #,##0.0_-;_-* &quot;-&quot;??_-;_-@_-"/>
    <numFmt numFmtId="186" formatCode="_-* #,##0.0000_-;\-* #,##0.0000_-;_-* &quot;-&quot;??_-;_-@_-"/>
    <numFmt numFmtId="187" formatCode="_-* #,##0.000_-;\-* #,##0.000_-;_-* &quot;-&quot;??_-;_-@_-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AngsanaUPC"/>
      <family val="1"/>
    </font>
    <font>
      <sz val="10"/>
      <color indexed="8"/>
      <name val="Times New Roman"/>
      <family val="2"/>
    </font>
    <font>
      <sz val="12"/>
      <name val="Helv"/>
      <family val="0"/>
    </font>
    <font>
      <sz val="12"/>
      <name val="Univers (WN)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10"/>
      <name val="Courier"/>
      <family val="3"/>
    </font>
    <font>
      <sz val="8"/>
      <name val="Times New Roman"/>
      <family val="1"/>
    </font>
    <font>
      <b/>
      <vertAlign val="superscript"/>
      <sz val="11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9"/>
      <name val="Times New Roman"/>
      <family val="1"/>
    </font>
    <font>
      <b/>
      <sz val="18"/>
      <name val="Book Antiqua"/>
      <family val="1"/>
    </font>
    <font>
      <sz val="14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sz val="9"/>
      <name val="Helv"/>
      <family val="0"/>
    </font>
    <font>
      <sz val="10"/>
      <name val="Helv"/>
      <family val="0"/>
    </font>
    <font>
      <b/>
      <u val="single"/>
      <sz val="9"/>
      <name val="Times New Roman"/>
      <family val="1"/>
    </font>
    <font>
      <u val="single"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.5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Preeti"/>
      <family val="0"/>
    </font>
    <font>
      <b/>
      <sz val="9"/>
      <color indexed="8"/>
      <name val="Fontasy Himali"/>
      <family val="5"/>
    </font>
    <font>
      <sz val="12"/>
      <color indexed="8"/>
      <name val="Preeti"/>
      <family val="0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u val="single"/>
      <sz val="10"/>
      <color indexed="12"/>
      <name val="Calibri"/>
      <family val="2"/>
    </font>
    <font>
      <sz val="9"/>
      <color indexed="8"/>
      <name val="Verdana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.5"/>
      <color theme="1"/>
      <name val="Calibri"/>
      <family val="2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Preeti"/>
      <family val="0"/>
    </font>
    <font>
      <b/>
      <sz val="12"/>
      <color rgb="FF000000"/>
      <name val="Preeti"/>
      <family val="0"/>
    </font>
    <font>
      <b/>
      <sz val="9"/>
      <color rgb="FF000000"/>
      <name val="Fontasy Himali"/>
      <family val="5"/>
    </font>
    <font>
      <sz val="12"/>
      <color rgb="FF000000"/>
      <name val="Preeti"/>
      <family val="0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u val="single"/>
      <sz val="10"/>
      <color theme="10"/>
      <name val="Calibri"/>
      <family val="2"/>
    </font>
    <font>
      <sz val="9"/>
      <color rgb="FF000000"/>
      <name val="Verdana"/>
      <family val="2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/>
      <right/>
      <top style="double"/>
      <bottom/>
    </border>
    <border>
      <left/>
      <right style="thin"/>
      <top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/>
      <top style="double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 style="thin"/>
      <bottom/>
    </border>
    <border>
      <left/>
      <right style="thin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/>
    </border>
    <border>
      <left style="double"/>
      <right/>
      <top style="thin"/>
      <bottom style="double"/>
    </border>
    <border>
      <left style="double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thin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 style="double"/>
      <bottom/>
    </border>
    <border>
      <left style="double"/>
      <right/>
      <top style="thin"/>
      <bottom/>
    </border>
    <border>
      <left style="double"/>
      <right/>
      <top/>
      <bottom style="thin"/>
    </border>
    <border>
      <left style="thin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medium"/>
    </border>
    <border>
      <left style="double"/>
      <right/>
      <top style="double"/>
      <bottom style="thin"/>
    </border>
  </borders>
  <cellStyleXfs count="2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" fillId="0" borderId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7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" fillId="0" borderId="0">
      <alignment/>
      <protection/>
    </xf>
    <xf numFmtId="167" fontId="16" fillId="0" borderId="0">
      <alignment/>
      <protection/>
    </xf>
    <xf numFmtId="167" fontId="16" fillId="0" borderId="0">
      <alignment/>
      <protection/>
    </xf>
    <xf numFmtId="167" fontId="16" fillId="0" borderId="0">
      <alignment/>
      <protection/>
    </xf>
    <xf numFmtId="167" fontId="16" fillId="0" borderId="0">
      <alignment/>
      <protection/>
    </xf>
    <xf numFmtId="167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0" fillId="0" borderId="0">
      <alignment/>
      <protection/>
    </xf>
    <xf numFmtId="0" fontId="14" fillId="0" borderId="0" applyFont="0" applyFill="0" applyBorder="0" applyAlignment="0" applyProtection="0"/>
    <xf numFmtId="0" fontId="2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178" fontId="0" fillId="0" borderId="0">
      <alignment/>
      <protection/>
    </xf>
    <xf numFmtId="177" fontId="23" fillId="0" borderId="0">
      <alignment/>
      <protection/>
    </xf>
    <xf numFmtId="0" fontId="23" fillId="0" borderId="0">
      <alignment/>
      <protection/>
    </xf>
    <xf numFmtId="165" fontId="23" fillId="0" borderId="0">
      <alignment/>
      <protection/>
    </xf>
    <xf numFmtId="165" fontId="23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68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166" fontId="16" fillId="0" borderId="0">
      <alignment/>
      <protection/>
    </xf>
    <xf numFmtId="0" fontId="1" fillId="32" borderId="7" applyNumberFormat="0" applyFont="0" applyAlignment="0" applyProtection="0"/>
    <xf numFmtId="0" fontId="9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1815">
    <xf numFmtId="0" fontId="0" fillId="0" borderId="0" xfId="0" applyFont="1" applyAlignment="1">
      <alignment/>
    </xf>
    <xf numFmtId="0" fontId="12" fillId="0" borderId="0" xfId="140" applyFont="1" applyFill="1" applyAlignment="1">
      <alignment horizontal="center"/>
      <protection/>
    </xf>
    <xf numFmtId="0" fontId="2" fillId="0" borderId="0" xfId="140">
      <alignment/>
      <protection/>
    </xf>
    <xf numFmtId="0" fontId="12" fillId="33" borderId="10" xfId="140" applyFont="1" applyFill="1" applyBorder="1" applyAlignment="1">
      <alignment horizontal="center" vertical="center"/>
      <protection/>
    </xf>
    <xf numFmtId="0" fontId="12" fillId="33" borderId="11" xfId="140" applyFont="1" applyFill="1" applyBorder="1" applyAlignment="1">
      <alignment horizontal="center" vertical="center"/>
      <protection/>
    </xf>
    <xf numFmtId="1" fontId="12" fillId="0" borderId="12" xfId="140" applyNumberFormat="1" applyFont="1" applyBorder="1" applyAlignment="1" applyProtection="1">
      <alignment horizontal="center"/>
      <protection locked="0"/>
    </xf>
    <xf numFmtId="0" fontId="12" fillId="0" borderId="13" xfId="140" applyFont="1" applyBorder="1" applyAlignment="1" applyProtection="1">
      <alignment horizontal="left"/>
      <protection locked="0"/>
    </xf>
    <xf numFmtId="167" fontId="12" fillId="0" borderId="13" xfId="140" applyNumberFormat="1" applyFont="1" applyBorder="1" applyAlignment="1" applyProtection="1">
      <alignment horizontal="right"/>
      <protection locked="0"/>
    </xf>
    <xf numFmtId="167" fontId="12" fillId="0" borderId="14" xfId="140" applyNumberFormat="1" applyFont="1" applyBorder="1" applyAlignment="1" applyProtection="1">
      <alignment horizontal="right"/>
      <protection locked="0"/>
    </xf>
    <xf numFmtId="1" fontId="13" fillId="0" borderId="15" xfId="140" applyNumberFormat="1" applyFont="1" applyBorder="1" applyAlignment="1" applyProtection="1">
      <alignment horizontal="center"/>
      <protection locked="0"/>
    </xf>
    <xf numFmtId="0" fontId="9" fillId="0" borderId="16" xfId="140" applyFont="1" applyBorder="1" applyAlignment="1" applyProtection="1">
      <alignment horizontal="left"/>
      <protection locked="0"/>
    </xf>
    <xf numFmtId="167" fontId="9" fillId="0" borderId="16" xfId="140" applyNumberFormat="1" applyFont="1" applyBorder="1" applyAlignment="1">
      <alignment horizontal="right"/>
      <protection/>
    </xf>
    <xf numFmtId="167" fontId="9" fillId="0" borderId="16" xfId="140" applyNumberFormat="1" applyFont="1" applyBorder="1" applyAlignment="1" applyProtection="1">
      <alignment horizontal="right"/>
      <protection locked="0"/>
    </xf>
    <xf numFmtId="167" fontId="9" fillId="0" borderId="17" xfId="140" applyNumberFormat="1" applyFont="1" applyBorder="1" applyAlignment="1" applyProtection="1">
      <alignment horizontal="right"/>
      <protection locked="0"/>
    </xf>
    <xf numFmtId="1" fontId="12" fillId="0" borderId="15" xfId="140" applyNumberFormat="1" applyFont="1" applyBorder="1" applyAlignment="1" applyProtection="1">
      <alignment horizontal="center"/>
      <protection locked="0"/>
    </xf>
    <xf numFmtId="1" fontId="9" fillId="0" borderId="15" xfId="140" applyNumberFormat="1" applyFont="1" applyBorder="1" applyAlignment="1" applyProtection="1">
      <alignment horizontal="center"/>
      <protection locked="0"/>
    </xf>
    <xf numFmtId="1" fontId="11" fillId="0" borderId="15" xfId="140" applyNumberFormat="1" applyFont="1" applyBorder="1" applyAlignment="1" applyProtection="1">
      <alignment horizontal="center"/>
      <protection locked="0"/>
    </xf>
    <xf numFmtId="0" fontId="12" fillId="0" borderId="16" xfId="140" applyFont="1" applyBorder="1" applyAlignment="1" applyProtection="1">
      <alignment horizontal="left"/>
      <protection locked="0"/>
    </xf>
    <xf numFmtId="167" fontId="12" fillId="0" borderId="16" xfId="140" applyNumberFormat="1" applyFont="1" applyBorder="1" applyAlignment="1" applyProtection="1">
      <alignment horizontal="right"/>
      <protection locked="0"/>
    </xf>
    <xf numFmtId="167" fontId="12" fillId="0" borderId="17" xfId="140" applyNumberFormat="1" applyFont="1" applyBorder="1" applyAlignment="1" applyProtection="1">
      <alignment horizontal="right"/>
      <protection locked="0"/>
    </xf>
    <xf numFmtId="167" fontId="9" fillId="0" borderId="16" xfId="140" applyNumberFormat="1" applyFont="1" applyBorder="1" applyAlignment="1" applyProtection="1">
      <alignment horizontal="right"/>
      <protection/>
    </xf>
    <xf numFmtId="167" fontId="13" fillId="0" borderId="16" xfId="140" applyNumberFormat="1" applyFont="1" applyBorder="1" applyAlignment="1" applyProtection="1">
      <alignment horizontal="right"/>
      <protection locked="0"/>
    </xf>
    <xf numFmtId="1" fontId="9" fillId="0" borderId="15" xfId="140" applyNumberFormat="1" applyFont="1" applyBorder="1" applyProtection="1">
      <alignment/>
      <protection locked="0"/>
    </xf>
    <xf numFmtId="1" fontId="13" fillId="0" borderId="15" xfId="140" applyNumberFormat="1" applyFont="1" applyBorder="1" applyProtection="1">
      <alignment/>
      <protection locked="0"/>
    </xf>
    <xf numFmtId="1" fontId="11" fillId="0" borderId="15" xfId="140" applyNumberFormat="1" applyFont="1" applyBorder="1" applyProtection="1">
      <alignment/>
      <protection locked="0"/>
    </xf>
    <xf numFmtId="0" fontId="12" fillId="0" borderId="16" xfId="140" applyFont="1" applyFill="1" applyBorder="1" applyAlignment="1" applyProtection="1">
      <alignment horizontal="left"/>
      <protection locked="0"/>
    </xf>
    <xf numFmtId="167" fontId="12" fillId="0" borderId="16" xfId="140" applyNumberFormat="1" applyFont="1" applyFill="1" applyBorder="1" applyAlignment="1">
      <alignment horizontal="right"/>
      <protection/>
    </xf>
    <xf numFmtId="0" fontId="9" fillId="0" borderId="16" xfId="140" applyFont="1" applyFill="1" applyBorder="1" applyAlignment="1" applyProtection="1">
      <alignment horizontal="left" indent="1"/>
      <protection locked="0"/>
    </xf>
    <xf numFmtId="175" fontId="9" fillId="0" borderId="16" xfId="140" applyNumberFormat="1" applyFont="1" applyFill="1" applyBorder="1" applyAlignment="1">
      <alignment horizontal="right"/>
      <protection/>
    </xf>
    <xf numFmtId="175" fontId="9" fillId="0" borderId="16" xfId="140" applyNumberFormat="1" applyFont="1" applyBorder="1" applyAlignment="1" applyProtection="1">
      <alignment horizontal="right"/>
      <protection locked="0"/>
    </xf>
    <xf numFmtId="175" fontId="9" fillId="0" borderId="17" xfId="140" applyNumberFormat="1" applyFont="1" applyBorder="1" applyAlignment="1" applyProtection="1">
      <alignment horizontal="right"/>
      <protection locked="0"/>
    </xf>
    <xf numFmtId="167" fontId="9" fillId="0" borderId="16" xfId="140" applyNumberFormat="1" applyFont="1" applyFill="1" applyBorder="1" applyAlignment="1">
      <alignment horizontal="right"/>
      <protection/>
    </xf>
    <xf numFmtId="0" fontId="12" fillId="0" borderId="15" xfId="140" applyFont="1" applyBorder="1">
      <alignment/>
      <protection/>
    </xf>
    <xf numFmtId="0" fontId="12" fillId="0" borderId="16" xfId="140" applyFont="1" applyBorder="1">
      <alignment/>
      <protection/>
    </xf>
    <xf numFmtId="0" fontId="9" fillId="0" borderId="15" xfId="140" applyFont="1" applyBorder="1">
      <alignment/>
      <protection/>
    </xf>
    <xf numFmtId="0" fontId="9" fillId="0" borderId="16" xfId="140" applyFont="1" applyBorder="1">
      <alignment/>
      <protection/>
    </xf>
    <xf numFmtId="0" fontId="12" fillId="0" borderId="18" xfId="140" applyFont="1" applyBorder="1">
      <alignment/>
      <protection/>
    </xf>
    <xf numFmtId="0" fontId="12" fillId="0" borderId="19" xfId="140" applyFont="1" applyBorder="1">
      <alignment/>
      <protection/>
    </xf>
    <xf numFmtId="167" fontId="12" fillId="0" borderId="19" xfId="140" applyNumberFormat="1" applyFont="1" applyBorder="1" applyAlignment="1" applyProtection="1">
      <alignment horizontal="right"/>
      <protection locked="0"/>
    </xf>
    <xf numFmtId="0" fontId="2" fillId="0" borderId="0" xfId="140" applyFont="1" applyFill="1">
      <alignment/>
      <protection/>
    </xf>
    <xf numFmtId="0" fontId="2" fillId="0" borderId="0" xfId="140" applyFont="1">
      <alignment/>
      <protection/>
    </xf>
    <xf numFmtId="2" fontId="2" fillId="0" borderId="0" xfId="140" applyNumberFormat="1" applyFont="1">
      <alignment/>
      <protection/>
    </xf>
    <xf numFmtId="0" fontId="8" fillId="0" borderId="0" xfId="140" applyFont="1" applyFill="1" applyAlignment="1">
      <alignment horizontal="center"/>
      <protection/>
    </xf>
    <xf numFmtId="0" fontId="18" fillId="0" borderId="0" xfId="140" applyFont="1" applyFill="1" applyBorder="1" applyAlignment="1">
      <alignment horizontal="right"/>
      <protection/>
    </xf>
    <xf numFmtId="0" fontId="12" fillId="0" borderId="0" xfId="140" applyFont="1" applyFill="1" applyBorder="1" applyAlignment="1">
      <alignment horizontal="center" vertical="center"/>
      <protection/>
    </xf>
    <xf numFmtId="0" fontId="12" fillId="33" borderId="20" xfId="140" applyFont="1" applyFill="1" applyBorder="1" applyAlignment="1" applyProtection="1">
      <alignment horizontal="center" vertical="center" wrapText="1"/>
      <protection locked="0"/>
    </xf>
    <xf numFmtId="167" fontId="12" fillId="0" borderId="0" xfId="140" applyNumberFormat="1" applyFont="1" applyFill="1" applyBorder="1" applyAlignment="1" applyProtection="1">
      <alignment horizontal="right"/>
      <protection locked="0"/>
    </xf>
    <xf numFmtId="164" fontId="2" fillId="0" borderId="0" xfId="140" applyNumberFormat="1">
      <alignment/>
      <protection/>
    </xf>
    <xf numFmtId="0" fontId="9" fillId="0" borderId="16" xfId="140" applyFont="1" applyBorder="1" applyAlignment="1" applyProtection="1">
      <alignment horizontal="right"/>
      <protection locked="0"/>
    </xf>
    <xf numFmtId="167" fontId="9" fillId="0" borderId="0" xfId="140" applyNumberFormat="1" applyFont="1" applyFill="1" applyBorder="1" applyAlignment="1" applyProtection="1">
      <alignment horizontal="right"/>
      <protection locked="0"/>
    </xf>
    <xf numFmtId="0" fontId="12" fillId="0" borderId="16" xfId="140" applyFont="1" applyBorder="1" applyAlignment="1" applyProtection="1">
      <alignment horizontal="right"/>
      <protection locked="0"/>
    </xf>
    <xf numFmtId="167" fontId="7" fillId="0" borderId="16" xfId="140" applyNumberFormat="1" applyFont="1" applyBorder="1" applyAlignment="1" applyProtection="1">
      <alignment horizontal="right"/>
      <protection/>
    </xf>
    <xf numFmtId="167" fontId="7" fillId="0" borderId="16" xfId="140" applyNumberFormat="1" applyFont="1" applyBorder="1" applyAlignment="1">
      <alignment horizontal="right"/>
      <protection/>
    </xf>
    <xf numFmtId="0" fontId="12" fillId="0" borderId="16" xfId="140" applyFont="1" applyFill="1" applyBorder="1" applyAlignment="1" applyProtection="1">
      <alignment horizontal="right"/>
      <protection locked="0"/>
    </xf>
    <xf numFmtId="0" fontId="9" fillId="0" borderId="16" xfId="140" applyFont="1" applyFill="1" applyBorder="1" applyAlignment="1" applyProtection="1">
      <alignment/>
      <protection locked="0"/>
    </xf>
    <xf numFmtId="175" fontId="7" fillId="0" borderId="16" xfId="140" applyNumberFormat="1" applyFont="1" applyFill="1" applyBorder="1" applyAlignment="1">
      <alignment horizontal="right"/>
      <protection/>
    </xf>
    <xf numFmtId="175" fontId="9" fillId="0" borderId="0" xfId="140" applyNumberFormat="1" applyFont="1" applyFill="1" applyBorder="1" applyAlignment="1" applyProtection="1">
      <alignment horizontal="right"/>
      <protection locked="0"/>
    </xf>
    <xf numFmtId="167" fontId="7" fillId="0" borderId="16" xfId="140" applyNumberFormat="1" applyFont="1" applyFill="1" applyBorder="1" applyAlignment="1">
      <alignment horizontal="right"/>
      <protection/>
    </xf>
    <xf numFmtId="167" fontId="12" fillId="0" borderId="21" xfId="140" applyNumberFormat="1" applyFont="1" applyBorder="1" applyAlignment="1" applyProtection="1">
      <alignment horizontal="right"/>
      <protection locked="0"/>
    </xf>
    <xf numFmtId="0" fontId="2" fillId="0" borderId="0" xfId="140" applyFill="1">
      <alignment/>
      <protection/>
    </xf>
    <xf numFmtId="2" fontId="2" fillId="0" borderId="0" xfId="140" applyNumberFormat="1" applyFont="1" applyFill="1">
      <alignment/>
      <protection/>
    </xf>
    <xf numFmtId="0" fontId="0" fillId="0" borderId="0" xfId="152" applyAlignment="1">
      <alignment horizontal="justify" vertical="center"/>
      <protection/>
    </xf>
    <xf numFmtId="0" fontId="3" fillId="0" borderId="0" xfId="152" applyFont="1" applyBorder="1" applyAlignment="1">
      <alignment horizontal="center" vertical="center"/>
      <protection/>
    </xf>
    <xf numFmtId="49" fontId="12" fillId="34" borderId="20" xfId="152" applyNumberFormat="1" applyFont="1" applyFill="1" applyBorder="1" applyAlignment="1">
      <alignment horizontal="center" vertical="center"/>
      <protection/>
    </xf>
    <xf numFmtId="0" fontId="12" fillId="34" borderId="22" xfId="152" applyFont="1" applyFill="1" applyBorder="1" applyAlignment="1" applyProtection="1">
      <alignment horizontal="center" vertical="center"/>
      <protection/>
    </xf>
    <xf numFmtId="2" fontId="12" fillId="34" borderId="10" xfId="152" applyNumberFormat="1" applyFont="1" applyFill="1" applyBorder="1" applyAlignment="1">
      <alignment horizontal="center" vertical="center"/>
      <protection/>
    </xf>
    <xf numFmtId="49" fontId="12" fillId="34" borderId="10" xfId="152" applyNumberFormat="1" applyFont="1" applyFill="1" applyBorder="1" applyAlignment="1">
      <alignment horizontal="center" vertical="center"/>
      <protection/>
    </xf>
    <xf numFmtId="49" fontId="12" fillId="34" borderId="23" xfId="152" applyNumberFormat="1" applyFont="1" applyFill="1" applyBorder="1" applyAlignment="1">
      <alignment horizontal="center" vertical="center"/>
      <protection/>
    </xf>
    <xf numFmtId="0" fontId="12" fillId="0" borderId="15" xfId="152" applyFont="1" applyBorder="1" applyAlignment="1" applyProtection="1">
      <alignment horizontal="justify" vertical="center"/>
      <protection/>
    </xf>
    <xf numFmtId="164" fontId="12" fillId="0" borderId="16" xfId="152" applyNumberFormat="1" applyFont="1" applyBorder="1" applyAlignment="1" applyProtection="1">
      <alignment horizontal="right" vertical="center"/>
      <protection/>
    </xf>
    <xf numFmtId="164" fontId="12" fillId="0" borderId="16" xfId="152" applyNumberFormat="1" applyFont="1" applyBorder="1" applyAlignment="1">
      <alignment horizontal="center" vertical="center"/>
      <protection/>
    </xf>
    <xf numFmtId="164" fontId="12" fillId="0" borderId="17" xfId="152" applyNumberFormat="1" applyFont="1" applyBorder="1" applyAlignment="1">
      <alignment horizontal="center" vertical="center"/>
      <protection/>
    </xf>
    <xf numFmtId="164" fontId="12" fillId="0" borderId="16" xfId="152" applyNumberFormat="1" applyFont="1" applyFill="1" applyBorder="1" applyAlignment="1">
      <alignment horizontal="right" vertical="center"/>
      <protection/>
    </xf>
    <xf numFmtId="0" fontId="10" fillId="0" borderId="0" xfId="152" applyFont="1" applyAlignment="1">
      <alignment horizontal="justify" vertical="center"/>
      <protection/>
    </xf>
    <xf numFmtId="0" fontId="9" fillId="0" borderId="15" xfId="152" applyFont="1" applyBorder="1" applyAlignment="1" applyProtection="1">
      <alignment horizontal="left" vertical="center" indent="2"/>
      <protection/>
    </xf>
    <xf numFmtId="164" fontId="9" fillId="0" borderId="16" xfId="152" applyNumberFormat="1" applyFont="1" applyFill="1" applyBorder="1" applyAlignment="1">
      <alignment horizontal="right" vertical="center"/>
      <protection/>
    </xf>
    <xf numFmtId="164" fontId="9" fillId="0" borderId="16" xfId="152" applyNumberFormat="1" applyFont="1" applyBorder="1" applyAlignment="1">
      <alignment horizontal="center" vertical="center"/>
      <protection/>
    </xf>
    <xf numFmtId="164" fontId="9" fillId="0" borderId="17" xfId="152" applyNumberFormat="1" applyFont="1" applyBorder="1" applyAlignment="1">
      <alignment horizontal="center" vertical="center"/>
      <protection/>
    </xf>
    <xf numFmtId="0" fontId="12" fillId="0" borderId="24" xfId="152" applyFont="1" applyBorder="1" applyAlignment="1" applyProtection="1">
      <alignment horizontal="justify" vertical="center"/>
      <protection/>
    </xf>
    <xf numFmtId="0" fontId="9" fillId="0" borderId="22" xfId="152" applyFont="1" applyBorder="1" applyAlignment="1" applyProtection="1">
      <alignment horizontal="left" vertical="center" indent="2"/>
      <protection/>
    </xf>
    <xf numFmtId="164" fontId="9" fillId="0" borderId="20" xfId="152" applyNumberFormat="1" applyFont="1" applyFill="1" applyBorder="1" applyAlignment="1">
      <alignment horizontal="right" vertical="center"/>
      <protection/>
    </xf>
    <xf numFmtId="164" fontId="9" fillId="0" borderId="20" xfId="152" applyNumberFormat="1" applyFont="1" applyBorder="1" applyAlignment="1">
      <alignment horizontal="center" vertical="center"/>
      <protection/>
    </xf>
    <xf numFmtId="0" fontId="9" fillId="0" borderId="15" xfId="152" applyFont="1" applyBorder="1" applyAlignment="1" applyProtection="1">
      <alignment horizontal="left" vertical="center"/>
      <protection/>
    </xf>
    <xf numFmtId="0" fontId="12" fillId="0" borderId="25" xfId="152" applyFont="1" applyBorder="1" applyAlignment="1" applyProtection="1">
      <alignment horizontal="justify" vertical="center"/>
      <protection/>
    </xf>
    <xf numFmtId="164" fontId="12" fillId="0" borderId="26" xfId="152" applyNumberFormat="1" applyFont="1" applyBorder="1" applyAlignment="1" applyProtection="1">
      <alignment horizontal="right" vertical="center"/>
      <protection/>
    </xf>
    <xf numFmtId="164" fontId="12" fillId="0" borderId="26" xfId="152" applyNumberFormat="1" applyFont="1" applyBorder="1" applyAlignment="1">
      <alignment horizontal="center" vertical="center"/>
      <protection/>
    </xf>
    <xf numFmtId="164" fontId="12" fillId="0" borderId="27" xfId="152" applyNumberFormat="1" applyFont="1" applyBorder="1" applyAlignment="1">
      <alignment horizontal="center" vertical="center"/>
      <protection/>
    </xf>
    <xf numFmtId="164" fontId="12" fillId="0" borderId="26" xfId="152" applyNumberFormat="1" applyFont="1" applyFill="1" applyBorder="1" applyAlignment="1" applyProtection="1">
      <alignment horizontal="right" vertical="center"/>
      <protection/>
    </xf>
    <xf numFmtId="0" fontId="13" fillId="0" borderId="15" xfId="152" applyFont="1" applyBorder="1" applyAlignment="1" applyProtection="1">
      <alignment horizontal="left" vertical="center" indent="2"/>
      <protection/>
    </xf>
    <xf numFmtId="164" fontId="13" fillId="0" borderId="16" xfId="152" applyNumberFormat="1" applyFont="1" applyFill="1" applyBorder="1" applyAlignment="1">
      <alignment horizontal="right" vertical="center"/>
      <protection/>
    </xf>
    <xf numFmtId="164" fontId="13" fillId="0" borderId="16" xfId="152" applyNumberFormat="1" applyFont="1" applyBorder="1" applyAlignment="1">
      <alignment horizontal="center" vertical="center"/>
      <protection/>
    </xf>
    <xf numFmtId="164" fontId="13" fillId="0" borderId="17" xfId="152" applyNumberFormat="1" applyFont="1" applyBorder="1" applyAlignment="1">
      <alignment horizontal="center" vertical="center"/>
      <protection/>
    </xf>
    <xf numFmtId="0" fontId="9" fillId="0" borderId="16" xfId="152" applyFont="1" applyBorder="1" applyAlignment="1">
      <alignment horizontal="right" vertical="center"/>
      <protection/>
    </xf>
    <xf numFmtId="0" fontId="12" fillId="0" borderId="28" xfId="152" applyFont="1" applyBorder="1" applyAlignment="1" applyProtection="1">
      <alignment horizontal="justify" vertical="center"/>
      <protection/>
    </xf>
    <xf numFmtId="164" fontId="12" fillId="0" borderId="26" xfId="152" applyNumberFormat="1" applyFont="1" applyFill="1" applyBorder="1" applyAlignment="1">
      <alignment horizontal="right" vertical="center"/>
      <protection/>
    </xf>
    <xf numFmtId="0" fontId="9" fillId="0" borderId="15" xfId="152" applyFont="1" applyBorder="1" applyAlignment="1" applyProtection="1">
      <alignment horizontal="justify" vertical="center"/>
      <protection/>
    </xf>
    <xf numFmtId="164" fontId="9" fillId="0" borderId="16" xfId="152" applyNumberFormat="1" applyFont="1" applyFill="1" applyBorder="1" applyAlignment="1" applyProtection="1">
      <alignment horizontal="right" vertical="center"/>
      <protection/>
    </xf>
    <xf numFmtId="0" fontId="9" fillId="0" borderId="15" xfId="152" applyFont="1" applyBorder="1" applyAlignment="1" applyProtection="1">
      <alignment horizontal="left" vertical="center" indent="1"/>
      <protection/>
    </xf>
    <xf numFmtId="164" fontId="9" fillId="0" borderId="16" xfId="152" applyNumberFormat="1" applyFont="1" applyBorder="1" applyAlignment="1" applyProtection="1">
      <alignment horizontal="right" vertical="center"/>
      <protection/>
    </xf>
    <xf numFmtId="164" fontId="9" fillId="0" borderId="16" xfId="152" applyNumberFormat="1" applyFont="1" applyBorder="1" applyAlignment="1" applyProtection="1">
      <alignment horizontal="center" vertical="center"/>
      <protection/>
    </xf>
    <xf numFmtId="0" fontId="98" fillId="0" borderId="15" xfId="152" applyFont="1" applyBorder="1" applyAlignment="1" quotePrefix="1">
      <alignment horizontal="left" indent="1"/>
      <protection/>
    </xf>
    <xf numFmtId="0" fontId="0" fillId="0" borderId="29" xfId="152" applyBorder="1" applyAlignment="1">
      <alignment horizontal="justify" vertical="center"/>
      <protection/>
    </xf>
    <xf numFmtId="164" fontId="2" fillId="0" borderId="29" xfId="152" applyNumberFormat="1" applyFont="1" applyBorder="1" applyAlignment="1" applyProtection="1">
      <alignment horizontal="center" vertical="center"/>
      <protection/>
    </xf>
    <xf numFmtId="164" fontId="2" fillId="0" borderId="29" xfId="152" applyNumberFormat="1" applyFont="1" applyBorder="1" applyAlignment="1">
      <alignment horizontal="center" vertical="center"/>
      <protection/>
    </xf>
    <xf numFmtId="0" fontId="4" fillId="0" borderId="0" xfId="152" applyFont="1" applyBorder="1" applyAlignment="1" applyProtection="1">
      <alignment horizontal="justify" vertical="center"/>
      <protection/>
    </xf>
    <xf numFmtId="164" fontId="2" fillId="0" borderId="0" xfId="152" applyNumberFormat="1" applyFont="1" applyFill="1" applyBorder="1" applyAlignment="1" applyProtection="1">
      <alignment horizontal="right" vertical="center"/>
      <protection/>
    </xf>
    <xf numFmtId="164" fontId="2" fillId="0" borderId="0" xfId="152" applyNumberFormat="1" applyFont="1" applyBorder="1" applyAlignment="1" applyProtection="1">
      <alignment horizontal="center" vertical="center"/>
      <protection/>
    </xf>
    <xf numFmtId="164" fontId="2" fillId="0" borderId="0" xfId="152" applyNumberFormat="1" applyFont="1" applyBorder="1" applyAlignment="1">
      <alignment horizontal="center" vertical="center"/>
      <protection/>
    </xf>
    <xf numFmtId="0" fontId="0" fillId="0" borderId="0" xfId="152" applyBorder="1" applyAlignment="1">
      <alignment horizontal="justify" vertical="center"/>
      <protection/>
    </xf>
    <xf numFmtId="0" fontId="2" fillId="0" borderId="0" xfId="152" applyFont="1" applyBorder="1" applyAlignment="1" applyProtection="1">
      <alignment horizontal="justify" vertical="center"/>
      <protection/>
    </xf>
    <xf numFmtId="164" fontId="13" fillId="0" borderId="16" xfId="152" applyNumberFormat="1" applyFont="1" applyFill="1" applyBorder="1" applyAlignment="1" applyProtection="1">
      <alignment horizontal="right" vertical="center"/>
      <protection/>
    </xf>
    <xf numFmtId="164" fontId="9" fillId="0" borderId="19" xfId="152" applyNumberFormat="1" applyFont="1" applyFill="1" applyBorder="1" applyAlignment="1" applyProtection="1">
      <alignment horizontal="right" vertical="center"/>
      <protection/>
    </xf>
    <xf numFmtId="0" fontId="12" fillId="0" borderId="0" xfId="152" applyFont="1" applyBorder="1" applyAlignment="1">
      <alignment horizontal="center" vertical="center"/>
      <protection/>
    </xf>
    <xf numFmtId="164" fontId="9" fillId="0" borderId="16" xfId="0" applyNumberFormat="1" applyFont="1" applyFill="1" applyBorder="1" applyAlignment="1">
      <alignment horizontal="right" vertical="center"/>
    </xf>
    <xf numFmtId="164" fontId="13" fillId="0" borderId="16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164" fontId="13" fillId="0" borderId="16" xfId="0" applyNumberFormat="1" applyFont="1" applyFill="1" applyBorder="1" applyAlignment="1" applyProtection="1">
      <alignment horizontal="right" vertical="center"/>
      <protection/>
    </xf>
    <xf numFmtId="164" fontId="9" fillId="0" borderId="16" xfId="0" applyNumberFormat="1" applyFont="1" applyFill="1" applyBorder="1" applyAlignment="1" applyProtection="1">
      <alignment horizontal="right" vertical="center"/>
      <protection/>
    </xf>
    <xf numFmtId="164" fontId="9" fillId="0" borderId="19" xfId="0" applyNumberFormat="1" applyFont="1" applyFill="1" applyBorder="1" applyAlignment="1" applyProtection="1">
      <alignment horizontal="right" vertical="center"/>
      <protection/>
    </xf>
    <xf numFmtId="0" fontId="98" fillId="0" borderId="29" xfId="152" applyFont="1" applyBorder="1" applyAlignment="1">
      <alignment horizontal="justify" vertical="center"/>
      <protection/>
    </xf>
    <xf numFmtId="164" fontId="9" fillId="0" borderId="0" xfId="152" applyNumberFormat="1" applyFont="1" applyFill="1" applyBorder="1" applyAlignment="1" applyProtection="1">
      <alignment horizontal="right" vertical="center"/>
      <protection/>
    </xf>
    <xf numFmtId="0" fontId="98" fillId="0" borderId="0" xfId="152" applyFont="1" applyAlignment="1">
      <alignment horizontal="justify" vertical="center"/>
      <protection/>
    </xf>
    <xf numFmtId="0" fontId="2" fillId="0" borderId="0" xfId="208">
      <alignment/>
      <protection/>
    </xf>
    <xf numFmtId="0" fontId="12" fillId="0" borderId="0" xfId="140" applyFont="1" applyBorder="1" applyAlignment="1">
      <alignment horizontal="center"/>
      <protection/>
    </xf>
    <xf numFmtId="0" fontId="2" fillId="0" borderId="0" xfId="208" applyBorder="1">
      <alignment/>
      <protection/>
    </xf>
    <xf numFmtId="0" fontId="12" fillId="35" borderId="10" xfId="140" applyFont="1" applyFill="1" applyBorder="1">
      <alignment/>
      <protection/>
    </xf>
    <xf numFmtId="49" fontId="12" fillId="35" borderId="10" xfId="140" applyNumberFormat="1" applyFont="1" applyFill="1" applyBorder="1" applyAlignment="1">
      <alignment horizontal="center"/>
      <protection/>
    </xf>
    <xf numFmtId="0" fontId="11" fillId="35" borderId="13" xfId="140" applyFont="1" applyFill="1" applyBorder="1" applyAlignment="1" quotePrefix="1">
      <alignment horizontal="center"/>
      <protection/>
    </xf>
    <xf numFmtId="164" fontId="9" fillId="0" borderId="0" xfId="140" applyNumberFormat="1" applyFont="1" applyFill="1" applyBorder="1" applyAlignment="1">
      <alignment horizontal="right"/>
      <protection/>
    </xf>
    <xf numFmtId="164" fontId="9" fillId="0" borderId="13" xfId="140" applyNumberFormat="1" applyFont="1" applyFill="1" applyBorder="1" applyAlignment="1">
      <alignment horizontal="right"/>
      <protection/>
    </xf>
    <xf numFmtId="170" fontId="9" fillId="0" borderId="13" xfId="140" applyNumberFormat="1" applyFont="1" applyBorder="1" applyAlignment="1">
      <alignment horizontal="center"/>
      <protection/>
    </xf>
    <xf numFmtId="164" fontId="9" fillId="0" borderId="16" xfId="140" applyNumberFormat="1" applyFont="1" applyFill="1" applyBorder="1" applyAlignment="1">
      <alignment horizontal="right"/>
      <protection/>
    </xf>
    <xf numFmtId="170" fontId="9" fillId="0" borderId="16" xfId="140" applyNumberFormat="1" applyFont="1" applyBorder="1" applyAlignment="1">
      <alignment horizontal="center"/>
      <protection/>
    </xf>
    <xf numFmtId="164" fontId="9" fillId="0" borderId="16" xfId="140" applyNumberFormat="1" applyFont="1" applyBorder="1" applyAlignment="1">
      <alignment horizontal="right"/>
      <protection/>
    </xf>
    <xf numFmtId="164" fontId="12" fillId="0" borderId="0" xfId="140" applyNumberFormat="1" applyFont="1" applyBorder="1" applyAlignment="1">
      <alignment horizontal="right"/>
      <protection/>
    </xf>
    <xf numFmtId="170" fontId="9" fillId="0" borderId="0" xfId="140" applyNumberFormat="1" applyFont="1" applyBorder="1" applyAlignment="1">
      <alignment horizontal="center"/>
      <protection/>
    </xf>
    <xf numFmtId="0" fontId="9" fillId="0" borderId="0" xfId="140" applyFont="1">
      <alignment/>
      <protection/>
    </xf>
    <xf numFmtId="0" fontId="6" fillId="0" borderId="0" xfId="140" applyFont="1">
      <alignment/>
      <protection/>
    </xf>
    <xf numFmtId="164" fontId="6" fillId="0" borderId="0" xfId="140" applyNumberFormat="1" applyFont="1">
      <alignment/>
      <protection/>
    </xf>
    <xf numFmtId="0" fontId="99" fillId="0" borderId="0" xfId="152" applyFont="1">
      <alignment/>
      <protection/>
    </xf>
    <xf numFmtId="0" fontId="99" fillId="0" borderId="10" xfId="152" applyFont="1" applyBorder="1" applyAlignment="1">
      <alignment/>
      <protection/>
    </xf>
    <xf numFmtId="0" fontId="99" fillId="0" borderId="10" xfId="152" applyFont="1" applyBorder="1">
      <alignment/>
      <protection/>
    </xf>
    <xf numFmtId="0" fontId="99" fillId="0" borderId="0" xfId="152" applyFont="1" applyAlignment="1">
      <alignment/>
      <protection/>
    </xf>
    <xf numFmtId="0" fontId="0" fillId="0" borderId="0" xfId="152">
      <alignment/>
      <protection/>
    </xf>
    <xf numFmtId="180" fontId="12" fillId="34" borderId="20" xfId="256" applyNumberFormat="1" applyFont="1" applyFill="1" applyBorder="1" applyAlignment="1" applyProtection="1">
      <alignment horizontal="center" vertical="center"/>
      <protection/>
    </xf>
    <xf numFmtId="180" fontId="12" fillId="34" borderId="10" xfId="256" applyNumberFormat="1" applyFont="1" applyFill="1" applyBorder="1" applyAlignment="1" applyProtection="1">
      <alignment horizontal="center" vertical="center"/>
      <protection/>
    </xf>
    <xf numFmtId="180" fontId="12" fillId="34" borderId="11" xfId="256" applyNumberFormat="1" applyFont="1" applyFill="1" applyBorder="1" applyAlignment="1" applyProtection="1">
      <alignment horizontal="center" vertical="center"/>
      <protection/>
    </xf>
    <xf numFmtId="180" fontId="9" fillId="0" borderId="15" xfId="256" applyNumberFormat="1" applyFont="1" applyBorder="1" applyAlignment="1" applyProtection="1">
      <alignment horizontal="left" vertical="center"/>
      <protection/>
    </xf>
    <xf numFmtId="164" fontId="9" fillId="0" borderId="16" xfId="49" applyNumberFormat="1" applyFont="1" applyBorder="1" applyAlignment="1" applyProtection="1">
      <alignment horizontal="center" vertical="center"/>
      <protection/>
    </xf>
    <xf numFmtId="167" fontId="9" fillId="0" borderId="16" xfId="256" applyNumberFormat="1" applyFont="1" applyBorder="1" applyAlignment="1" applyProtection="1">
      <alignment horizontal="center" vertical="center"/>
      <protection/>
    </xf>
    <xf numFmtId="167" fontId="9" fillId="0" borderId="13" xfId="256" applyNumberFormat="1" applyFont="1" applyBorder="1" applyAlignment="1" applyProtection="1">
      <alignment horizontal="center" vertical="center"/>
      <protection/>
    </xf>
    <xf numFmtId="167" fontId="9" fillId="0" borderId="30" xfId="256" applyNumberFormat="1" applyFont="1" applyBorder="1" applyAlignment="1" applyProtection="1">
      <alignment horizontal="center" vertical="center"/>
      <protection/>
    </xf>
    <xf numFmtId="167" fontId="9" fillId="0" borderId="17" xfId="256" applyNumberFormat="1" applyFont="1" applyBorder="1" applyAlignment="1" applyProtection="1">
      <alignment horizontal="center" vertical="center"/>
      <protection/>
    </xf>
    <xf numFmtId="164" fontId="9" fillId="0" borderId="16" xfId="49" applyNumberFormat="1" applyFont="1" applyFill="1" applyBorder="1" applyAlignment="1" applyProtection="1">
      <alignment horizontal="center" vertical="center"/>
      <protection/>
    </xf>
    <xf numFmtId="180" fontId="9" fillId="0" borderId="16" xfId="256" applyNumberFormat="1" applyFont="1" applyFill="1" applyBorder="1" applyAlignment="1" applyProtection="1">
      <alignment horizontal="center" vertical="center"/>
      <protection/>
    </xf>
    <xf numFmtId="164" fontId="9" fillId="0" borderId="16" xfId="256" applyNumberFormat="1" applyFont="1" applyFill="1" applyBorder="1" applyAlignment="1" applyProtection="1">
      <alignment horizontal="center" vertical="center"/>
      <protection/>
    </xf>
    <xf numFmtId="164" fontId="9" fillId="0" borderId="30" xfId="256" applyNumberFormat="1" applyFont="1" applyFill="1" applyBorder="1" applyAlignment="1" applyProtection="1">
      <alignment horizontal="center" vertical="center"/>
      <protection/>
    </xf>
    <xf numFmtId="180" fontId="9" fillId="0" borderId="17" xfId="256" applyNumberFormat="1" applyFont="1" applyFill="1" applyBorder="1" applyAlignment="1" applyProtection="1">
      <alignment horizontal="center" vertical="center"/>
      <protection/>
    </xf>
    <xf numFmtId="164" fontId="9" fillId="0" borderId="16" xfId="49" applyNumberFormat="1" applyFont="1" applyBorder="1" applyAlignment="1">
      <alignment horizontal="center" vertical="center"/>
    </xf>
    <xf numFmtId="164" fontId="9" fillId="0" borderId="16" xfId="256" applyNumberFormat="1" applyFont="1" applyBorder="1" applyAlignment="1">
      <alignment horizontal="center" vertical="center"/>
      <protection/>
    </xf>
    <xf numFmtId="164" fontId="9" fillId="0" borderId="30" xfId="256" applyNumberFormat="1" applyFont="1" applyBorder="1" applyAlignment="1">
      <alignment horizontal="center" vertical="center"/>
      <protection/>
    </xf>
    <xf numFmtId="164" fontId="9" fillId="0" borderId="17" xfId="256" applyNumberFormat="1" applyFont="1" applyBorder="1" applyAlignment="1">
      <alignment horizontal="center" vertical="center"/>
      <protection/>
    </xf>
    <xf numFmtId="167" fontId="9" fillId="0" borderId="20" xfId="256" applyNumberFormat="1" applyFont="1" applyBorder="1" applyAlignment="1" applyProtection="1">
      <alignment horizontal="center" vertical="center"/>
      <protection/>
    </xf>
    <xf numFmtId="180" fontId="12" fillId="0" borderId="31" xfId="256" applyNumberFormat="1" applyFont="1" applyBorder="1" applyAlignment="1" applyProtection="1">
      <alignment horizontal="center" vertical="center"/>
      <protection/>
    </xf>
    <xf numFmtId="164" fontId="12" fillId="0" borderId="32" xfId="256" applyNumberFormat="1" applyFont="1" applyBorder="1" applyAlignment="1">
      <alignment horizontal="center" vertical="center"/>
      <protection/>
    </xf>
    <xf numFmtId="164" fontId="12" fillId="0" borderId="33" xfId="256" applyNumberFormat="1" applyFont="1" applyBorder="1" applyAlignment="1">
      <alignment horizontal="center" vertical="center"/>
      <protection/>
    </xf>
    <xf numFmtId="180" fontId="24" fillId="0" borderId="29" xfId="256" applyNumberFormat="1" applyFont="1" applyFill="1" applyBorder="1" applyAlignment="1" applyProtection="1">
      <alignment horizontal="left" vertical="center"/>
      <protection/>
    </xf>
    <xf numFmtId="0" fontId="0" fillId="0" borderId="0" xfId="152" applyAlignment="1">
      <alignment horizontal="center"/>
      <protection/>
    </xf>
    <xf numFmtId="180" fontId="24" fillId="0" borderId="0" xfId="256" applyNumberFormat="1" applyFont="1" applyFill="1" applyBorder="1" applyAlignment="1" applyProtection="1">
      <alignment horizontal="left" vertical="center"/>
      <protection/>
    </xf>
    <xf numFmtId="167" fontId="0" fillId="0" borderId="0" xfId="152" applyNumberFormat="1">
      <alignment/>
      <protection/>
    </xf>
    <xf numFmtId="180" fontId="12" fillId="0" borderId="0" xfId="253" applyNumberFormat="1" applyFont="1" applyBorder="1" applyAlignment="1" quotePrefix="1">
      <alignment horizontal="center"/>
      <protection/>
    </xf>
    <xf numFmtId="180" fontId="12" fillId="34" borderId="10" xfId="253" applyNumberFormat="1" applyFont="1" applyFill="1" applyBorder="1" applyAlignment="1" applyProtection="1">
      <alignment horizontal="center" vertical="center"/>
      <protection/>
    </xf>
    <xf numFmtId="180" fontId="9" fillId="0" borderId="16" xfId="253" applyNumberFormat="1" applyFont="1" applyBorder="1" applyAlignment="1" applyProtection="1">
      <alignment horizontal="left" vertical="center"/>
      <protection/>
    </xf>
    <xf numFmtId="167" fontId="9" fillId="0" borderId="30" xfId="253" applyNumberFormat="1" applyFont="1" applyBorder="1" applyAlignment="1" applyProtection="1">
      <alignment horizontal="center" vertical="center"/>
      <protection/>
    </xf>
    <xf numFmtId="164" fontId="100" fillId="0" borderId="0" xfId="197" applyNumberFormat="1" applyFont="1" applyBorder="1" applyAlignment="1">
      <alignment horizontal="center"/>
      <protection/>
    </xf>
    <xf numFmtId="181" fontId="12" fillId="0" borderId="13" xfId="253" applyNumberFormat="1" applyFont="1" applyFill="1" applyBorder="1" applyAlignment="1" applyProtection="1">
      <alignment horizontal="center" vertical="center"/>
      <protection/>
    </xf>
    <xf numFmtId="164" fontId="9" fillId="0" borderId="13" xfId="197" applyNumberFormat="1" applyFont="1" applyBorder="1" applyAlignment="1">
      <alignment horizontal="center"/>
      <protection/>
    </xf>
    <xf numFmtId="164" fontId="9" fillId="0" borderId="13" xfId="253" applyNumberFormat="1" applyFont="1" applyFill="1" applyBorder="1" applyAlignment="1" applyProtection="1">
      <alignment horizontal="center" vertical="center"/>
      <protection/>
    </xf>
    <xf numFmtId="164" fontId="100" fillId="0" borderId="13" xfId="197" applyNumberFormat="1" applyFont="1" applyBorder="1" applyAlignment="1">
      <alignment horizontal="center"/>
      <protection/>
    </xf>
    <xf numFmtId="181" fontId="12" fillId="0" borderId="16" xfId="253" applyNumberFormat="1" applyFont="1" applyFill="1" applyBorder="1" applyAlignment="1" applyProtection="1">
      <alignment horizontal="center" vertical="center"/>
      <protection/>
    </xf>
    <xf numFmtId="164" fontId="9" fillId="0" borderId="16" xfId="197" applyNumberFormat="1" applyFont="1" applyBorder="1" applyAlignment="1">
      <alignment horizontal="center"/>
      <protection/>
    </xf>
    <xf numFmtId="164" fontId="9" fillId="0" borderId="16" xfId="253" applyNumberFormat="1" applyFont="1" applyFill="1" applyBorder="1" applyAlignment="1" applyProtection="1">
      <alignment horizontal="center" vertical="center"/>
      <protection/>
    </xf>
    <xf numFmtId="164" fontId="100" fillId="0" borderId="16" xfId="197" applyNumberFormat="1" applyFont="1" applyBorder="1" applyAlignment="1">
      <alignment horizontal="center"/>
      <protection/>
    </xf>
    <xf numFmtId="167" fontId="9" fillId="0" borderId="34" xfId="253" applyNumberFormat="1" applyFont="1" applyBorder="1" applyAlignment="1" applyProtection="1">
      <alignment horizontal="center" vertical="center"/>
      <protection/>
    </xf>
    <xf numFmtId="164" fontId="9" fillId="0" borderId="34" xfId="253" applyNumberFormat="1" applyFont="1" applyBorder="1" applyAlignment="1">
      <alignment horizontal="center" vertical="center"/>
      <protection/>
    </xf>
    <xf numFmtId="164" fontId="100" fillId="0" borderId="20" xfId="197" applyNumberFormat="1" applyFont="1" applyBorder="1" applyAlignment="1">
      <alignment horizontal="center"/>
      <protection/>
    </xf>
    <xf numFmtId="0" fontId="100" fillId="0" borderId="0" xfId="197" applyFont="1">
      <alignment/>
      <protection/>
    </xf>
    <xf numFmtId="0" fontId="101" fillId="0" borderId="0" xfId="197" applyFont="1">
      <alignment/>
      <protection/>
    </xf>
    <xf numFmtId="169" fontId="2" fillId="0" borderId="0" xfId="68" applyNumberFormat="1" applyFont="1" applyAlignment="1">
      <alignment/>
    </xf>
    <xf numFmtId="0" fontId="100" fillId="0" borderId="0" xfId="197" applyFont="1" quotePrefix="1">
      <alignment/>
      <protection/>
    </xf>
    <xf numFmtId="180" fontId="9" fillId="0" borderId="0" xfId="259" applyNumberFormat="1" applyFont="1">
      <alignment/>
      <protection/>
    </xf>
    <xf numFmtId="180" fontId="9" fillId="0" borderId="0" xfId="256" applyNumberFormat="1" applyFont="1">
      <alignment/>
      <protection/>
    </xf>
    <xf numFmtId="180" fontId="9" fillId="0" borderId="0" xfId="256" applyNumberFormat="1" applyFont="1" applyFill="1">
      <alignment/>
      <protection/>
    </xf>
    <xf numFmtId="180" fontId="9" fillId="0" borderId="35" xfId="256" applyNumberFormat="1" applyFont="1" applyBorder="1" applyAlignment="1" applyProtection="1">
      <alignment horizontal="centerContinuous"/>
      <protection/>
    </xf>
    <xf numFmtId="180" fontId="9" fillId="0" borderId="36" xfId="256" applyNumberFormat="1" applyFont="1" applyBorder="1" applyAlignment="1">
      <alignment horizontal="centerContinuous"/>
      <protection/>
    </xf>
    <xf numFmtId="164" fontId="9" fillId="0" borderId="0" xfId="256" applyNumberFormat="1" applyFont="1">
      <alignment/>
      <protection/>
    </xf>
    <xf numFmtId="180" fontId="22" fillId="34" borderId="10" xfId="256" applyNumberFormat="1" applyFont="1" applyFill="1" applyBorder="1" applyAlignment="1" applyProtection="1">
      <alignment horizontal="center" vertical="center"/>
      <protection/>
    </xf>
    <xf numFmtId="180" fontId="22" fillId="34" borderId="20" xfId="256" applyNumberFormat="1" applyFont="1" applyFill="1" applyBorder="1" applyAlignment="1" applyProtection="1">
      <alignment horizontal="center" vertical="center"/>
      <protection/>
    </xf>
    <xf numFmtId="180" fontId="22" fillId="34" borderId="36" xfId="256" applyNumberFormat="1" applyFont="1" applyFill="1" applyBorder="1" applyAlignment="1" applyProtection="1">
      <alignment horizontal="center" vertical="center"/>
      <protection/>
    </xf>
    <xf numFmtId="180" fontId="22" fillId="34" borderId="37" xfId="256" applyNumberFormat="1" applyFont="1" applyFill="1" applyBorder="1" applyAlignment="1" applyProtection="1">
      <alignment horizontal="center" vertical="center"/>
      <protection/>
    </xf>
    <xf numFmtId="180" fontId="9" fillId="0" borderId="38" xfId="256" applyNumberFormat="1" applyFont="1" applyBorder="1" applyAlignment="1" applyProtection="1">
      <alignment horizontal="center"/>
      <protection/>
    </xf>
    <xf numFmtId="180" fontId="26" fillId="0" borderId="15" xfId="256" applyNumberFormat="1" applyFont="1" applyBorder="1" applyAlignment="1" applyProtection="1">
      <alignment horizontal="left" vertical="center"/>
      <protection/>
    </xf>
    <xf numFmtId="164" fontId="26" fillId="0" borderId="16" xfId="256" applyNumberFormat="1" applyFont="1" applyBorder="1" applyAlignment="1">
      <alignment horizontal="center" vertical="center"/>
      <protection/>
    </xf>
    <xf numFmtId="164" fontId="26" fillId="0" borderId="30" xfId="256" applyNumberFormat="1" applyFont="1" applyBorder="1" applyAlignment="1">
      <alignment horizontal="center" vertical="center"/>
      <protection/>
    </xf>
    <xf numFmtId="164" fontId="26" fillId="0" borderId="13" xfId="256" applyNumberFormat="1" applyFont="1" applyBorder="1" applyAlignment="1">
      <alignment horizontal="center" vertical="center"/>
      <protection/>
    </xf>
    <xf numFmtId="164" fontId="26" fillId="0" borderId="17" xfId="256" applyNumberFormat="1" applyFont="1" applyBorder="1" applyAlignment="1">
      <alignment horizontal="center" vertical="center"/>
      <protection/>
    </xf>
    <xf numFmtId="164" fontId="26" fillId="0" borderId="20" xfId="256" applyNumberFormat="1" applyFont="1" applyBorder="1" applyAlignment="1">
      <alignment horizontal="center" vertical="center"/>
      <protection/>
    </xf>
    <xf numFmtId="180" fontId="22" fillId="0" borderId="31" xfId="256" applyNumberFormat="1" applyFont="1" applyBorder="1" applyAlignment="1" applyProtection="1">
      <alignment horizontal="center" vertical="center"/>
      <protection/>
    </xf>
    <xf numFmtId="164" fontId="22" fillId="0" borderId="39" xfId="256" applyNumberFormat="1" applyFont="1" applyBorder="1" applyAlignment="1">
      <alignment horizontal="center" vertical="center"/>
      <protection/>
    </xf>
    <xf numFmtId="164" fontId="22" fillId="0" borderId="40" xfId="256" applyNumberFormat="1" applyFont="1" applyBorder="1" applyAlignment="1">
      <alignment horizontal="center" vertical="center"/>
      <protection/>
    </xf>
    <xf numFmtId="164" fontId="22" fillId="0" borderId="32" xfId="256" applyNumberFormat="1" applyFont="1" applyBorder="1" applyAlignment="1">
      <alignment horizontal="center" vertical="center"/>
      <protection/>
    </xf>
    <xf numFmtId="164" fontId="22" fillId="0" borderId="33" xfId="256" applyNumberFormat="1" applyFont="1" applyBorder="1" applyAlignment="1">
      <alignment horizontal="center" vertical="center"/>
      <protection/>
    </xf>
    <xf numFmtId="180" fontId="9" fillId="0" borderId="0" xfId="256" applyNumberFormat="1" applyFont="1" applyAlignment="1" applyProtection="1">
      <alignment horizontal="left"/>
      <protection/>
    </xf>
    <xf numFmtId="180" fontId="9" fillId="0" borderId="0" xfId="256" applyNumberFormat="1" applyFont="1" applyBorder="1">
      <alignment/>
      <protection/>
    </xf>
    <xf numFmtId="180" fontId="9" fillId="0" borderId="0" xfId="256" applyNumberFormat="1" applyFont="1" applyBorder="1" applyAlignment="1" applyProtection="1">
      <alignment horizontal="center" vertical="center"/>
      <protection/>
    </xf>
    <xf numFmtId="0" fontId="12" fillId="0" borderId="0" xfId="193" applyFont="1" applyBorder="1" applyAlignment="1">
      <alignment horizontal="center" vertical="center"/>
      <protection/>
    </xf>
    <xf numFmtId="0" fontId="9" fillId="0" borderId="0" xfId="257" applyFont="1">
      <alignment/>
      <protection/>
    </xf>
    <xf numFmtId="0" fontId="12" fillId="34" borderId="41" xfId="193" applyFont="1" applyFill="1" applyBorder="1" applyAlignment="1" applyProtection="1" quotePrefix="1">
      <alignment horizontal="center" vertical="center"/>
      <protection/>
    </xf>
    <xf numFmtId="16" fontId="22" fillId="34" borderId="42" xfId="193" applyNumberFormat="1" applyFont="1" applyFill="1" applyBorder="1" applyAlignment="1">
      <alignment horizontal="center" wrapText="1"/>
      <protection/>
    </xf>
    <xf numFmtId="0" fontId="12" fillId="34" borderId="43" xfId="257" applyFont="1" applyFill="1" applyBorder="1" applyAlignment="1">
      <alignment horizontal="center"/>
      <protection/>
    </xf>
    <xf numFmtId="0" fontId="12" fillId="34" borderId="13" xfId="257" applyFont="1" applyFill="1" applyBorder="1" applyAlignment="1">
      <alignment horizontal="center"/>
      <protection/>
    </xf>
    <xf numFmtId="0" fontId="12" fillId="34" borderId="44" xfId="257" applyFont="1" applyFill="1" applyBorder="1" applyAlignment="1">
      <alignment horizontal="center"/>
      <protection/>
    </xf>
    <xf numFmtId="0" fontId="12" fillId="34" borderId="14" xfId="257" applyFont="1" applyFill="1" applyBorder="1" applyAlignment="1">
      <alignment horizontal="center"/>
      <protection/>
    </xf>
    <xf numFmtId="0" fontId="9" fillId="34" borderId="45" xfId="257" applyNumberFormat="1" applyFont="1" applyFill="1" applyBorder="1" applyAlignment="1">
      <alignment horizontal="center"/>
      <protection/>
    </xf>
    <xf numFmtId="0" fontId="12" fillId="34" borderId="10" xfId="257" applyFont="1" applyFill="1" applyBorder="1" applyAlignment="1">
      <alignment horizontal="center"/>
      <protection/>
    </xf>
    <xf numFmtId="0" fontId="12" fillId="34" borderId="46" xfId="257" applyFont="1" applyFill="1" applyBorder="1" applyAlignment="1">
      <alignment horizontal="center"/>
      <protection/>
    </xf>
    <xf numFmtId="0" fontId="12" fillId="34" borderId="36" xfId="257" applyFont="1" applyFill="1" applyBorder="1" applyAlignment="1">
      <alignment horizontal="center"/>
      <protection/>
    </xf>
    <xf numFmtId="0" fontId="12" fillId="34" borderId="47" xfId="257" applyFont="1" applyFill="1" applyBorder="1" applyAlignment="1">
      <alignment horizontal="center"/>
      <protection/>
    </xf>
    <xf numFmtId="0" fontId="12" fillId="34" borderId="20" xfId="257" applyFont="1" applyFill="1" applyBorder="1" applyAlignment="1">
      <alignment horizontal="center"/>
      <protection/>
    </xf>
    <xf numFmtId="0" fontId="12" fillId="34" borderId="48" xfId="257" applyFont="1" applyFill="1" applyBorder="1" applyAlignment="1">
      <alignment horizontal="center"/>
      <protection/>
    </xf>
    <xf numFmtId="0" fontId="12" fillId="34" borderId="37" xfId="257" applyFont="1" applyFill="1" applyBorder="1" applyAlignment="1">
      <alignment horizontal="center"/>
      <protection/>
    </xf>
    <xf numFmtId="0" fontId="12" fillId="0" borderId="24" xfId="257" applyFont="1" applyBorder="1">
      <alignment/>
      <protection/>
    </xf>
    <xf numFmtId="2" fontId="12" fillId="0" borderId="16" xfId="257" applyNumberFormat="1" applyFont="1" applyBorder="1" applyAlignment="1">
      <alignment horizontal="center" vertical="center"/>
      <protection/>
    </xf>
    <xf numFmtId="164" fontId="12" fillId="0" borderId="0" xfId="193" applyNumberFormat="1" applyFont="1" applyBorder="1" applyAlignment="1">
      <alignment horizontal="right" vertical="center"/>
      <protection/>
    </xf>
    <xf numFmtId="164" fontId="12" fillId="0" borderId="35" xfId="250" applyNumberFormat="1" applyFont="1" applyBorder="1" applyAlignment="1">
      <alignment horizontal="right" vertical="center"/>
      <protection/>
    </xf>
    <xf numFmtId="164" fontId="12" fillId="0" borderId="36" xfId="250" applyNumberFormat="1" applyFont="1" applyBorder="1" applyAlignment="1">
      <alignment horizontal="right" vertical="center"/>
      <protection/>
    </xf>
    <xf numFmtId="164" fontId="12" fillId="0" borderId="43" xfId="250" applyNumberFormat="1" applyFont="1" applyBorder="1" applyAlignment="1">
      <alignment horizontal="right" vertical="center"/>
      <protection/>
    </xf>
    <xf numFmtId="164" fontId="12" fillId="0" borderId="44" xfId="250" applyNumberFormat="1" applyFont="1" applyBorder="1" applyAlignment="1">
      <alignment horizontal="right" vertical="center"/>
      <protection/>
    </xf>
    <xf numFmtId="164" fontId="12" fillId="0" borderId="44" xfId="250" applyNumberFormat="1" applyFont="1" applyFill="1" applyBorder="1" applyAlignment="1">
      <alignment horizontal="right" vertical="center"/>
      <protection/>
    </xf>
    <xf numFmtId="164" fontId="12" fillId="0" borderId="49" xfId="250" applyNumberFormat="1" applyFont="1" applyBorder="1" applyAlignment="1">
      <alignment horizontal="center" vertical="center"/>
      <protection/>
    </xf>
    <xf numFmtId="0" fontId="12" fillId="0" borderId="45" xfId="257" applyFont="1" applyBorder="1">
      <alignment/>
      <protection/>
    </xf>
    <xf numFmtId="2" fontId="12" fillId="0" borderId="46" xfId="257" applyNumberFormat="1" applyFont="1" applyBorder="1" applyAlignment="1">
      <alignment horizontal="center" vertical="center"/>
      <protection/>
    </xf>
    <xf numFmtId="164" fontId="12" fillId="0" borderId="46" xfId="193" applyNumberFormat="1" applyFont="1" applyBorder="1" applyAlignment="1">
      <alignment horizontal="right" vertical="center"/>
      <protection/>
    </xf>
    <xf numFmtId="164" fontId="12" fillId="0" borderId="35" xfId="193" applyNumberFormat="1" applyFont="1" applyBorder="1" applyAlignment="1">
      <alignment horizontal="right" vertical="center"/>
      <protection/>
    </xf>
    <xf numFmtId="164" fontId="12" fillId="0" borderId="46" xfId="250" applyNumberFormat="1" applyFont="1" applyBorder="1" applyAlignment="1">
      <alignment horizontal="right" vertical="center"/>
      <protection/>
    </xf>
    <xf numFmtId="164" fontId="12" fillId="0" borderId="35" xfId="250" applyNumberFormat="1" applyFont="1" applyFill="1" applyBorder="1" applyAlignment="1">
      <alignment horizontal="right" vertical="center"/>
      <protection/>
    </xf>
    <xf numFmtId="164" fontId="12" fillId="0" borderId="23" xfId="250" applyNumberFormat="1" applyFont="1" applyBorder="1" applyAlignment="1">
      <alignment horizontal="center" vertical="center"/>
      <protection/>
    </xf>
    <xf numFmtId="0" fontId="9" fillId="0" borderId="24" xfId="257" applyFont="1" applyBorder="1">
      <alignment/>
      <protection/>
    </xf>
    <xf numFmtId="2" fontId="9" fillId="0" borderId="16" xfId="257" applyNumberFormat="1" applyFont="1" applyBorder="1" applyAlignment="1">
      <alignment horizontal="center" vertical="center"/>
      <protection/>
    </xf>
    <xf numFmtId="164" fontId="9" fillId="0" borderId="0" xfId="193" applyNumberFormat="1" applyFont="1" applyBorder="1" applyAlignment="1">
      <alignment horizontal="right" vertical="center"/>
      <protection/>
    </xf>
    <xf numFmtId="164" fontId="9" fillId="0" borderId="44" xfId="250" applyNumberFormat="1" applyFont="1" applyBorder="1" applyAlignment="1">
      <alignment horizontal="right" vertical="center"/>
      <protection/>
    </xf>
    <xf numFmtId="164" fontId="9" fillId="0" borderId="50" xfId="250" applyNumberFormat="1" applyFont="1" applyBorder="1" applyAlignment="1">
      <alignment horizontal="right" vertical="center"/>
      <protection/>
    </xf>
    <xf numFmtId="164" fontId="9" fillId="0" borderId="34" xfId="250" applyNumberFormat="1" applyFont="1" applyBorder="1" applyAlignment="1">
      <alignment horizontal="right" vertical="center"/>
      <protection/>
    </xf>
    <xf numFmtId="164" fontId="9" fillId="0" borderId="0" xfId="250" applyNumberFormat="1" applyFont="1" applyBorder="1" applyAlignment="1">
      <alignment horizontal="right" vertical="center"/>
      <protection/>
    </xf>
    <xf numFmtId="164" fontId="9" fillId="0" borderId="0" xfId="250" applyNumberFormat="1" applyFont="1" applyFill="1" applyBorder="1" applyAlignment="1">
      <alignment horizontal="right" vertical="center"/>
      <protection/>
    </xf>
    <xf numFmtId="164" fontId="9" fillId="0" borderId="51" xfId="250" applyNumberFormat="1" applyFont="1" applyBorder="1" applyAlignment="1">
      <alignment horizontal="center" vertical="center"/>
      <protection/>
    </xf>
    <xf numFmtId="164" fontId="9" fillId="0" borderId="30" xfId="250" applyNumberFormat="1" applyFont="1" applyBorder="1" applyAlignment="1">
      <alignment horizontal="right" vertical="center"/>
      <protection/>
    </xf>
    <xf numFmtId="164" fontId="9" fillId="0" borderId="48" xfId="250" applyNumberFormat="1" applyFont="1" applyBorder="1" applyAlignment="1">
      <alignment horizontal="right" vertical="center"/>
      <protection/>
    </xf>
    <xf numFmtId="164" fontId="9" fillId="0" borderId="38" xfId="250" applyNumberFormat="1" applyFont="1" applyBorder="1" applyAlignment="1">
      <alignment horizontal="right" vertical="center"/>
      <protection/>
    </xf>
    <xf numFmtId="2" fontId="12" fillId="0" borderId="10" xfId="257" applyNumberFormat="1" applyFont="1" applyBorder="1" applyAlignment="1">
      <alignment horizontal="center" vertical="center"/>
      <protection/>
    </xf>
    <xf numFmtId="164" fontId="9" fillId="0" borderId="43" xfId="250" applyNumberFormat="1" applyFont="1" applyBorder="1" applyAlignment="1">
      <alignment horizontal="right" vertical="center"/>
      <protection/>
    </xf>
    <xf numFmtId="164" fontId="9" fillId="0" borderId="44" xfId="250" applyNumberFormat="1" applyFont="1" applyFill="1" applyBorder="1" applyAlignment="1">
      <alignment horizontal="right" vertical="center"/>
      <protection/>
    </xf>
    <xf numFmtId="164" fontId="9" fillId="0" borderId="49" xfId="250" applyNumberFormat="1" applyFont="1" applyBorder="1" applyAlignment="1">
      <alignment horizontal="center" vertical="center"/>
      <protection/>
    </xf>
    <xf numFmtId="164" fontId="9" fillId="0" borderId="47" xfId="250" applyNumberFormat="1" applyFont="1" applyBorder="1" applyAlignment="1">
      <alignment horizontal="right" vertical="center"/>
      <protection/>
    </xf>
    <xf numFmtId="164" fontId="9" fillId="0" borderId="48" xfId="250" applyNumberFormat="1" applyFont="1" applyFill="1" applyBorder="1" applyAlignment="1">
      <alignment horizontal="right" vertical="center"/>
      <protection/>
    </xf>
    <xf numFmtId="164" fontId="9" fillId="0" borderId="52" xfId="250" applyNumberFormat="1" applyFont="1" applyBorder="1" applyAlignment="1">
      <alignment horizontal="center" vertical="center"/>
      <protection/>
    </xf>
    <xf numFmtId="164" fontId="12" fillId="0" borderId="35" xfId="250" applyNumberFormat="1" applyFont="1" applyBorder="1" applyAlignment="1">
      <alignment vertical="center"/>
      <protection/>
    </xf>
    <xf numFmtId="164" fontId="12" fillId="0" borderId="36" xfId="250" applyNumberFormat="1" applyFont="1" applyBorder="1" applyAlignment="1">
      <alignment vertical="center"/>
      <protection/>
    </xf>
    <xf numFmtId="164" fontId="12" fillId="0" borderId="34" xfId="250" applyNumberFormat="1" applyFont="1" applyBorder="1" applyAlignment="1">
      <alignment horizontal="right" vertical="center"/>
      <protection/>
    </xf>
    <xf numFmtId="164" fontId="12" fillId="0" borderId="0" xfId="250" applyNumberFormat="1" applyFont="1" applyBorder="1" applyAlignment="1">
      <alignment horizontal="right" vertical="center"/>
      <protection/>
    </xf>
    <xf numFmtId="164" fontId="12" fillId="0" borderId="0" xfId="250" applyNumberFormat="1" applyFont="1" applyFill="1" applyBorder="1" applyAlignment="1">
      <alignment horizontal="right" vertical="center"/>
      <protection/>
    </xf>
    <xf numFmtId="164" fontId="12" fillId="0" borderId="51" xfId="250" applyNumberFormat="1" applyFont="1" applyBorder="1" applyAlignment="1">
      <alignment horizontal="center" vertical="center"/>
      <protection/>
    </xf>
    <xf numFmtId="0" fontId="12" fillId="0" borderId="0" xfId="257" applyFont="1">
      <alignment/>
      <protection/>
    </xf>
    <xf numFmtId="164" fontId="9" fillId="0" borderId="44" xfId="250" applyNumberFormat="1" applyFont="1" applyBorder="1" applyAlignment="1">
      <alignment vertical="center"/>
      <protection/>
    </xf>
    <xf numFmtId="164" fontId="9" fillId="0" borderId="50" xfId="250" applyNumberFormat="1" applyFont="1" applyBorder="1" applyAlignment="1">
      <alignment vertical="center"/>
      <protection/>
    </xf>
    <xf numFmtId="164" fontId="9" fillId="0" borderId="0" xfId="250" applyNumberFormat="1" applyFont="1" applyBorder="1" applyAlignment="1">
      <alignment vertical="center"/>
      <protection/>
    </xf>
    <xf numFmtId="164" fontId="9" fillId="0" borderId="30" xfId="250" applyNumberFormat="1" applyFont="1" applyBorder="1" applyAlignment="1">
      <alignment vertical="center"/>
      <protection/>
    </xf>
    <xf numFmtId="0" fontId="9" fillId="0" borderId="53" xfId="257" applyFont="1" applyBorder="1">
      <alignment/>
      <protection/>
    </xf>
    <xf numFmtId="2" fontId="9" fillId="0" borderId="19" xfId="257" applyNumberFormat="1" applyFont="1" applyBorder="1" applyAlignment="1">
      <alignment horizontal="center" vertical="center"/>
      <protection/>
    </xf>
    <xf numFmtId="164" fontId="9" fillId="0" borderId="54" xfId="193" applyNumberFormat="1" applyFont="1" applyBorder="1" applyAlignment="1">
      <alignment horizontal="right" vertical="center"/>
      <protection/>
    </xf>
    <xf numFmtId="164" fontId="9" fillId="0" borderId="54" xfId="250" applyNumberFormat="1" applyFont="1" applyBorder="1" applyAlignment="1">
      <alignment horizontal="right" vertical="center"/>
      <protection/>
    </xf>
    <xf numFmtId="164" fontId="9" fillId="0" borderId="54" xfId="250" applyNumberFormat="1" applyFont="1" applyBorder="1" applyAlignment="1">
      <alignment vertical="center"/>
      <protection/>
    </xf>
    <xf numFmtId="164" fontId="9" fillId="0" borderId="55" xfId="250" applyNumberFormat="1" applyFont="1" applyBorder="1" applyAlignment="1">
      <alignment vertical="center"/>
      <protection/>
    </xf>
    <xf numFmtId="164" fontId="9" fillId="0" borderId="56" xfId="250" applyNumberFormat="1" applyFont="1" applyBorder="1" applyAlignment="1">
      <alignment horizontal="right" vertical="center"/>
      <protection/>
    </xf>
    <xf numFmtId="164" fontId="9" fillId="0" borderId="54" xfId="250" applyNumberFormat="1" applyFont="1" applyFill="1" applyBorder="1" applyAlignment="1">
      <alignment horizontal="right" vertical="center"/>
      <protection/>
    </xf>
    <xf numFmtId="164" fontId="9" fillId="0" borderId="57" xfId="250" applyNumberFormat="1" applyFont="1" applyBorder="1" applyAlignment="1">
      <alignment horizontal="center" vertical="center"/>
      <protection/>
    </xf>
    <xf numFmtId="0" fontId="9" fillId="0" borderId="0" xfId="257" applyFont="1" applyBorder="1">
      <alignment/>
      <protection/>
    </xf>
    <xf numFmtId="0" fontId="12" fillId="0" borderId="0" xfId="257" applyFont="1" applyAlignment="1">
      <alignment horizontal="center"/>
      <protection/>
    </xf>
    <xf numFmtId="0" fontId="12" fillId="34" borderId="58" xfId="257" applyFont="1" applyFill="1" applyBorder="1" applyAlignment="1">
      <alignment horizontal="center"/>
      <protection/>
    </xf>
    <xf numFmtId="16" fontId="12" fillId="34" borderId="42" xfId="193" applyNumberFormat="1" applyFont="1" applyFill="1" applyBorder="1" applyAlignment="1">
      <alignment horizontal="center" wrapText="1"/>
      <protection/>
    </xf>
    <xf numFmtId="1" fontId="12" fillId="34" borderId="10" xfId="257" applyNumberFormat="1" applyFont="1" applyFill="1" applyBorder="1" applyAlignment="1" quotePrefix="1">
      <alignment horizontal="center"/>
      <protection/>
    </xf>
    <xf numFmtId="0" fontId="12" fillId="0" borderId="22" xfId="257" applyFont="1" applyBorder="1" applyAlignment="1">
      <alignment horizontal="center" vertical="center"/>
      <protection/>
    </xf>
    <xf numFmtId="0" fontId="12" fillId="0" borderId="48" xfId="257" applyFont="1" applyBorder="1" applyAlignment="1">
      <alignment vertical="center"/>
      <protection/>
    </xf>
    <xf numFmtId="164" fontId="12" fillId="0" borderId="20" xfId="257" applyNumberFormat="1" applyFont="1" applyBorder="1" applyAlignment="1">
      <alignment vertical="center"/>
      <protection/>
    </xf>
    <xf numFmtId="164" fontId="12" fillId="0" borderId="10" xfId="193" applyNumberFormat="1" applyFont="1" applyBorder="1" applyAlignment="1">
      <alignment horizontal="center" vertical="center"/>
      <protection/>
    </xf>
    <xf numFmtId="164" fontId="12" fillId="0" borderId="59" xfId="257" applyNumberFormat="1" applyFont="1" applyBorder="1" applyAlignment="1">
      <alignment horizontal="center" vertical="center"/>
      <protection/>
    </xf>
    <xf numFmtId="164" fontId="12" fillId="0" borderId="60" xfId="257" applyNumberFormat="1" applyFont="1" applyBorder="1" applyAlignment="1">
      <alignment horizontal="center" vertical="center"/>
      <protection/>
    </xf>
    <xf numFmtId="164" fontId="12" fillId="0" borderId="61" xfId="257" applyNumberFormat="1" applyFont="1" applyBorder="1" applyAlignment="1">
      <alignment horizontal="center" vertical="center"/>
      <protection/>
    </xf>
    <xf numFmtId="0" fontId="12" fillId="0" borderId="15" xfId="257" applyFont="1" applyBorder="1" applyAlignment="1">
      <alignment horizontal="center" vertical="center"/>
      <protection/>
    </xf>
    <xf numFmtId="0" fontId="12" fillId="0" borderId="0" xfId="257" applyFont="1" applyBorder="1" applyAlignment="1">
      <alignment vertical="center"/>
      <protection/>
    </xf>
    <xf numFmtId="164" fontId="12" fillId="0" borderId="16" xfId="257" applyNumberFormat="1" applyFont="1" applyBorder="1" applyAlignment="1">
      <alignment vertical="center"/>
      <protection/>
    </xf>
    <xf numFmtId="164" fontId="12" fillId="0" borderId="16" xfId="193" applyNumberFormat="1" applyFont="1" applyBorder="1" applyAlignment="1">
      <alignment horizontal="center" vertical="center"/>
      <protection/>
    </xf>
    <xf numFmtId="164" fontId="12" fillId="0" borderId="0" xfId="257" applyNumberFormat="1" applyFont="1" applyBorder="1" applyAlignment="1">
      <alignment horizontal="center" vertical="center"/>
      <protection/>
    </xf>
    <xf numFmtId="164" fontId="12" fillId="0" borderId="51" xfId="257" applyNumberFormat="1" applyFont="1" applyBorder="1" applyAlignment="1">
      <alignment horizontal="center" vertical="center"/>
      <protection/>
    </xf>
    <xf numFmtId="0" fontId="12" fillId="0" borderId="15" xfId="257" applyFont="1" applyBorder="1" applyAlignment="1">
      <alignment vertical="center"/>
      <protection/>
    </xf>
    <xf numFmtId="0" fontId="9" fillId="0" borderId="0" xfId="257" applyFont="1" applyBorder="1" applyAlignment="1">
      <alignment vertical="center"/>
      <protection/>
    </xf>
    <xf numFmtId="164" fontId="9" fillId="0" borderId="16" xfId="257" applyNumberFormat="1" applyFont="1" applyBorder="1" applyAlignment="1">
      <alignment vertical="center"/>
      <protection/>
    </xf>
    <xf numFmtId="164" fontId="9" fillId="0" borderId="16" xfId="193" applyNumberFormat="1" applyFont="1" applyBorder="1" applyAlignment="1">
      <alignment horizontal="center" vertical="center"/>
      <protection/>
    </xf>
    <xf numFmtId="164" fontId="9" fillId="0" borderId="0" xfId="257" applyNumberFormat="1" applyFont="1" applyBorder="1" applyAlignment="1">
      <alignment horizontal="center" vertical="center"/>
      <protection/>
    </xf>
    <xf numFmtId="164" fontId="9" fillId="0" borderId="51" xfId="257" applyNumberFormat="1" applyFont="1" applyBorder="1" applyAlignment="1">
      <alignment horizontal="center" vertical="center"/>
      <protection/>
    </xf>
    <xf numFmtId="164" fontId="12" fillId="0" borderId="16" xfId="258" applyNumberFormat="1" applyFont="1" applyBorder="1" applyAlignment="1">
      <alignment vertical="center"/>
      <protection/>
    </xf>
    <xf numFmtId="164" fontId="9" fillId="0" borderId="16" xfId="258" applyNumberFormat="1" applyFont="1" applyBorder="1" applyAlignment="1">
      <alignment vertical="center"/>
      <protection/>
    </xf>
    <xf numFmtId="2" fontId="9" fillId="0" borderId="0" xfId="257" applyNumberFormat="1" applyFont="1">
      <alignment/>
      <protection/>
    </xf>
    <xf numFmtId="164" fontId="12" fillId="0" borderId="0" xfId="257" applyNumberFormat="1" applyFont="1" applyFill="1" applyBorder="1" applyAlignment="1">
      <alignment horizontal="center" vertical="center"/>
      <protection/>
    </xf>
    <xf numFmtId="164" fontId="12" fillId="0" borderId="51" xfId="257" applyNumberFormat="1" applyFont="1" applyFill="1" applyBorder="1" applyAlignment="1">
      <alignment horizontal="center" vertical="center"/>
      <protection/>
    </xf>
    <xf numFmtId="164" fontId="102" fillId="0" borderId="51" xfId="257" applyNumberFormat="1" applyFont="1" applyBorder="1" applyAlignment="1">
      <alignment horizontal="center" vertical="center"/>
      <protection/>
    </xf>
    <xf numFmtId="0" fontId="12" fillId="0" borderId="15" xfId="257" applyFont="1" applyBorder="1" applyAlignment="1">
      <alignment horizontal="center"/>
      <protection/>
    </xf>
    <xf numFmtId="0" fontId="9" fillId="0" borderId="15" xfId="257" applyFont="1" applyBorder="1" applyAlignment="1">
      <alignment horizontal="center"/>
      <protection/>
    </xf>
    <xf numFmtId="0" fontId="12" fillId="0" borderId="18" xfId="257" applyFont="1" applyBorder="1">
      <alignment/>
      <protection/>
    </xf>
    <xf numFmtId="0" fontId="9" fillId="0" borderId="56" xfId="257" applyFont="1" applyBorder="1" applyAlignment="1">
      <alignment vertical="center"/>
      <protection/>
    </xf>
    <xf numFmtId="164" fontId="9" fillId="0" borderId="19" xfId="257" applyNumberFormat="1" applyFont="1" applyBorder="1" applyAlignment="1">
      <alignment vertical="center"/>
      <protection/>
    </xf>
    <xf numFmtId="164" fontId="9" fillId="0" borderId="19" xfId="193" applyNumberFormat="1" applyFont="1" applyBorder="1" applyAlignment="1">
      <alignment horizontal="center" vertical="center"/>
      <protection/>
    </xf>
    <xf numFmtId="164" fontId="9" fillId="0" borderId="54" xfId="257" applyNumberFormat="1" applyFont="1" applyBorder="1" applyAlignment="1">
      <alignment horizontal="center" vertical="center"/>
      <protection/>
    </xf>
    <xf numFmtId="164" fontId="9" fillId="0" borderId="57" xfId="257" applyNumberFormat="1" applyFont="1" applyBorder="1" applyAlignment="1">
      <alignment horizontal="center" vertical="center"/>
      <protection/>
    </xf>
    <xf numFmtId="0" fontId="9" fillId="0" borderId="0" xfId="257" applyFont="1" applyAlignment="1">
      <alignment horizontal="center"/>
      <protection/>
    </xf>
    <xf numFmtId="0" fontId="98" fillId="0" borderId="0" xfId="152" applyFont="1" applyBorder="1" applyAlignment="1">
      <alignment horizontal="justify" vertical="center"/>
      <protection/>
    </xf>
    <xf numFmtId="0" fontId="103" fillId="0" borderId="0" xfId="0" applyFont="1" applyFill="1" applyBorder="1" applyAlignment="1">
      <alignment horizontal="center" vertical="center"/>
    </xf>
    <xf numFmtId="164" fontId="103" fillId="0" borderId="0" xfId="0" applyNumberFormat="1" applyFont="1" applyFill="1" applyBorder="1" applyAlignment="1">
      <alignment horizontal="center" vertical="center" wrapText="1"/>
    </xf>
    <xf numFmtId="43" fontId="103" fillId="0" borderId="0" xfId="49" applyFont="1" applyFill="1" applyBorder="1" applyAlignment="1">
      <alignment horizontal="center" vertical="center" wrapText="1"/>
    </xf>
    <xf numFmtId="43" fontId="96" fillId="0" borderId="0" xfId="49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 wrapText="1"/>
    </xf>
    <xf numFmtId="164" fontId="104" fillId="0" borderId="0" xfId="0" applyNumberFormat="1" applyFont="1" applyFill="1" applyBorder="1" applyAlignment="1">
      <alignment horizontal="center" vertical="center" wrapText="1"/>
    </xf>
    <xf numFmtId="43" fontId="104" fillId="0" borderId="0" xfId="49" applyFont="1" applyFill="1" applyBorder="1" applyAlignment="1">
      <alignment horizontal="center" vertical="center" wrapText="1"/>
    </xf>
    <xf numFmtId="43" fontId="0" fillId="0" borderId="0" xfId="49" applyNumberFormat="1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 wrapText="1"/>
    </xf>
    <xf numFmtId="0" fontId="105" fillId="0" borderId="0" xfId="0" applyFont="1" applyBorder="1" applyAlignment="1">
      <alignment vertical="center"/>
    </xf>
    <xf numFmtId="0" fontId="106" fillId="27" borderId="0" xfId="0" applyFont="1" applyFill="1" applyBorder="1" applyAlignment="1">
      <alignment horizontal="left" vertical="center" wrapText="1"/>
    </xf>
    <xf numFmtId="0" fontId="106" fillId="27" borderId="0" xfId="0" applyFont="1" applyFill="1" applyBorder="1" applyAlignment="1">
      <alignment wrapText="1"/>
    </xf>
    <xf numFmtId="169" fontId="107" fillId="27" borderId="0" xfId="42" applyNumberFormat="1" applyFont="1" applyFill="1" applyBorder="1" applyAlignment="1">
      <alignment horizontal="right" wrapText="1"/>
    </xf>
    <xf numFmtId="0" fontId="107" fillId="27" borderId="0" xfId="0" applyFont="1" applyFill="1" applyBorder="1" applyAlignment="1">
      <alignment horizontal="right" wrapText="1"/>
    </xf>
    <xf numFmtId="169" fontId="107" fillId="27" borderId="0" xfId="44" applyNumberFormat="1" applyFont="1" applyFill="1" applyBorder="1" applyAlignment="1">
      <alignment horizontal="right" wrapText="1"/>
    </xf>
    <xf numFmtId="0" fontId="108" fillId="27" borderId="0" xfId="0" applyFont="1" applyFill="1" applyBorder="1" applyAlignment="1">
      <alignment wrapText="1"/>
    </xf>
    <xf numFmtId="164" fontId="107" fillId="27" borderId="0" xfId="0" applyNumberFormat="1" applyFont="1" applyFill="1" applyBorder="1" applyAlignment="1">
      <alignment horizontal="right" wrapText="1"/>
    </xf>
    <xf numFmtId="0" fontId="98" fillId="0" borderId="0" xfId="152" applyFont="1" applyFill="1" applyBorder="1" applyAlignment="1">
      <alignment horizontal="justify" vertical="center"/>
      <protection/>
    </xf>
    <xf numFmtId="0" fontId="0" fillId="0" borderId="0" xfId="152" applyFill="1" applyAlignment="1">
      <alignment horizontal="justify" vertical="center"/>
      <protection/>
    </xf>
    <xf numFmtId="0" fontId="6" fillId="0" borderId="0" xfId="193" applyFont="1" applyAlignment="1">
      <alignment horizontal="centerContinuous"/>
      <protection/>
    </xf>
    <xf numFmtId="0" fontId="6" fillId="0" borderId="0" xfId="193" applyFont="1">
      <alignment/>
      <protection/>
    </xf>
    <xf numFmtId="0" fontId="28" fillId="0" borderId="0" xfId="193" applyFont="1" applyAlignment="1">
      <alignment horizontal="centerContinuous"/>
      <protection/>
    </xf>
    <xf numFmtId="0" fontId="28" fillId="0" borderId="0" xfId="193" applyFont="1">
      <alignment/>
      <protection/>
    </xf>
    <xf numFmtId="0" fontId="6" fillId="0" borderId="0" xfId="193" applyFont="1" applyBorder="1">
      <alignment/>
      <protection/>
    </xf>
    <xf numFmtId="0" fontId="6" fillId="0" borderId="0" xfId="193" applyFont="1" applyBorder="1" applyAlignment="1">
      <alignment horizontal="center"/>
      <protection/>
    </xf>
    <xf numFmtId="0" fontId="8" fillId="0" borderId="0" xfId="193" applyFont="1">
      <alignment/>
      <protection/>
    </xf>
    <xf numFmtId="0" fontId="8" fillId="0" borderId="0" xfId="193" applyFont="1" applyAlignment="1">
      <alignment wrapText="1"/>
      <protection/>
    </xf>
    <xf numFmtId="180" fontId="6" fillId="0" borderId="0" xfId="254" applyNumberFormat="1" applyFont="1" applyAlignment="1" applyProtection="1">
      <alignment/>
      <protection/>
    </xf>
    <xf numFmtId="180" fontId="8" fillId="0" borderId="0" xfId="254" applyNumberFormat="1" applyFont="1" applyAlignment="1" applyProtection="1">
      <alignment/>
      <protection/>
    </xf>
    <xf numFmtId="0" fontId="8" fillId="0" borderId="0" xfId="193" applyFont="1" applyBorder="1">
      <alignment/>
      <protection/>
    </xf>
    <xf numFmtId="0" fontId="6" fillId="0" borderId="0" xfId="193" applyFont="1" applyFill="1" applyBorder="1">
      <alignment/>
      <protection/>
    </xf>
    <xf numFmtId="0" fontId="8" fillId="0" borderId="0" xfId="193" applyFont="1" applyBorder="1" applyAlignment="1">
      <alignment horizontal="left"/>
      <protection/>
    </xf>
    <xf numFmtId="0" fontId="12" fillId="0" borderId="0" xfId="140" applyFont="1" applyAlignment="1">
      <alignment horizontal="center"/>
      <protection/>
    </xf>
    <xf numFmtId="0" fontId="8" fillId="0" borderId="0" xfId="140" applyFont="1" applyAlignment="1">
      <alignment horizontal="center"/>
      <protection/>
    </xf>
    <xf numFmtId="0" fontId="2" fillId="0" borderId="0" xfId="140" applyNumberFormat="1" applyFill="1">
      <alignment/>
      <protection/>
    </xf>
    <xf numFmtId="0" fontId="9" fillId="0" borderId="0" xfId="260" applyFont="1" applyFill="1">
      <alignment/>
      <protection/>
    </xf>
    <xf numFmtId="164" fontId="9" fillId="0" borderId="0" xfId="260" applyNumberFormat="1" applyFont="1" applyFill="1">
      <alignment/>
      <protection/>
    </xf>
    <xf numFmtId="0" fontId="13" fillId="0" borderId="0" xfId="260" applyFont="1" applyFill="1" applyAlignment="1" applyProtection="1">
      <alignment horizontal="right"/>
      <protection/>
    </xf>
    <xf numFmtId="0" fontId="12" fillId="33" borderId="62" xfId="260" applyFont="1" applyFill="1" applyBorder="1" applyAlignment="1" applyProtection="1" quotePrefix="1">
      <alignment horizontal="center" vertical="center"/>
      <protection/>
    </xf>
    <xf numFmtId="0" fontId="12" fillId="33" borderId="10" xfId="260" applyFont="1" applyFill="1" applyBorder="1" applyAlignment="1" applyProtection="1">
      <alignment horizontal="center" vertical="center"/>
      <protection/>
    </xf>
    <xf numFmtId="4" fontId="12" fillId="33" borderId="10" xfId="260" applyNumberFormat="1" applyFont="1" applyFill="1" applyBorder="1" applyAlignment="1" applyProtection="1">
      <alignment horizontal="center" vertical="center"/>
      <protection/>
    </xf>
    <xf numFmtId="0" fontId="12" fillId="33" borderId="20" xfId="260" applyFont="1" applyFill="1" applyBorder="1" applyAlignment="1" applyProtection="1" quotePrefix="1">
      <alignment horizontal="center"/>
      <protection/>
    </xf>
    <xf numFmtId="0" fontId="12" fillId="33" borderId="37" xfId="260" applyFont="1" applyFill="1" applyBorder="1" applyAlignment="1" applyProtection="1" quotePrefix="1">
      <alignment horizontal="center" vertical="center"/>
      <protection/>
    </xf>
    <xf numFmtId="0" fontId="9" fillId="0" borderId="15" xfId="260" applyFont="1" applyFill="1" applyBorder="1">
      <alignment/>
      <protection/>
    </xf>
    <xf numFmtId="0" fontId="9" fillId="0" borderId="16" xfId="260" applyFont="1" applyFill="1" applyBorder="1" applyAlignment="1">
      <alignment horizontal="center"/>
      <protection/>
    </xf>
    <xf numFmtId="0" fontId="9" fillId="0" borderId="13" xfId="260" applyFont="1" applyFill="1" applyBorder="1" applyAlignment="1">
      <alignment horizontal="center"/>
      <protection/>
    </xf>
    <xf numFmtId="0" fontId="9" fillId="0" borderId="14" xfId="260" applyFont="1" applyFill="1" applyBorder="1" applyAlignment="1">
      <alignment horizontal="center"/>
      <protection/>
    </xf>
    <xf numFmtId="0" fontId="12" fillId="0" borderId="15" xfId="260" applyFont="1" applyFill="1" applyBorder="1" applyAlignment="1" applyProtection="1">
      <alignment horizontal="left"/>
      <protection/>
    </xf>
    <xf numFmtId="164" fontId="12" fillId="0" borderId="16" xfId="261" applyNumberFormat="1" applyFont="1" applyFill="1" applyBorder="1">
      <alignment/>
      <protection/>
    </xf>
    <xf numFmtId="164" fontId="12" fillId="0" borderId="16" xfId="260" applyNumberFormat="1" applyFont="1" applyBorder="1">
      <alignment/>
      <protection/>
    </xf>
    <xf numFmtId="164" fontId="12" fillId="0" borderId="17" xfId="260" applyNumberFormat="1" applyFont="1" applyBorder="1">
      <alignment/>
      <protection/>
    </xf>
    <xf numFmtId="0" fontId="9" fillId="0" borderId="15" xfId="260" applyFont="1" applyFill="1" applyBorder="1" applyAlignment="1" applyProtection="1">
      <alignment horizontal="left"/>
      <protection/>
    </xf>
    <xf numFmtId="164" fontId="9" fillId="0" borderId="16" xfId="261" applyNumberFormat="1" applyFont="1" applyFill="1" applyBorder="1">
      <alignment/>
      <protection/>
    </xf>
    <xf numFmtId="164" fontId="9" fillId="0" borderId="16" xfId="260" applyNumberFormat="1" applyFont="1" applyBorder="1">
      <alignment/>
      <protection/>
    </xf>
    <xf numFmtId="164" fontId="9" fillId="0" borderId="17" xfId="260" applyNumberFormat="1" applyFont="1" applyBorder="1">
      <alignment/>
      <protection/>
    </xf>
    <xf numFmtId="0" fontId="9" fillId="0" borderId="22" xfId="260" applyFont="1" applyFill="1" applyBorder="1" applyAlignment="1" applyProtection="1">
      <alignment horizontal="left"/>
      <protection/>
    </xf>
    <xf numFmtId="164" fontId="9" fillId="0" borderId="20" xfId="260" applyNumberFormat="1" applyFont="1" applyBorder="1">
      <alignment/>
      <protection/>
    </xf>
    <xf numFmtId="164" fontId="9" fillId="0" borderId="37" xfId="260" applyNumberFormat="1" applyFont="1" applyBorder="1">
      <alignment/>
      <protection/>
    </xf>
    <xf numFmtId="164" fontId="9" fillId="0" borderId="16" xfId="260" applyNumberFormat="1" applyFont="1" applyFill="1" applyBorder="1">
      <alignment/>
      <protection/>
    </xf>
    <xf numFmtId="164" fontId="9" fillId="0" borderId="20" xfId="261" applyNumberFormat="1" applyFont="1" applyFill="1" applyBorder="1">
      <alignment/>
      <protection/>
    </xf>
    <xf numFmtId="0" fontId="9" fillId="0" borderId="18" xfId="260" applyFont="1" applyFill="1" applyBorder="1" applyAlignment="1" applyProtection="1">
      <alignment horizontal="left"/>
      <protection/>
    </xf>
    <xf numFmtId="164" fontId="9" fillId="0" borderId="19" xfId="261" applyNumberFormat="1" applyFont="1" applyFill="1" applyBorder="1">
      <alignment/>
      <protection/>
    </xf>
    <xf numFmtId="164" fontId="9" fillId="0" borderId="19" xfId="260" applyNumberFormat="1" applyFont="1" applyBorder="1">
      <alignment/>
      <protection/>
    </xf>
    <xf numFmtId="164" fontId="9" fillId="0" borderId="21" xfId="260" applyNumberFormat="1" applyFont="1" applyBorder="1">
      <alignment/>
      <protection/>
    </xf>
    <xf numFmtId="0" fontId="9" fillId="0" borderId="0" xfId="260" applyFont="1" applyFill="1" applyAlignment="1">
      <alignment horizontal="right"/>
      <protection/>
    </xf>
    <xf numFmtId="164" fontId="9" fillId="0" borderId="0" xfId="260" applyNumberFormat="1" applyFont="1" applyFill="1" applyAlignment="1">
      <alignment horizontal="right"/>
      <protection/>
    </xf>
    <xf numFmtId="0" fontId="3" fillId="0" borderId="0" xfId="140" applyNumberFormat="1" applyFont="1" applyFill="1" applyAlignment="1">
      <alignment/>
      <protection/>
    </xf>
    <xf numFmtId="167" fontId="12" fillId="0" borderId="43" xfId="260" applyNumberFormat="1" applyFont="1" applyFill="1" applyBorder="1" applyAlignment="1" applyProtection="1" quotePrefix="1">
      <alignment horizontal="left"/>
      <protection/>
    </xf>
    <xf numFmtId="164" fontId="9" fillId="0" borderId="13" xfId="260" applyNumberFormat="1" applyFont="1" applyBorder="1" applyAlignment="1">
      <alignment horizontal="center" vertical="center"/>
      <protection/>
    </xf>
    <xf numFmtId="164" fontId="2" fillId="0" borderId="0" xfId="140" applyNumberFormat="1" applyFill="1">
      <alignment/>
      <protection/>
    </xf>
    <xf numFmtId="167" fontId="9" fillId="0" borderId="43" xfId="260" applyNumberFormat="1" applyFont="1" applyFill="1" applyBorder="1" applyAlignment="1" applyProtection="1" quotePrefix="1">
      <alignment horizontal="left"/>
      <protection/>
    </xf>
    <xf numFmtId="167" fontId="9" fillId="0" borderId="34" xfId="260" applyNumberFormat="1" applyFont="1" applyFill="1" applyBorder="1" applyAlignment="1" applyProtection="1">
      <alignment horizontal="left"/>
      <protection/>
    </xf>
    <xf numFmtId="164" fontId="9" fillId="0" borderId="16" xfId="260" applyNumberFormat="1" applyFont="1" applyBorder="1" applyAlignment="1">
      <alignment horizontal="center" vertical="center"/>
      <protection/>
    </xf>
    <xf numFmtId="167" fontId="9" fillId="0" borderId="47" xfId="260" applyNumberFormat="1" applyFont="1" applyFill="1" applyBorder="1" applyAlignment="1" applyProtection="1">
      <alignment horizontal="left"/>
      <protection/>
    </xf>
    <xf numFmtId="164" fontId="9" fillId="0" borderId="20" xfId="260" applyNumberFormat="1" applyFont="1" applyBorder="1" applyAlignment="1">
      <alignment horizontal="center" vertical="center"/>
      <protection/>
    </xf>
    <xf numFmtId="167" fontId="9" fillId="0" borderId="13" xfId="260" applyNumberFormat="1" applyFont="1" applyFill="1" applyBorder="1" applyAlignment="1" applyProtection="1" quotePrefix="1">
      <alignment horizontal="left"/>
      <protection/>
    </xf>
    <xf numFmtId="167" fontId="9" fillId="0" borderId="20" xfId="260" applyNumberFormat="1" applyFont="1" applyFill="1" applyBorder="1" applyAlignment="1" applyProtection="1">
      <alignment horizontal="left"/>
      <protection/>
    </xf>
    <xf numFmtId="167" fontId="9" fillId="0" borderId="50" xfId="260" applyNumberFormat="1" applyFont="1" applyFill="1" applyBorder="1" applyAlignment="1" applyProtection="1" quotePrefix="1">
      <alignment horizontal="center" vertical="center"/>
      <protection/>
    </xf>
    <xf numFmtId="167" fontId="9" fillId="0" borderId="16" xfId="260" applyNumberFormat="1" applyFont="1" applyFill="1" applyBorder="1" applyAlignment="1" applyProtection="1">
      <alignment horizontal="left"/>
      <protection/>
    </xf>
    <xf numFmtId="167" fontId="9" fillId="0" borderId="30" xfId="260" applyNumberFormat="1" applyFont="1" applyFill="1" applyBorder="1" applyAlignment="1" applyProtection="1">
      <alignment horizontal="center" vertical="center"/>
      <protection/>
    </xf>
    <xf numFmtId="167" fontId="9" fillId="0" borderId="38" xfId="260" applyNumberFormat="1" applyFont="1" applyFill="1" applyBorder="1" applyAlignment="1" applyProtection="1">
      <alignment horizontal="center" vertical="center"/>
      <protection/>
    </xf>
    <xf numFmtId="167" fontId="9" fillId="0" borderId="34" xfId="260" applyNumberFormat="1" applyFont="1" applyFill="1" applyBorder="1" applyAlignment="1" applyProtection="1">
      <alignment horizontal="center" vertical="center"/>
      <protection/>
    </xf>
    <xf numFmtId="167" fontId="9" fillId="0" borderId="13" xfId="260" applyNumberFormat="1" applyFont="1" applyFill="1" applyBorder="1" applyAlignment="1" applyProtection="1">
      <alignment horizontal="center" vertical="center"/>
      <protection/>
    </xf>
    <xf numFmtId="167" fontId="9" fillId="0" borderId="47" xfId="260" applyNumberFormat="1" applyFont="1" applyFill="1" applyBorder="1" applyAlignment="1" applyProtection="1">
      <alignment horizontal="center" vertical="center"/>
      <protection/>
    </xf>
    <xf numFmtId="167" fontId="9" fillId="0" borderId="20" xfId="260" applyNumberFormat="1" applyFont="1" applyFill="1" applyBorder="1" applyAlignment="1" applyProtection="1">
      <alignment horizontal="center" vertical="center"/>
      <protection/>
    </xf>
    <xf numFmtId="0" fontId="26" fillId="0" borderId="0" xfId="260" applyFont="1" applyFill="1">
      <alignment/>
      <protection/>
    </xf>
    <xf numFmtId="167" fontId="22" fillId="34" borderId="63" xfId="263" applyNumberFormat="1" applyFont="1" applyFill="1" applyBorder="1" applyAlignment="1">
      <alignment horizontal="center"/>
      <protection/>
    </xf>
    <xf numFmtId="167" fontId="22" fillId="34" borderId="58" xfId="263" applyNumberFormat="1" applyFont="1" applyFill="1" applyBorder="1">
      <alignment/>
      <protection/>
    </xf>
    <xf numFmtId="167" fontId="22" fillId="34" borderId="22" xfId="263" applyNumberFormat="1" applyFont="1" applyFill="1" applyBorder="1" applyAlignment="1">
      <alignment horizontal="center"/>
      <protection/>
    </xf>
    <xf numFmtId="167" fontId="22" fillId="34" borderId="20" xfId="263" applyNumberFormat="1" applyFont="1" applyFill="1" applyBorder="1" applyAlignment="1">
      <alignment horizontal="center"/>
      <protection/>
    </xf>
    <xf numFmtId="49" fontId="22" fillId="34" borderId="20" xfId="263" applyNumberFormat="1" applyFont="1" applyFill="1" applyBorder="1" applyAlignment="1" quotePrefix="1">
      <alignment horizontal="center"/>
      <protection/>
    </xf>
    <xf numFmtId="49" fontId="22" fillId="34" borderId="20" xfId="263" applyNumberFormat="1" applyFont="1" applyFill="1" applyBorder="1" applyAlignment="1">
      <alignment horizontal="center"/>
      <protection/>
    </xf>
    <xf numFmtId="167" fontId="22" fillId="34" borderId="20" xfId="156" applyNumberFormat="1" applyFont="1" applyFill="1" applyBorder="1" applyAlignment="1" quotePrefix="1">
      <alignment horizontal="center"/>
      <protection/>
    </xf>
    <xf numFmtId="167" fontId="22" fillId="34" borderId="11" xfId="156" applyNumberFormat="1" applyFont="1" applyFill="1" applyBorder="1" applyAlignment="1" quotePrefix="1">
      <alignment horizontal="center"/>
      <protection/>
    </xf>
    <xf numFmtId="167" fontId="26" fillId="0" borderId="15" xfId="210" applyFont="1" applyBorder="1" applyAlignment="1">
      <alignment horizontal="center"/>
      <protection/>
    </xf>
    <xf numFmtId="167" fontId="22" fillId="0" borderId="16" xfId="210" applyFont="1" applyBorder="1">
      <alignment/>
      <protection/>
    </xf>
    <xf numFmtId="167" fontId="22" fillId="0" borderId="14" xfId="210" applyFont="1" applyBorder="1">
      <alignment/>
      <protection/>
    </xf>
    <xf numFmtId="168" fontId="26" fillId="0" borderId="15" xfId="210" applyNumberFormat="1" applyFont="1" applyBorder="1" applyAlignment="1">
      <alignment horizontal="center"/>
      <protection/>
    </xf>
    <xf numFmtId="167" fontId="26" fillId="0" borderId="16" xfId="210" applyFont="1" applyBorder="1">
      <alignment/>
      <protection/>
    </xf>
    <xf numFmtId="167" fontId="26" fillId="0" borderId="16" xfId="210" applyFont="1" applyBorder="1" applyAlignment="1">
      <alignment horizontal="right"/>
      <protection/>
    </xf>
    <xf numFmtId="167" fontId="26" fillId="0" borderId="17" xfId="210" applyFont="1" applyBorder="1" applyAlignment="1">
      <alignment horizontal="right"/>
      <protection/>
    </xf>
    <xf numFmtId="168" fontId="22" fillId="0" borderId="15" xfId="210" applyNumberFormat="1" applyFont="1" applyBorder="1" applyAlignment="1">
      <alignment horizontal="left"/>
      <protection/>
    </xf>
    <xf numFmtId="167" fontId="22" fillId="0" borderId="17" xfId="210" applyFont="1" applyBorder="1">
      <alignment/>
      <protection/>
    </xf>
    <xf numFmtId="167" fontId="26" fillId="0" borderId="31" xfId="210" applyFont="1" applyBorder="1">
      <alignment/>
      <protection/>
    </xf>
    <xf numFmtId="167" fontId="22" fillId="0" borderId="39" xfId="210" applyFont="1" applyBorder="1">
      <alignment/>
      <protection/>
    </xf>
    <xf numFmtId="167" fontId="22" fillId="0" borderId="32" xfId="210" applyFont="1" applyBorder="1" applyAlignment="1">
      <alignment horizontal="right"/>
      <protection/>
    </xf>
    <xf numFmtId="167" fontId="22" fillId="0" borderId="33" xfId="210" applyFont="1" applyBorder="1" applyAlignment="1">
      <alignment horizontal="right"/>
      <protection/>
    </xf>
    <xf numFmtId="167" fontId="26" fillId="0" borderId="0" xfId="263" applyNumberFormat="1" applyFont="1" applyBorder="1">
      <alignment/>
      <protection/>
    </xf>
    <xf numFmtId="167" fontId="22" fillId="0" borderId="0" xfId="263" applyNumberFormat="1" applyFont="1" applyBorder="1">
      <alignment/>
      <protection/>
    </xf>
    <xf numFmtId="167" fontId="22" fillId="0" borderId="0" xfId="263" applyNumberFormat="1" applyFont="1" applyBorder="1" applyAlignment="1">
      <alignment horizontal="right"/>
      <protection/>
    </xf>
    <xf numFmtId="167" fontId="26" fillId="0" borderId="0" xfId="263" applyNumberFormat="1" applyFont="1" applyBorder="1" applyAlignment="1">
      <alignment horizontal="right"/>
      <protection/>
    </xf>
    <xf numFmtId="167" fontId="22" fillId="0" borderId="0" xfId="263" applyNumberFormat="1" applyFont="1" applyBorder="1" applyAlignment="1" quotePrefix="1">
      <alignment horizontal="right"/>
      <protection/>
    </xf>
    <xf numFmtId="0" fontId="9" fillId="0" borderId="0" xfId="140" applyFont="1" applyBorder="1">
      <alignment/>
      <protection/>
    </xf>
    <xf numFmtId="167" fontId="22" fillId="34" borderId="63" xfId="264" applyNumberFormat="1" applyFont="1" applyFill="1" applyBorder="1" applyAlignment="1">
      <alignment horizontal="center"/>
      <protection/>
    </xf>
    <xf numFmtId="167" fontId="22" fillId="34" borderId="58" xfId="264" applyNumberFormat="1" applyFont="1" applyFill="1" applyBorder="1">
      <alignment/>
      <protection/>
    </xf>
    <xf numFmtId="167" fontId="22" fillId="34" borderId="22" xfId="264" applyNumberFormat="1" applyFont="1" applyFill="1" applyBorder="1" applyAlignment="1">
      <alignment horizontal="center"/>
      <protection/>
    </xf>
    <xf numFmtId="167" fontId="22" fillId="34" borderId="20" xfId="264" applyNumberFormat="1" applyFont="1" applyFill="1" applyBorder="1" applyAlignment="1">
      <alignment horizontal="center"/>
      <protection/>
    </xf>
    <xf numFmtId="49" fontId="22" fillId="34" borderId="20" xfId="265" applyNumberFormat="1" applyFont="1" applyFill="1" applyBorder="1" applyAlignment="1" quotePrefix="1">
      <alignment horizontal="center"/>
      <protection/>
    </xf>
    <xf numFmtId="49" fontId="22" fillId="34" borderId="20" xfId="265" applyNumberFormat="1" applyFont="1" applyFill="1" applyBorder="1" applyAlignment="1">
      <alignment horizontal="center"/>
      <protection/>
    </xf>
    <xf numFmtId="168" fontId="22" fillId="0" borderId="15" xfId="210" applyNumberFormat="1" applyFont="1" applyBorder="1" applyAlignment="1">
      <alignment horizontal="center"/>
      <protection/>
    </xf>
    <xf numFmtId="167" fontId="22" fillId="0" borderId="16" xfId="210" applyFont="1" applyBorder="1" applyAlignment="1">
      <alignment horizontal="right"/>
      <protection/>
    </xf>
    <xf numFmtId="167" fontId="22" fillId="0" borderId="17" xfId="210" applyFont="1" applyBorder="1" applyAlignment="1">
      <alignment horizontal="right"/>
      <protection/>
    </xf>
    <xf numFmtId="168" fontId="22" fillId="0" borderId="31" xfId="210" applyNumberFormat="1" applyFont="1" applyBorder="1" applyAlignment="1">
      <alignment horizontal="center"/>
      <protection/>
    </xf>
    <xf numFmtId="167" fontId="22" fillId="0" borderId="32" xfId="210" applyFont="1" applyBorder="1">
      <alignment/>
      <protection/>
    </xf>
    <xf numFmtId="0" fontId="9" fillId="0" borderId="29" xfId="140" applyFont="1" applyBorder="1">
      <alignment/>
      <protection/>
    </xf>
    <xf numFmtId="167" fontId="26" fillId="0" borderId="29" xfId="264" applyNumberFormat="1" applyFont="1" applyBorder="1">
      <alignment/>
      <protection/>
    </xf>
    <xf numFmtId="164" fontId="9" fillId="0" borderId="0" xfId="140" applyNumberFormat="1" applyFont="1">
      <alignment/>
      <protection/>
    </xf>
    <xf numFmtId="167" fontId="12" fillId="34" borderId="63" xfId="270" applyNumberFormat="1" applyFont="1" applyFill="1" applyBorder="1">
      <alignment/>
      <protection/>
    </xf>
    <xf numFmtId="167" fontId="12" fillId="34" borderId="58" xfId="270" applyNumberFormat="1" applyFont="1" applyFill="1" applyBorder="1">
      <alignment/>
      <protection/>
    </xf>
    <xf numFmtId="167" fontId="12" fillId="34" borderId="22" xfId="270" applyNumberFormat="1" applyFont="1" applyFill="1" applyBorder="1" applyAlignment="1">
      <alignment horizontal="center"/>
      <protection/>
    </xf>
    <xf numFmtId="167" fontId="12" fillId="34" borderId="20" xfId="270" applyNumberFormat="1" applyFont="1" applyFill="1" applyBorder="1" applyAlignment="1">
      <alignment horizontal="center"/>
      <protection/>
    </xf>
    <xf numFmtId="49" fontId="22" fillId="34" borderId="20" xfId="266" applyNumberFormat="1" applyFont="1" applyFill="1" applyBorder="1" applyAlignment="1" quotePrefix="1">
      <alignment horizontal="center"/>
      <protection/>
    </xf>
    <xf numFmtId="49" fontId="22" fillId="34" borderId="20" xfId="266" applyNumberFormat="1" applyFont="1" applyFill="1" applyBorder="1" applyAlignment="1">
      <alignment horizontal="center"/>
      <protection/>
    </xf>
    <xf numFmtId="167" fontId="26" fillId="0" borderId="15" xfId="237" applyFont="1" applyBorder="1">
      <alignment/>
      <protection/>
    </xf>
    <xf numFmtId="167" fontId="22" fillId="0" borderId="16" xfId="237" applyFont="1" applyBorder="1">
      <alignment/>
      <protection/>
    </xf>
    <xf numFmtId="167" fontId="22" fillId="0" borderId="16" xfId="237" applyFont="1" applyBorder="1" applyAlignment="1" quotePrefix="1">
      <alignment horizontal="right"/>
      <protection/>
    </xf>
    <xf numFmtId="167" fontId="22" fillId="0" borderId="14" xfId="237" applyFont="1" applyBorder="1" applyAlignment="1" quotePrefix="1">
      <alignment horizontal="right"/>
      <protection/>
    </xf>
    <xf numFmtId="168" fontId="26" fillId="0" borderId="15" xfId="237" applyNumberFormat="1" applyFont="1" applyBorder="1" applyAlignment="1">
      <alignment horizontal="center"/>
      <protection/>
    </xf>
    <xf numFmtId="167" fontId="26" fillId="0" borderId="16" xfId="237" applyFont="1" applyBorder="1">
      <alignment/>
      <protection/>
    </xf>
    <xf numFmtId="167" fontId="26" fillId="0" borderId="16" xfId="237" applyFont="1" applyBorder="1" applyAlignment="1">
      <alignment horizontal="right"/>
      <protection/>
    </xf>
    <xf numFmtId="167" fontId="26" fillId="0" borderId="17" xfId="237" applyFont="1" applyBorder="1" applyAlignment="1">
      <alignment horizontal="right"/>
      <protection/>
    </xf>
    <xf numFmtId="167" fontId="22" fillId="0" borderId="16" xfId="237" applyFont="1" applyBorder="1" applyAlignment="1">
      <alignment horizontal="right"/>
      <protection/>
    </xf>
    <xf numFmtId="167" fontId="22" fillId="0" borderId="17" xfId="237" applyFont="1" applyBorder="1" applyAlignment="1">
      <alignment horizontal="right"/>
      <protection/>
    </xf>
    <xf numFmtId="167" fontId="26" fillId="0" borderId="31" xfId="237" applyFont="1" applyBorder="1">
      <alignment/>
      <protection/>
    </xf>
    <xf numFmtId="167" fontId="22" fillId="0" borderId="32" xfId="237" applyFont="1" applyBorder="1">
      <alignment/>
      <protection/>
    </xf>
    <xf numFmtId="167" fontId="22" fillId="0" borderId="33" xfId="237" applyFont="1" applyBorder="1">
      <alignment/>
      <protection/>
    </xf>
    <xf numFmtId="182" fontId="9" fillId="0" borderId="0" xfId="140" applyNumberFormat="1" applyFont="1">
      <alignment/>
      <protection/>
    </xf>
    <xf numFmtId="167" fontId="9" fillId="0" borderId="0" xfId="140" applyNumberFormat="1" applyFont="1">
      <alignment/>
      <protection/>
    </xf>
    <xf numFmtId="167" fontId="8" fillId="0" borderId="0" xfId="271" applyNumberFormat="1" applyFont="1" applyAlignment="1" applyProtection="1">
      <alignment horizontal="center"/>
      <protection/>
    </xf>
    <xf numFmtId="167" fontId="13" fillId="0" borderId="0" xfId="271" applyNumberFormat="1" applyFont="1" applyAlignment="1" applyProtection="1">
      <alignment horizontal="right"/>
      <protection/>
    </xf>
    <xf numFmtId="167" fontId="12" fillId="34" borderId="63" xfId="271" applyNumberFormat="1" applyFont="1" applyFill="1" applyBorder="1" applyAlignment="1">
      <alignment horizontal="left"/>
      <protection/>
    </xf>
    <xf numFmtId="167" fontId="12" fillId="34" borderId="64" xfId="271" applyNumberFormat="1" applyFont="1" applyFill="1" applyBorder="1">
      <alignment/>
      <protection/>
    </xf>
    <xf numFmtId="167" fontId="12" fillId="0" borderId="0" xfId="271" applyNumberFormat="1" applyFont="1" applyFill="1" applyBorder="1" applyAlignment="1">
      <alignment horizontal="center"/>
      <protection/>
    </xf>
    <xf numFmtId="167" fontId="12" fillId="34" borderId="22" xfId="271" applyNumberFormat="1" applyFont="1" applyFill="1" applyBorder="1" applyAlignment="1">
      <alignment horizontal="center"/>
      <protection/>
    </xf>
    <xf numFmtId="167" fontId="12" fillId="34" borderId="47" xfId="271" applyNumberFormat="1" applyFont="1" applyFill="1" applyBorder="1" applyAlignment="1">
      <alignment horizontal="center"/>
      <protection/>
    </xf>
    <xf numFmtId="49" fontId="22" fillId="34" borderId="20" xfId="267" applyNumberFormat="1" applyFont="1" applyFill="1" applyBorder="1" applyAlignment="1" quotePrefix="1">
      <alignment horizontal="center"/>
      <protection/>
    </xf>
    <xf numFmtId="49" fontId="22" fillId="34" borderId="20" xfId="267" applyNumberFormat="1" applyFont="1" applyFill="1" applyBorder="1" applyAlignment="1">
      <alignment horizontal="center"/>
      <protection/>
    </xf>
    <xf numFmtId="167" fontId="22" fillId="0" borderId="0" xfId="156" applyNumberFormat="1" applyFont="1" applyFill="1" applyBorder="1" applyAlignment="1" quotePrefix="1">
      <alignment horizontal="center"/>
      <protection/>
    </xf>
    <xf numFmtId="167" fontId="26" fillId="0" borderId="15" xfId="238" applyFont="1" applyBorder="1" applyAlignment="1">
      <alignment horizontal="left"/>
      <protection/>
    </xf>
    <xf numFmtId="167" fontId="22" fillId="0" borderId="16" xfId="238" applyFont="1" applyBorder="1">
      <alignment/>
      <protection/>
    </xf>
    <xf numFmtId="167" fontId="22" fillId="0" borderId="16" xfId="238" applyFont="1" applyBorder="1" applyAlignment="1" quotePrefix="1">
      <alignment/>
      <protection/>
    </xf>
    <xf numFmtId="167" fontId="22" fillId="0" borderId="14" xfId="238" applyFont="1" applyBorder="1" applyAlignment="1" quotePrefix="1">
      <alignment/>
      <protection/>
    </xf>
    <xf numFmtId="167" fontId="22" fillId="0" borderId="0" xfId="238" applyFont="1" applyBorder="1" applyAlignment="1" quotePrefix="1">
      <alignment horizontal="right"/>
      <protection/>
    </xf>
    <xf numFmtId="168" fontId="26" fillId="0" borderId="15" xfId="238" applyNumberFormat="1" applyFont="1" applyBorder="1" applyAlignment="1">
      <alignment horizontal="center"/>
      <protection/>
    </xf>
    <xf numFmtId="168" fontId="26" fillId="0" borderId="16" xfId="238" applyNumberFormat="1" applyFont="1" applyBorder="1" applyAlignment="1">
      <alignment horizontal="left"/>
      <protection/>
    </xf>
    <xf numFmtId="167" fontId="26" fillId="0" borderId="16" xfId="238" applyFont="1" applyBorder="1" applyAlignment="1">
      <alignment/>
      <protection/>
    </xf>
    <xf numFmtId="167" fontId="26" fillId="0" borderId="17" xfId="238" applyFont="1" applyBorder="1" applyAlignment="1">
      <alignment/>
      <protection/>
    </xf>
    <xf numFmtId="167" fontId="26" fillId="0" borderId="0" xfId="238" applyFont="1" applyBorder="1" applyAlignment="1">
      <alignment horizontal="right"/>
      <protection/>
    </xf>
    <xf numFmtId="168" fontId="26" fillId="0" borderId="15" xfId="238" applyNumberFormat="1" applyFont="1" applyBorder="1" applyAlignment="1">
      <alignment horizontal="left"/>
      <protection/>
    </xf>
    <xf numFmtId="168" fontId="22" fillId="0" borderId="16" xfId="238" applyNumberFormat="1" applyFont="1" applyBorder="1" applyAlignment="1">
      <alignment horizontal="left"/>
      <protection/>
    </xf>
    <xf numFmtId="167" fontId="22" fillId="0" borderId="16" xfId="238" applyFont="1" applyBorder="1" applyAlignment="1">
      <alignment/>
      <protection/>
    </xf>
    <xf numFmtId="167" fontId="22" fillId="0" borderId="17" xfId="238" applyFont="1" applyBorder="1" applyAlignment="1">
      <alignment/>
      <protection/>
    </xf>
    <xf numFmtId="168" fontId="26" fillId="0" borderId="31" xfId="238" applyNumberFormat="1" applyFont="1" applyBorder="1" applyAlignment="1">
      <alignment horizontal="left"/>
      <protection/>
    </xf>
    <xf numFmtId="168" fontId="22" fillId="0" borderId="32" xfId="238" applyNumberFormat="1" applyFont="1" applyBorder="1" applyAlignment="1">
      <alignment horizontal="left"/>
      <protection/>
    </xf>
    <xf numFmtId="167" fontId="22" fillId="0" borderId="32" xfId="238" applyFont="1" applyBorder="1" applyAlignment="1">
      <alignment/>
      <protection/>
    </xf>
    <xf numFmtId="167" fontId="22" fillId="0" borderId="33" xfId="238" applyFont="1" applyBorder="1" applyAlignment="1">
      <alignment/>
      <protection/>
    </xf>
    <xf numFmtId="167" fontId="12" fillId="34" borderId="63" xfId="276" applyNumberFormat="1" applyFont="1" applyFill="1" applyBorder="1" applyAlignment="1">
      <alignment horizontal="left"/>
      <protection/>
    </xf>
    <xf numFmtId="167" fontId="12" fillId="34" borderId="64" xfId="276" applyNumberFormat="1" applyFont="1" applyFill="1" applyBorder="1">
      <alignment/>
      <protection/>
    </xf>
    <xf numFmtId="167" fontId="12" fillId="34" borderId="22" xfId="276" applyNumberFormat="1" applyFont="1" applyFill="1" applyBorder="1" applyAlignment="1">
      <alignment horizontal="center"/>
      <protection/>
    </xf>
    <xf numFmtId="167" fontId="12" fillId="34" borderId="47" xfId="276" applyNumberFormat="1" applyFont="1" applyFill="1" applyBorder="1" applyAlignment="1">
      <alignment horizontal="center"/>
      <protection/>
    </xf>
    <xf numFmtId="49" fontId="22" fillId="34" borderId="20" xfId="268" applyNumberFormat="1" applyFont="1" applyFill="1" applyBorder="1" applyAlignment="1" quotePrefix="1">
      <alignment horizontal="center"/>
      <protection/>
    </xf>
    <xf numFmtId="49" fontId="22" fillId="34" borderId="20" xfId="268" applyNumberFormat="1" applyFont="1" applyFill="1" applyBorder="1" applyAlignment="1">
      <alignment horizontal="center"/>
      <protection/>
    </xf>
    <xf numFmtId="168" fontId="26" fillId="0" borderId="31" xfId="238" applyNumberFormat="1" applyFont="1" applyBorder="1" applyAlignment="1">
      <alignment horizontal="center"/>
      <protection/>
    </xf>
    <xf numFmtId="167" fontId="26" fillId="0" borderId="29" xfId="238" applyFont="1" applyBorder="1" applyAlignment="1">
      <alignment/>
      <protection/>
    </xf>
    <xf numFmtId="167" fontId="26" fillId="0" borderId="29" xfId="238" applyFont="1" applyBorder="1" applyAlignment="1">
      <alignment horizontal="right"/>
      <protection/>
    </xf>
    <xf numFmtId="168" fontId="26" fillId="0" borderId="0" xfId="238" applyNumberFormat="1" applyFont="1" applyBorder="1" applyAlignment="1">
      <alignment horizontal="center"/>
      <protection/>
    </xf>
    <xf numFmtId="168" fontId="26" fillId="0" borderId="0" xfId="238" applyNumberFormat="1" applyFont="1" applyBorder="1" applyAlignment="1">
      <alignment horizontal="left"/>
      <protection/>
    </xf>
    <xf numFmtId="167" fontId="26" fillId="0" borderId="0" xfId="238" applyFont="1" applyBorder="1" applyAlignment="1">
      <alignment/>
      <protection/>
    </xf>
    <xf numFmtId="167" fontId="26" fillId="0" borderId="0" xfId="238" applyNumberFormat="1" applyFont="1" applyBorder="1" applyAlignment="1">
      <alignment horizontal="left"/>
      <protection/>
    </xf>
    <xf numFmtId="167" fontId="26" fillId="0" borderId="0" xfId="238" applyNumberFormat="1" applyFont="1" applyBorder="1" applyAlignment="1">
      <alignment/>
      <protection/>
    </xf>
    <xf numFmtId="167" fontId="26" fillId="0" borderId="0" xfId="238" applyNumberFormat="1" applyFont="1" applyBorder="1" applyAlignment="1">
      <alignment horizontal="right"/>
      <protection/>
    </xf>
    <xf numFmtId="168" fontId="22" fillId="0" borderId="0" xfId="238" applyNumberFormat="1" applyFont="1" applyBorder="1" applyAlignment="1">
      <alignment horizontal="left"/>
      <protection/>
    </xf>
    <xf numFmtId="167" fontId="22" fillId="0" borderId="0" xfId="238" applyFont="1" applyBorder="1" applyAlignment="1">
      <alignment/>
      <protection/>
    </xf>
    <xf numFmtId="167" fontId="12" fillId="34" borderId="63" xfId="278" applyNumberFormat="1" applyFont="1" applyFill="1" applyBorder="1" applyAlignment="1">
      <alignment horizontal="left"/>
      <protection/>
    </xf>
    <xf numFmtId="167" fontId="12" fillId="34" borderId="58" xfId="278" applyNumberFormat="1" applyFont="1" applyFill="1" applyBorder="1">
      <alignment/>
      <protection/>
    </xf>
    <xf numFmtId="167" fontId="12" fillId="34" borderId="22" xfId="278" applyNumberFormat="1" applyFont="1" applyFill="1" applyBorder="1" applyAlignment="1">
      <alignment horizontal="center"/>
      <protection/>
    </xf>
    <xf numFmtId="167" fontId="12" fillId="34" borderId="20" xfId="278" applyNumberFormat="1" applyFont="1" applyFill="1" applyBorder="1" applyAlignment="1">
      <alignment horizontal="center"/>
      <protection/>
    </xf>
    <xf numFmtId="49" fontId="22" fillId="34" borderId="20" xfId="269" applyNumberFormat="1" applyFont="1" applyFill="1" applyBorder="1" applyAlignment="1" quotePrefix="1">
      <alignment horizontal="center"/>
      <protection/>
    </xf>
    <xf numFmtId="49" fontId="22" fillId="34" borderId="20" xfId="269" applyNumberFormat="1" applyFont="1" applyFill="1" applyBorder="1" applyAlignment="1">
      <alignment horizontal="center"/>
      <protection/>
    </xf>
    <xf numFmtId="167" fontId="26" fillId="0" borderId="15" xfId="239" applyFont="1" applyBorder="1" applyAlignment="1">
      <alignment horizontal="left"/>
      <protection/>
    </xf>
    <xf numFmtId="167" fontId="22" fillId="0" borderId="16" xfId="239" applyFont="1" applyBorder="1">
      <alignment/>
      <protection/>
    </xf>
    <xf numFmtId="167" fontId="22" fillId="0" borderId="13" xfId="239" applyFont="1" applyBorder="1" applyAlignment="1" quotePrefix="1">
      <alignment horizontal="right"/>
      <protection/>
    </xf>
    <xf numFmtId="167" fontId="22" fillId="0" borderId="14" xfId="239" applyFont="1" applyBorder="1" applyAlignment="1" quotePrefix="1">
      <alignment horizontal="right"/>
      <protection/>
    </xf>
    <xf numFmtId="168" fontId="26" fillId="0" borderId="15" xfId="239" applyNumberFormat="1" applyFont="1" applyBorder="1" applyAlignment="1">
      <alignment horizontal="center"/>
      <protection/>
    </xf>
    <xf numFmtId="168" fontId="26" fillId="0" borderId="16" xfId="239" applyNumberFormat="1" applyFont="1" applyBorder="1" applyAlignment="1">
      <alignment horizontal="left"/>
      <protection/>
    </xf>
    <xf numFmtId="167" fontId="26" fillId="0" borderId="16" xfId="239" applyFont="1" applyBorder="1" applyAlignment="1">
      <alignment horizontal="right"/>
      <protection/>
    </xf>
    <xf numFmtId="167" fontId="26" fillId="0" borderId="17" xfId="239" applyFont="1" applyBorder="1" applyAlignment="1">
      <alignment horizontal="right"/>
      <protection/>
    </xf>
    <xf numFmtId="168" fontId="26" fillId="0" borderId="15" xfId="239" applyNumberFormat="1" applyFont="1" applyBorder="1" applyAlignment="1">
      <alignment horizontal="left"/>
      <protection/>
    </xf>
    <xf numFmtId="168" fontId="22" fillId="0" borderId="16" xfId="239" applyNumberFormat="1" applyFont="1" applyBorder="1" applyAlignment="1">
      <alignment horizontal="left"/>
      <protection/>
    </xf>
    <xf numFmtId="167" fontId="22" fillId="0" borderId="16" xfId="239" applyFont="1" applyBorder="1" applyAlignment="1">
      <alignment horizontal="right"/>
      <protection/>
    </xf>
    <xf numFmtId="167" fontId="22" fillId="0" borderId="17" xfId="239" applyFont="1" applyBorder="1" applyAlignment="1">
      <alignment horizontal="right"/>
      <protection/>
    </xf>
    <xf numFmtId="168" fontId="26" fillId="0" borderId="31" xfId="239" applyNumberFormat="1" applyFont="1" applyBorder="1" applyAlignment="1">
      <alignment horizontal="left"/>
      <protection/>
    </xf>
    <xf numFmtId="168" fontId="22" fillId="0" borderId="32" xfId="239" applyNumberFormat="1" applyFont="1" applyBorder="1" applyAlignment="1">
      <alignment horizontal="left"/>
      <protection/>
    </xf>
    <xf numFmtId="167" fontId="22" fillId="0" borderId="32" xfId="239" applyFont="1" applyBorder="1" applyAlignment="1">
      <alignment horizontal="right"/>
      <protection/>
    </xf>
    <xf numFmtId="167" fontId="22" fillId="0" borderId="33" xfId="239" applyFont="1" applyBorder="1" applyAlignment="1">
      <alignment horizontal="right"/>
      <protection/>
    </xf>
    <xf numFmtId="167" fontId="2" fillId="0" borderId="0" xfId="140" applyNumberFormat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" fontId="34" fillId="0" borderId="24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9" fillId="0" borderId="0" xfId="242" applyFont="1">
      <alignment/>
      <protection/>
    </xf>
    <xf numFmtId="167" fontId="12" fillId="34" borderId="65" xfId="166" applyNumberFormat="1" applyFont="1" applyFill="1" applyBorder="1" applyAlignment="1">
      <alignment horizontal="center"/>
      <protection/>
    </xf>
    <xf numFmtId="167" fontId="12" fillId="34" borderId="58" xfId="166" applyNumberFormat="1" applyFont="1" applyFill="1" applyBorder="1" applyAlignment="1">
      <alignment horizontal="center"/>
      <protection/>
    </xf>
    <xf numFmtId="167" fontId="12" fillId="34" borderId="58" xfId="166" applyNumberFormat="1" applyFont="1" applyFill="1" applyBorder="1" applyAlignment="1" quotePrefix="1">
      <alignment horizontal="center"/>
      <protection/>
    </xf>
    <xf numFmtId="167" fontId="12" fillId="34" borderId="64" xfId="166" applyNumberFormat="1" applyFont="1" applyFill="1" applyBorder="1" applyAlignment="1" quotePrefix="1">
      <alignment horizontal="center"/>
      <protection/>
    </xf>
    <xf numFmtId="0" fontId="12" fillId="34" borderId="66" xfId="242" applyFont="1" applyFill="1" applyBorder="1" applyAlignment="1" quotePrefix="1">
      <alignment horizontal="center"/>
      <protection/>
    </xf>
    <xf numFmtId="167" fontId="9" fillId="0" borderId="45" xfId="166" applyNumberFormat="1" applyFont="1" applyBorder="1" applyAlignment="1">
      <alignment horizontal="left"/>
      <protection/>
    </xf>
    <xf numFmtId="2" fontId="9" fillId="0" borderId="10" xfId="240" applyNumberFormat="1" applyFont="1" applyBorder="1">
      <alignment/>
      <protection/>
    </xf>
    <xf numFmtId="2" fontId="9" fillId="0" borderId="46" xfId="240" applyNumberFormat="1" applyFont="1" applyBorder="1">
      <alignment/>
      <protection/>
    </xf>
    <xf numFmtId="2" fontId="9" fillId="0" borderId="11" xfId="240" applyNumberFormat="1" applyFont="1" applyBorder="1">
      <alignment/>
      <protection/>
    </xf>
    <xf numFmtId="2" fontId="9" fillId="0" borderId="46" xfId="240" applyNumberFormat="1" applyFont="1" applyBorder="1" applyAlignment="1" quotePrefix="1">
      <alignment horizontal="right"/>
      <protection/>
    </xf>
    <xf numFmtId="2" fontId="9" fillId="0" borderId="11" xfId="240" applyNumberFormat="1" applyFont="1" applyBorder="1" applyAlignment="1" quotePrefix="1">
      <alignment horizontal="right"/>
      <protection/>
    </xf>
    <xf numFmtId="2" fontId="9" fillId="0" borderId="10" xfId="240" applyNumberFormat="1" applyFont="1" applyFill="1" applyBorder="1">
      <alignment/>
      <protection/>
    </xf>
    <xf numFmtId="167" fontId="12" fillId="0" borderId="67" xfId="166" applyNumberFormat="1" applyFont="1" applyBorder="1" applyAlignment="1">
      <alignment horizontal="center"/>
      <protection/>
    </xf>
    <xf numFmtId="2" fontId="12" fillId="0" borderId="32" xfId="240" applyNumberFormat="1" applyFont="1" applyBorder="1">
      <alignment/>
      <protection/>
    </xf>
    <xf numFmtId="2" fontId="12" fillId="0" borderId="40" xfId="240" applyNumberFormat="1" applyFont="1" applyBorder="1">
      <alignment/>
      <protection/>
    </xf>
    <xf numFmtId="2" fontId="12" fillId="0" borderId="33" xfId="240" applyNumberFormat="1" applyFont="1" applyBorder="1">
      <alignment/>
      <protection/>
    </xf>
    <xf numFmtId="167" fontId="9" fillId="0" borderId="0" xfId="166" applyNumberFormat="1" applyFont="1">
      <alignment/>
      <protection/>
    </xf>
    <xf numFmtId="164" fontId="9" fillId="0" borderId="0" xfId="166" applyNumberFormat="1" applyFont="1">
      <alignment/>
      <protection/>
    </xf>
    <xf numFmtId="167" fontId="16" fillId="0" borderId="0" xfId="166" applyNumberFormat="1" applyFont="1">
      <alignment/>
      <protection/>
    </xf>
    <xf numFmtId="167" fontId="9" fillId="0" borderId="0" xfId="166" applyNumberFormat="1" applyFont="1" applyFill="1">
      <alignment/>
      <protection/>
    </xf>
    <xf numFmtId="175" fontId="16" fillId="0" borderId="0" xfId="166" applyNumberFormat="1" applyFont="1">
      <alignment/>
      <protection/>
    </xf>
    <xf numFmtId="180" fontId="9" fillId="0" borderId="24" xfId="255" applyNumberFormat="1" applyFont="1" applyFill="1" applyBorder="1">
      <alignment/>
      <protection/>
    </xf>
    <xf numFmtId="0" fontId="2" fillId="0" borderId="0" xfId="140" applyFont="1" applyFill="1" applyBorder="1">
      <alignment/>
      <protection/>
    </xf>
    <xf numFmtId="0" fontId="2" fillId="0" borderId="51" xfId="140" applyFont="1" applyFill="1" applyBorder="1">
      <alignment/>
      <protection/>
    </xf>
    <xf numFmtId="0" fontId="2" fillId="0" borderId="24" xfId="140" applyFont="1" applyFill="1" applyBorder="1">
      <alignment/>
      <protection/>
    </xf>
    <xf numFmtId="0" fontId="9" fillId="0" borderId="24" xfId="140" applyFont="1" applyFill="1" applyBorder="1">
      <alignment/>
      <protection/>
    </xf>
    <xf numFmtId="0" fontId="9" fillId="0" borderId="0" xfId="140" applyFont="1" applyFill="1" applyBorder="1">
      <alignment/>
      <protection/>
    </xf>
    <xf numFmtId="180" fontId="12" fillId="33" borderId="10" xfId="255" applyNumberFormat="1" applyFont="1" applyFill="1" applyBorder="1" applyAlignment="1" applyProtection="1">
      <alignment horizontal="center" vertical="center" wrapText="1"/>
      <protection/>
    </xf>
    <xf numFmtId="180" fontId="12" fillId="33" borderId="36" xfId="255" applyNumberFormat="1" applyFont="1" applyFill="1" applyBorder="1" applyAlignment="1" applyProtection="1">
      <alignment horizontal="center" vertical="center" wrapText="1"/>
      <protection/>
    </xf>
    <xf numFmtId="180" fontId="12" fillId="33" borderId="11" xfId="255" applyNumberFormat="1" applyFont="1" applyFill="1" applyBorder="1" applyAlignment="1" applyProtection="1">
      <alignment horizontal="center" vertical="center" wrapText="1"/>
      <protection/>
    </xf>
    <xf numFmtId="180" fontId="12" fillId="33" borderId="68" xfId="255" applyNumberFormat="1" applyFont="1" applyFill="1" applyBorder="1" applyAlignment="1" applyProtection="1">
      <alignment horizontal="center" vertical="center" wrapText="1"/>
      <protection/>
    </xf>
    <xf numFmtId="0" fontId="12" fillId="33" borderId="68" xfId="140" applyFont="1" applyFill="1" applyBorder="1" applyAlignment="1">
      <alignment horizontal="center" vertical="center" wrapText="1"/>
      <protection/>
    </xf>
    <xf numFmtId="0" fontId="12" fillId="33" borderId="10" xfId="140" applyFont="1" applyFill="1" applyBorder="1" applyAlignment="1">
      <alignment horizontal="center" vertical="center" wrapText="1"/>
      <protection/>
    </xf>
    <xf numFmtId="0" fontId="12" fillId="33" borderId="36" xfId="140" applyFont="1" applyFill="1" applyBorder="1" applyAlignment="1">
      <alignment horizontal="center" vertical="center" wrapText="1"/>
      <protection/>
    </xf>
    <xf numFmtId="0" fontId="12" fillId="33" borderId="11" xfId="140" applyFont="1" applyFill="1" applyBorder="1" applyAlignment="1">
      <alignment horizontal="center" vertical="center" wrapText="1"/>
      <protection/>
    </xf>
    <xf numFmtId="180" fontId="9" fillId="0" borderId="12" xfId="255" applyNumberFormat="1" applyFont="1" applyFill="1" applyBorder="1" applyAlignment="1" applyProtection="1">
      <alignment horizontal="left"/>
      <protection/>
    </xf>
    <xf numFmtId="164" fontId="9" fillId="0" borderId="13" xfId="140" applyNumberFormat="1" applyFont="1" applyFill="1" applyBorder="1" applyAlignment="1">
      <alignment horizontal="center"/>
      <protection/>
    </xf>
    <xf numFmtId="164" fontId="9" fillId="0" borderId="12" xfId="140" applyNumberFormat="1" applyFont="1" applyFill="1" applyBorder="1" applyAlignment="1">
      <alignment horizontal="center"/>
      <protection/>
    </xf>
    <xf numFmtId="180" fontId="9" fillId="0" borderId="15" xfId="255" applyNumberFormat="1" applyFont="1" applyFill="1" applyBorder="1" applyAlignment="1" applyProtection="1">
      <alignment horizontal="left"/>
      <protection/>
    </xf>
    <xf numFmtId="164" fontId="9" fillId="0" borderId="16" xfId="140" applyNumberFormat="1" applyFont="1" applyFill="1" applyBorder="1" applyAlignment="1">
      <alignment horizontal="center"/>
      <protection/>
    </xf>
    <xf numFmtId="164" fontId="9" fillId="0" borderId="15" xfId="140" applyNumberFormat="1" applyFont="1" applyFill="1" applyBorder="1" applyAlignment="1">
      <alignment horizontal="center"/>
      <protection/>
    </xf>
    <xf numFmtId="180" fontId="9" fillId="0" borderId="22" xfId="255" applyNumberFormat="1" applyFont="1" applyFill="1" applyBorder="1" applyAlignment="1" applyProtection="1">
      <alignment horizontal="left"/>
      <protection/>
    </xf>
    <xf numFmtId="164" fontId="9" fillId="0" borderId="20" xfId="140" applyNumberFormat="1" applyFont="1" applyFill="1" applyBorder="1" applyAlignment="1">
      <alignment horizontal="center"/>
      <protection/>
    </xf>
    <xf numFmtId="164" fontId="9" fillId="0" borderId="22" xfId="140" applyNumberFormat="1" applyFont="1" applyFill="1" applyBorder="1" applyAlignment="1">
      <alignment horizontal="center"/>
      <protection/>
    </xf>
    <xf numFmtId="180" fontId="12" fillId="0" borderId="31" xfId="166" applyNumberFormat="1" applyFont="1" applyFill="1" applyBorder="1" applyAlignment="1" applyProtection="1">
      <alignment horizontal="left"/>
      <protection/>
    </xf>
    <xf numFmtId="164" fontId="12" fillId="0" borderId="32" xfId="140" applyNumberFormat="1" applyFont="1" applyFill="1" applyBorder="1" applyAlignment="1">
      <alignment horizontal="center"/>
      <protection/>
    </xf>
    <xf numFmtId="164" fontId="12" fillId="0" borderId="31" xfId="140" applyNumberFormat="1" applyFont="1" applyFill="1" applyBorder="1" applyAlignment="1">
      <alignment horizontal="center"/>
      <protection/>
    </xf>
    <xf numFmtId="180" fontId="8" fillId="0" borderId="0" xfId="166" applyNumberFormat="1" applyFont="1" applyFill="1" applyBorder="1" applyAlignment="1" applyProtection="1">
      <alignment horizontal="center" vertical="center"/>
      <protection/>
    </xf>
    <xf numFmtId="164" fontId="9" fillId="0" borderId="13" xfId="0" applyNumberFormat="1" applyFont="1" applyFill="1" applyBorder="1" applyAlignment="1">
      <alignment/>
    </xf>
    <xf numFmtId="164" fontId="9" fillId="0" borderId="69" xfId="0" applyNumberFormat="1" applyFont="1" applyFill="1" applyBorder="1" applyAlignment="1">
      <alignment/>
    </xf>
    <xf numFmtId="164" fontId="9" fillId="0" borderId="70" xfId="0" applyNumberFormat="1" applyFont="1" applyFill="1" applyBorder="1" applyAlignment="1">
      <alignment/>
    </xf>
    <xf numFmtId="164" fontId="9" fillId="0" borderId="71" xfId="0" applyNumberFormat="1" applyFont="1" applyFill="1" applyBorder="1" applyAlignment="1">
      <alignment/>
    </xf>
    <xf numFmtId="2" fontId="9" fillId="0" borderId="16" xfId="0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164" fontId="98" fillId="0" borderId="0" xfId="0" applyNumberFormat="1" applyFont="1" applyFill="1" applyBorder="1" applyAlignment="1">
      <alignment vertical="center"/>
    </xf>
    <xf numFmtId="164" fontId="98" fillId="0" borderId="51" xfId="0" applyNumberFormat="1" applyFont="1" applyFill="1" applyBorder="1" applyAlignment="1">
      <alignment vertical="center"/>
    </xf>
    <xf numFmtId="164" fontId="9" fillId="0" borderId="72" xfId="0" applyNumberFormat="1" applyFont="1" applyFill="1" applyBorder="1" applyAlignment="1">
      <alignment/>
    </xf>
    <xf numFmtId="164" fontId="9" fillId="0" borderId="51" xfId="0" applyNumberFormat="1" applyFont="1" applyFill="1" applyBorder="1" applyAlignment="1">
      <alignment/>
    </xf>
    <xf numFmtId="164" fontId="9" fillId="0" borderId="71" xfId="0" applyNumberFormat="1" applyFont="1" applyFill="1" applyBorder="1" applyAlignment="1">
      <alignment horizontal="center"/>
    </xf>
    <xf numFmtId="164" fontId="12" fillId="0" borderId="39" xfId="0" applyNumberFormat="1" applyFont="1" applyFill="1" applyBorder="1" applyAlignment="1">
      <alignment/>
    </xf>
    <xf numFmtId="164" fontId="12" fillId="0" borderId="73" xfId="0" applyNumberFormat="1" applyFont="1" applyFill="1" applyBorder="1" applyAlignment="1">
      <alignment/>
    </xf>
    <xf numFmtId="164" fontId="12" fillId="0" borderId="33" xfId="0" applyNumberFormat="1" applyFont="1" applyFill="1" applyBorder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0" fontId="102" fillId="33" borderId="46" xfId="0" applyFont="1" applyFill="1" applyBorder="1" applyAlignment="1">
      <alignment horizontal="center" wrapText="1"/>
    </xf>
    <xf numFmtId="0" fontId="102" fillId="33" borderId="10" xfId="0" applyFont="1" applyFill="1" applyBorder="1" applyAlignment="1">
      <alignment horizontal="center" wrapText="1"/>
    </xf>
    <xf numFmtId="0" fontId="102" fillId="33" borderId="10" xfId="152" applyFont="1" applyFill="1" applyBorder="1" applyAlignment="1">
      <alignment horizontal="center"/>
      <protection/>
    </xf>
    <xf numFmtId="0" fontId="102" fillId="33" borderId="10" xfId="152" applyFont="1" applyFill="1" applyBorder="1" applyAlignment="1">
      <alignment horizontal="center" vertical="center"/>
      <protection/>
    </xf>
    <xf numFmtId="0" fontId="109" fillId="0" borderId="10" xfId="152" applyFont="1" applyBorder="1" applyAlignment="1">
      <alignment/>
      <protection/>
    </xf>
    <xf numFmtId="0" fontId="109" fillId="0" borderId="10" xfId="152" applyFont="1" applyBorder="1">
      <alignment/>
      <protection/>
    </xf>
    <xf numFmtId="164" fontId="109" fillId="0" borderId="10" xfId="152" applyNumberFormat="1" applyFont="1" applyBorder="1">
      <alignment/>
      <protection/>
    </xf>
    <xf numFmtId="0" fontId="110" fillId="0" borderId="10" xfId="152" applyFont="1" applyBorder="1" applyAlignment="1">
      <alignment/>
      <protection/>
    </xf>
    <xf numFmtId="0" fontId="110" fillId="0" borderId="10" xfId="152" applyFont="1" applyBorder="1">
      <alignment/>
      <protection/>
    </xf>
    <xf numFmtId="164" fontId="110" fillId="0" borderId="10" xfId="152" applyNumberFormat="1" applyFont="1" applyBorder="1">
      <alignment/>
      <protection/>
    </xf>
    <xf numFmtId="0" fontId="110" fillId="0" borderId="46" xfId="152" applyFont="1" applyBorder="1" applyAlignment="1">
      <alignment/>
      <protection/>
    </xf>
    <xf numFmtId="0" fontId="110" fillId="0" borderId="35" xfId="152" applyFont="1" applyBorder="1" applyAlignment="1">
      <alignment/>
      <protection/>
    </xf>
    <xf numFmtId="0" fontId="110" fillId="0" borderId="36" xfId="152" applyFont="1" applyBorder="1" applyAlignment="1">
      <alignment/>
      <protection/>
    </xf>
    <xf numFmtId="164" fontId="110" fillId="0" borderId="10" xfId="152" applyNumberFormat="1" applyFont="1" applyBorder="1" applyAlignment="1">
      <alignment/>
      <protection/>
    </xf>
    <xf numFmtId="164" fontId="9" fillId="0" borderId="34" xfId="253" applyNumberFormat="1" applyFont="1" applyBorder="1" applyAlignment="1">
      <alignment horizontal="right" vertical="center"/>
      <protection/>
    </xf>
    <xf numFmtId="164" fontId="9" fillId="0" borderId="0" xfId="253" applyNumberFormat="1" applyFont="1" applyBorder="1" applyAlignment="1" applyProtection="1">
      <alignment horizontal="center" vertical="center"/>
      <protection/>
    </xf>
    <xf numFmtId="164" fontId="9" fillId="0" borderId="0" xfId="253" applyNumberFormat="1" applyFont="1" applyBorder="1" applyAlignment="1" applyProtection="1">
      <alignment horizontal="right" vertical="center"/>
      <protection/>
    </xf>
    <xf numFmtId="164" fontId="9" fillId="0" borderId="34" xfId="253" applyNumberFormat="1" applyFont="1" applyFill="1" applyBorder="1" applyAlignment="1" applyProtection="1">
      <alignment horizontal="center" vertical="center"/>
      <protection/>
    </xf>
    <xf numFmtId="164" fontId="9" fillId="0" borderId="34" xfId="253" applyNumberFormat="1" applyFont="1" applyFill="1" applyBorder="1" applyAlignment="1" applyProtection="1">
      <alignment horizontal="right" vertical="center"/>
      <protection/>
    </xf>
    <xf numFmtId="164" fontId="9" fillId="0" borderId="34" xfId="253" applyNumberFormat="1" applyFont="1" applyBorder="1" applyAlignment="1" applyProtection="1">
      <alignment horizontal="center" vertical="center"/>
      <protection/>
    </xf>
    <xf numFmtId="164" fontId="9" fillId="0" borderId="34" xfId="253" applyNumberFormat="1" applyFont="1" applyBorder="1" applyAlignment="1" applyProtection="1">
      <alignment horizontal="right" vertical="center"/>
      <protection/>
    </xf>
    <xf numFmtId="180" fontId="12" fillId="34" borderId="11" xfId="253" applyNumberFormat="1" applyFont="1" applyFill="1" applyBorder="1" applyAlignment="1" applyProtection="1">
      <alignment horizontal="center" vertical="center"/>
      <protection/>
    </xf>
    <xf numFmtId="164" fontId="9" fillId="0" borderId="14" xfId="253" applyNumberFormat="1" applyFont="1" applyFill="1" applyBorder="1" applyAlignment="1" applyProtection="1">
      <alignment horizontal="center" vertical="center"/>
      <protection/>
    </xf>
    <xf numFmtId="164" fontId="9" fillId="0" borderId="17" xfId="253" applyNumberFormat="1" applyFont="1" applyFill="1" applyBorder="1" applyAlignment="1" applyProtection="1">
      <alignment horizontal="center" vertical="center"/>
      <protection/>
    </xf>
    <xf numFmtId="0" fontId="100" fillId="0" borderId="0" xfId="197" applyFont="1" applyBorder="1">
      <alignment/>
      <protection/>
    </xf>
    <xf numFmtId="0" fontId="2" fillId="0" borderId="0" xfId="140" applyBorder="1">
      <alignment/>
      <protection/>
    </xf>
    <xf numFmtId="180" fontId="12" fillId="0" borderId="32" xfId="253" applyNumberFormat="1" applyFont="1" applyBorder="1" applyAlignment="1" applyProtection="1">
      <alignment horizontal="center" vertical="center"/>
      <protection/>
    </xf>
    <xf numFmtId="164" fontId="12" fillId="0" borderId="32" xfId="253" applyNumberFormat="1" applyFont="1" applyBorder="1" applyAlignment="1">
      <alignment horizontal="center" vertical="center"/>
      <protection/>
    </xf>
    <xf numFmtId="181" fontId="12" fillId="0" borderId="32" xfId="253" applyNumberFormat="1" applyFont="1" applyFill="1" applyBorder="1" applyAlignment="1">
      <alignment horizontal="center" vertical="center"/>
      <protection/>
    </xf>
    <xf numFmtId="164" fontId="12" fillId="0" borderId="32" xfId="253" applyNumberFormat="1" applyFont="1" applyBorder="1" applyAlignment="1">
      <alignment horizontal="right" vertical="center"/>
      <protection/>
    </xf>
    <xf numFmtId="164" fontId="12" fillId="0" borderId="74" xfId="253" applyNumberFormat="1" applyFont="1" applyBorder="1" applyAlignment="1">
      <alignment horizontal="center" vertical="center"/>
      <protection/>
    </xf>
    <xf numFmtId="0" fontId="9" fillId="0" borderId="0" xfId="245" applyFont="1" applyFill="1">
      <alignment/>
      <protection/>
    </xf>
    <xf numFmtId="0" fontId="12" fillId="35" borderId="10" xfId="168" applyFont="1" applyFill="1" applyBorder="1" applyAlignment="1">
      <alignment horizontal="center" vertical="center"/>
      <protection/>
    </xf>
    <xf numFmtId="0" fontId="12" fillId="35" borderId="11" xfId="168" applyFont="1" applyFill="1" applyBorder="1" applyAlignment="1">
      <alignment horizontal="center" vertical="center"/>
      <protection/>
    </xf>
    <xf numFmtId="0" fontId="9" fillId="0" borderId="45" xfId="245" applyFont="1" applyFill="1" applyBorder="1">
      <alignment/>
      <protection/>
    </xf>
    <xf numFmtId="0" fontId="9" fillId="0" borderId="35" xfId="245" applyFont="1" applyFill="1" applyBorder="1">
      <alignment/>
      <protection/>
    </xf>
    <xf numFmtId="164" fontId="9" fillId="0" borderId="10" xfId="168" applyNumberFormat="1" applyFont="1" applyBorder="1">
      <alignment/>
      <protection/>
    </xf>
    <xf numFmtId="164" fontId="9" fillId="0" borderId="10" xfId="168" applyNumberFormat="1" applyFont="1" applyBorder="1" applyAlignment="1">
      <alignment horizontal="right"/>
      <protection/>
    </xf>
    <xf numFmtId="164" fontId="9" fillId="0" borderId="11" xfId="168" applyNumberFormat="1" applyFont="1" applyBorder="1" applyAlignment="1">
      <alignment horizontal="right"/>
      <protection/>
    </xf>
    <xf numFmtId="0" fontId="9" fillId="0" borderId="24" xfId="245" applyFont="1" applyFill="1" applyBorder="1">
      <alignment/>
      <protection/>
    </xf>
    <xf numFmtId="0" fontId="9" fillId="0" borderId="0" xfId="245" applyFont="1" applyFill="1" applyBorder="1">
      <alignment/>
      <protection/>
    </xf>
    <xf numFmtId="164" fontId="9" fillId="0" borderId="16" xfId="168" applyNumberFormat="1" applyFont="1" applyFill="1" applyBorder="1">
      <alignment/>
      <protection/>
    </xf>
    <xf numFmtId="164" fontId="9" fillId="0" borderId="16" xfId="168" applyNumberFormat="1" applyFont="1" applyFill="1" applyBorder="1" applyAlignment="1">
      <alignment horizontal="right"/>
      <protection/>
    </xf>
    <xf numFmtId="164" fontId="9" fillId="0" borderId="17" xfId="168" applyNumberFormat="1" applyFont="1" applyFill="1" applyBorder="1" applyAlignment="1">
      <alignment horizontal="right"/>
      <protection/>
    </xf>
    <xf numFmtId="164" fontId="9" fillId="0" borderId="10" xfId="168" applyNumberFormat="1" applyFont="1" applyFill="1" applyBorder="1">
      <alignment/>
      <protection/>
    </xf>
    <xf numFmtId="164" fontId="9" fillId="0" borderId="10" xfId="168" applyNumberFormat="1" applyFont="1" applyFill="1" applyBorder="1" applyAlignment="1">
      <alignment horizontal="right"/>
      <protection/>
    </xf>
    <xf numFmtId="164" fontId="9" fillId="0" borderId="11" xfId="168" applyNumberFormat="1" applyFont="1" applyFill="1" applyBorder="1" applyAlignment="1">
      <alignment horizontal="right"/>
      <protection/>
    </xf>
    <xf numFmtId="0" fontId="9" fillId="0" borderId="30" xfId="245" applyFont="1" applyFill="1" applyBorder="1">
      <alignment/>
      <protection/>
    </xf>
    <xf numFmtId="164" fontId="9" fillId="0" borderId="16" xfId="168" applyNumberFormat="1" applyFont="1" applyFill="1" applyBorder="1" applyAlignment="1">
      <alignment horizontal="center"/>
      <protection/>
    </xf>
    <xf numFmtId="164" fontId="9" fillId="0" borderId="17" xfId="168" applyNumberFormat="1" applyFont="1" applyFill="1" applyBorder="1" applyAlignment="1">
      <alignment horizontal="center"/>
      <protection/>
    </xf>
    <xf numFmtId="0" fontId="9" fillId="0" borderId="67" xfId="245" applyFont="1" applyFill="1" applyBorder="1">
      <alignment/>
      <protection/>
    </xf>
    <xf numFmtId="0" fontId="9" fillId="0" borderId="75" xfId="245" applyFont="1" applyFill="1" applyBorder="1">
      <alignment/>
      <protection/>
    </xf>
    <xf numFmtId="164" fontId="9" fillId="0" borderId="32" xfId="168" applyNumberFormat="1" applyFont="1" applyFill="1" applyBorder="1">
      <alignment/>
      <protection/>
    </xf>
    <xf numFmtId="164" fontId="9" fillId="0" borderId="32" xfId="168" applyNumberFormat="1" applyFont="1" applyFill="1" applyBorder="1" applyAlignment="1">
      <alignment horizontal="right"/>
      <protection/>
    </xf>
    <xf numFmtId="164" fontId="9" fillId="0" borderId="33" xfId="168" applyNumberFormat="1" applyFont="1" applyFill="1" applyBorder="1" applyAlignment="1">
      <alignment horizontal="right"/>
      <protection/>
    </xf>
    <xf numFmtId="0" fontId="9" fillId="0" borderId="0" xfId="193" applyFont="1" applyFill="1">
      <alignment/>
      <protection/>
    </xf>
    <xf numFmtId="0" fontId="12" fillId="0" borderId="0" xfId="140" applyFont="1" applyFill="1" applyAlignment="1">
      <alignment/>
      <protection/>
    </xf>
    <xf numFmtId="167" fontId="6" fillId="0" borderId="0" xfId="0" applyNumberFormat="1" applyFont="1" applyFill="1" applyAlignment="1">
      <alignment/>
    </xf>
    <xf numFmtId="167" fontId="9" fillId="0" borderId="0" xfId="0" applyNumberFormat="1" applyFont="1" applyFill="1" applyAlignment="1">
      <alignment/>
    </xf>
    <xf numFmtId="167" fontId="37" fillId="33" borderId="76" xfId="0" applyNumberFormat="1" applyFont="1" applyFill="1" applyBorder="1" applyAlignment="1">
      <alignment/>
    </xf>
    <xf numFmtId="167" fontId="9" fillId="33" borderId="77" xfId="0" applyNumberFormat="1" applyFont="1" applyFill="1" applyBorder="1" applyAlignment="1">
      <alignment/>
    </xf>
    <xf numFmtId="167" fontId="24" fillId="33" borderId="58" xfId="0" applyNumberFormat="1" applyFont="1" applyFill="1" applyBorder="1" applyAlignment="1">
      <alignment/>
    </xf>
    <xf numFmtId="167" fontId="24" fillId="33" borderId="64" xfId="0" applyNumberFormat="1" applyFont="1" applyFill="1" applyBorder="1" applyAlignment="1">
      <alignment/>
    </xf>
    <xf numFmtId="167" fontId="38" fillId="33" borderId="29" xfId="0" applyNumberFormat="1" applyFont="1" applyFill="1" applyBorder="1" applyAlignment="1" quotePrefix="1">
      <alignment horizontal="centerContinuous"/>
    </xf>
    <xf numFmtId="167" fontId="38" fillId="33" borderId="78" xfId="0" applyNumberFormat="1" applyFont="1" applyFill="1" applyBorder="1" applyAlignment="1" quotePrefix="1">
      <alignment horizontal="centerContinuous"/>
    </xf>
    <xf numFmtId="167" fontId="6" fillId="33" borderId="24" xfId="0" applyNumberFormat="1" applyFont="1" applyFill="1" applyBorder="1" applyAlignment="1">
      <alignment/>
    </xf>
    <xf numFmtId="167" fontId="9" fillId="33" borderId="30" xfId="0" applyNumberFormat="1" applyFont="1" applyFill="1" applyBorder="1" applyAlignment="1">
      <alignment/>
    </xf>
    <xf numFmtId="167" fontId="38" fillId="33" borderId="16" xfId="0" applyNumberFormat="1" applyFont="1" applyFill="1" applyBorder="1" applyAlignment="1">
      <alignment horizontal="center"/>
    </xf>
    <xf numFmtId="167" fontId="38" fillId="33" borderId="34" xfId="0" applyNumberFormat="1" applyFont="1" applyFill="1" applyBorder="1" applyAlignment="1">
      <alignment horizontal="center"/>
    </xf>
    <xf numFmtId="168" fontId="38" fillId="33" borderId="16" xfId="0" applyNumberFormat="1" applyFont="1" applyFill="1" applyBorder="1" applyAlignment="1" quotePrefix="1">
      <alignment horizontal="center"/>
    </xf>
    <xf numFmtId="168" fontId="38" fillId="33" borderId="34" xfId="0" applyNumberFormat="1" applyFont="1" applyFill="1" applyBorder="1" applyAlignment="1" quotePrefix="1">
      <alignment horizontal="center"/>
    </xf>
    <xf numFmtId="168" fontId="38" fillId="33" borderId="13" xfId="0" applyNumberFormat="1" applyFont="1" applyFill="1" applyBorder="1" applyAlignment="1" quotePrefix="1">
      <alignment horizontal="center"/>
    </xf>
    <xf numFmtId="168" fontId="38" fillId="33" borderId="14" xfId="0" applyNumberFormat="1" applyFont="1" applyFill="1" applyBorder="1" applyAlignment="1" quotePrefix="1">
      <alignment horizontal="center"/>
    </xf>
    <xf numFmtId="167" fontId="12" fillId="0" borderId="79" xfId="0" applyNumberFormat="1" applyFont="1" applyFill="1" applyBorder="1" applyAlignment="1">
      <alignment/>
    </xf>
    <xf numFmtId="167" fontId="9" fillId="0" borderId="50" xfId="0" applyNumberFormat="1" applyFont="1" applyFill="1" applyBorder="1" applyAlignment="1">
      <alignment/>
    </xf>
    <xf numFmtId="167" fontId="6" fillId="0" borderId="13" xfId="0" applyNumberFormat="1" applyFont="1" applyFill="1" applyBorder="1" applyAlignment="1">
      <alignment/>
    </xf>
    <xf numFmtId="167" fontId="6" fillId="0" borderId="50" xfId="0" applyNumberFormat="1" applyFont="1" applyFill="1" applyBorder="1" applyAlignment="1">
      <alignment/>
    </xf>
    <xf numFmtId="167" fontId="6" fillId="0" borderId="44" xfId="0" applyNumberFormat="1" applyFont="1" applyFill="1" applyBorder="1" applyAlignment="1">
      <alignment/>
    </xf>
    <xf numFmtId="167" fontId="9" fillId="0" borderId="14" xfId="0" applyNumberFormat="1" applyFont="1" applyFill="1" applyBorder="1" applyAlignment="1">
      <alignment/>
    </xf>
    <xf numFmtId="167" fontId="12" fillId="0" borderId="24" xfId="0" applyNumberFormat="1" applyFont="1" applyFill="1" applyBorder="1" applyAlignment="1">
      <alignment horizontal="left"/>
    </xf>
    <xf numFmtId="167" fontId="12" fillId="0" borderId="16" xfId="0" applyNumberFormat="1" applyFont="1" applyFill="1" applyBorder="1" applyAlignment="1">
      <alignment horizontal="right"/>
    </xf>
    <xf numFmtId="167" fontId="12" fillId="0" borderId="17" xfId="0" applyNumberFormat="1" applyFont="1" applyFill="1" applyBorder="1" applyAlignment="1">
      <alignment horizontal="right"/>
    </xf>
    <xf numFmtId="167" fontId="22" fillId="0" borderId="15" xfId="0" applyNumberFormat="1" applyFont="1" applyFill="1" applyBorder="1" applyAlignment="1">
      <alignment horizontal="left"/>
    </xf>
    <xf numFmtId="167" fontId="39" fillId="0" borderId="30" xfId="0" applyNumberFormat="1" applyFont="1" applyFill="1" applyBorder="1" applyAlignment="1">
      <alignment/>
    </xf>
    <xf numFmtId="167" fontId="26" fillId="0" borderId="16" xfId="0" applyNumberFormat="1" applyFont="1" applyFill="1" applyBorder="1" applyAlignment="1">
      <alignment horizontal="right"/>
    </xf>
    <xf numFmtId="167" fontId="9" fillId="0" borderId="16" xfId="0" applyNumberFormat="1" applyFont="1" applyFill="1" applyBorder="1" applyAlignment="1">
      <alignment horizontal="right"/>
    </xf>
    <xf numFmtId="167" fontId="9" fillId="0" borderId="17" xfId="0" applyNumberFormat="1" applyFont="1" applyFill="1" applyBorder="1" applyAlignment="1">
      <alignment horizontal="right"/>
    </xf>
    <xf numFmtId="167" fontId="22" fillId="0" borderId="16" xfId="0" applyNumberFormat="1" applyFont="1" applyFill="1" applyBorder="1" applyAlignment="1">
      <alignment horizontal="right"/>
    </xf>
    <xf numFmtId="167" fontId="9" fillId="0" borderId="24" xfId="0" applyNumberFormat="1" applyFont="1" applyFill="1" applyBorder="1" applyAlignment="1">
      <alignment/>
    </xf>
    <xf numFmtId="167" fontId="9" fillId="0" borderId="30" xfId="0" applyNumberFormat="1" applyFont="1" applyFill="1" applyBorder="1" applyAlignment="1">
      <alignment/>
    </xf>
    <xf numFmtId="167" fontId="9" fillId="0" borderId="30" xfId="0" applyNumberFormat="1" applyFont="1" applyFill="1" applyBorder="1" applyAlignment="1" quotePrefix="1">
      <alignment horizontal="left"/>
    </xf>
    <xf numFmtId="167" fontId="6" fillId="0" borderId="24" xfId="0" applyNumberFormat="1" applyFont="1" applyFill="1" applyBorder="1" applyAlignment="1">
      <alignment/>
    </xf>
    <xf numFmtId="167" fontId="9" fillId="0" borderId="30" xfId="0" applyNumberFormat="1" applyFont="1" applyFill="1" applyBorder="1" applyAlignment="1">
      <alignment horizontal="right"/>
    </xf>
    <xf numFmtId="167" fontId="6" fillId="0" borderId="79" xfId="0" applyNumberFormat="1" applyFont="1" applyFill="1" applyBorder="1" applyAlignment="1">
      <alignment/>
    </xf>
    <xf numFmtId="167" fontId="9" fillId="0" borderId="50" xfId="0" applyNumberFormat="1" applyFont="1" applyFill="1" applyBorder="1" applyAlignment="1">
      <alignment horizontal="right"/>
    </xf>
    <xf numFmtId="167" fontId="9" fillId="0" borderId="14" xfId="0" applyNumberFormat="1" applyFont="1" applyFill="1" applyBorder="1" applyAlignment="1">
      <alignment horizontal="right"/>
    </xf>
    <xf numFmtId="167" fontId="9" fillId="0" borderId="30" xfId="0" applyNumberFormat="1" applyFont="1" applyFill="1" applyBorder="1" applyAlignment="1">
      <alignment horizontal="left"/>
    </xf>
    <xf numFmtId="167" fontId="6" fillId="0" borderId="80" xfId="0" applyNumberFormat="1" applyFont="1" applyFill="1" applyBorder="1" applyAlignment="1">
      <alignment/>
    </xf>
    <xf numFmtId="167" fontId="9" fillId="0" borderId="38" xfId="0" applyNumberFormat="1" applyFont="1" applyFill="1" applyBorder="1" applyAlignment="1">
      <alignment/>
    </xf>
    <xf numFmtId="167" fontId="6" fillId="0" borderId="38" xfId="0" applyNumberFormat="1" applyFont="1" applyFill="1" applyBorder="1" applyAlignment="1">
      <alignment/>
    </xf>
    <xf numFmtId="167" fontId="9" fillId="0" borderId="52" xfId="0" applyNumberFormat="1" applyFont="1" applyFill="1" applyBorder="1" applyAlignment="1">
      <alignment horizontal="right"/>
    </xf>
    <xf numFmtId="167" fontId="40" fillId="0" borderId="30" xfId="0" applyNumberFormat="1" applyFont="1" applyFill="1" applyBorder="1" applyAlignment="1">
      <alignment horizontal="left"/>
    </xf>
    <xf numFmtId="167" fontId="12" fillId="0" borderId="13" xfId="0" applyNumberFormat="1" applyFont="1" applyFill="1" applyBorder="1" applyAlignment="1">
      <alignment horizontal="right"/>
    </xf>
    <xf numFmtId="167" fontId="12" fillId="0" borderId="14" xfId="0" applyNumberFormat="1" applyFont="1" applyFill="1" applyBorder="1" applyAlignment="1">
      <alignment horizontal="right"/>
    </xf>
    <xf numFmtId="167" fontId="9" fillId="0" borderId="16" xfId="0" applyNumberFormat="1" applyFont="1" applyFill="1" applyBorder="1" applyAlignment="1">
      <alignment horizontal="center"/>
    </xf>
    <xf numFmtId="167" fontId="9" fillId="0" borderId="17" xfId="0" applyNumberFormat="1" applyFont="1" applyFill="1" applyBorder="1" applyAlignment="1">
      <alignment horizontal="center"/>
    </xf>
    <xf numFmtId="167" fontId="9" fillId="0" borderId="80" xfId="0" applyNumberFormat="1" applyFont="1" applyFill="1" applyBorder="1" applyAlignment="1">
      <alignment/>
    </xf>
    <xf numFmtId="167" fontId="9" fillId="0" borderId="20" xfId="0" applyNumberFormat="1" applyFont="1" applyFill="1" applyBorder="1" applyAlignment="1">
      <alignment horizontal="right"/>
    </xf>
    <xf numFmtId="167" fontId="9" fillId="0" borderId="37" xfId="0" applyNumberFormat="1" applyFont="1" applyFill="1" applyBorder="1" applyAlignment="1">
      <alignment horizontal="right"/>
    </xf>
    <xf numFmtId="167" fontId="6" fillId="0" borderId="30" xfId="0" applyNumberFormat="1" applyFont="1" applyFill="1" applyBorder="1" applyAlignment="1">
      <alignment/>
    </xf>
    <xf numFmtId="167" fontId="12" fillId="0" borderId="80" xfId="0" applyNumberFormat="1" applyFont="1" applyFill="1" applyBorder="1" applyAlignment="1">
      <alignment horizontal="left"/>
    </xf>
    <xf numFmtId="167" fontId="40" fillId="0" borderId="38" xfId="0" applyNumberFormat="1" applyFont="1" applyFill="1" applyBorder="1" applyAlignment="1">
      <alignment horizontal="left"/>
    </xf>
    <xf numFmtId="167" fontId="12" fillId="0" borderId="20" xfId="0" applyNumberFormat="1" applyFont="1" applyFill="1" applyBorder="1" applyAlignment="1">
      <alignment horizontal="right"/>
    </xf>
    <xf numFmtId="167" fontId="12" fillId="0" borderId="37" xfId="0" applyNumberFormat="1" applyFont="1" applyFill="1" applyBorder="1" applyAlignment="1">
      <alignment horizontal="right"/>
    </xf>
    <xf numFmtId="167" fontId="12" fillId="0" borderId="79" xfId="0" applyNumberFormat="1" applyFont="1" applyFill="1" applyBorder="1" applyAlignment="1">
      <alignment vertical="center"/>
    </xf>
    <xf numFmtId="167" fontId="36" fillId="0" borderId="50" xfId="0" applyNumberFormat="1" applyFont="1" applyFill="1" applyBorder="1" applyAlignment="1">
      <alignment vertical="center"/>
    </xf>
    <xf numFmtId="167" fontId="6" fillId="0" borderId="14" xfId="0" applyNumberFormat="1" applyFont="1" applyFill="1" applyBorder="1" applyAlignment="1">
      <alignment/>
    </xf>
    <xf numFmtId="167" fontId="12" fillId="0" borderId="24" xfId="0" applyNumberFormat="1" applyFont="1" applyFill="1" applyBorder="1" applyAlignment="1">
      <alignment vertical="center"/>
    </xf>
    <xf numFmtId="167" fontId="36" fillId="0" borderId="30" xfId="0" applyNumberFormat="1" applyFont="1" applyFill="1" applyBorder="1" applyAlignment="1">
      <alignment vertical="center"/>
    </xf>
    <xf numFmtId="167" fontId="6" fillId="0" borderId="17" xfId="0" applyNumberFormat="1" applyFont="1" applyFill="1" applyBorder="1" applyAlignment="1">
      <alignment/>
    </xf>
    <xf numFmtId="167" fontId="12" fillId="0" borderId="16" xfId="0" applyNumberFormat="1" applyFont="1" applyFill="1" applyBorder="1" applyAlignment="1">
      <alignment horizontal="center"/>
    </xf>
    <xf numFmtId="167" fontId="12" fillId="0" borderId="17" xfId="0" applyNumberFormat="1" applyFont="1" applyFill="1" applyBorder="1" applyAlignment="1">
      <alignment horizontal="center"/>
    </xf>
    <xf numFmtId="167" fontId="12" fillId="0" borderId="24" xfId="0" applyNumberFormat="1" applyFont="1" applyFill="1" applyBorder="1" applyAlignment="1" quotePrefix="1">
      <alignment horizontal="left"/>
    </xf>
    <xf numFmtId="167" fontId="9" fillId="0" borderId="30" xfId="0" applyNumberFormat="1" applyFont="1" applyFill="1" applyBorder="1" applyAlignment="1">
      <alignment horizontal="center"/>
    </xf>
    <xf numFmtId="167" fontId="9" fillId="0" borderId="51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/>
    </xf>
    <xf numFmtId="167" fontId="12" fillId="0" borderId="80" xfId="0" applyNumberFormat="1" applyFont="1" applyFill="1" applyBorder="1" applyAlignment="1" quotePrefix="1">
      <alignment horizontal="left"/>
    </xf>
    <xf numFmtId="167" fontId="0" fillId="0" borderId="24" xfId="0" applyNumberFormat="1" applyFill="1" applyBorder="1" applyAlignment="1">
      <alignment/>
    </xf>
    <xf numFmtId="167" fontId="0" fillId="0" borderId="30" xfId="0" applyNumberFormat="1" applyFill="1" applyBorder="1" applyAlignment="1">
      <alignment/>
    </xf>
    <xf numFmtId="167" fontId="0" fillId="0" borderId="16" xfId="0" applyNumberFormat="1" applyFill="1" applyBorder="1" applyAlignment="1">
      <alignment/>
    </xf>
    <xf numFmtId="167" fontId="0" fillId="0" borderId="17" xfId="0" applyNumberFormat="1" applyFill="1" applyBorder="1" applyAlignment="1">
      <alignment/>
    </xf>
    <xf numFmtId="167" fontId="9" fillId="0" borderId="24" xfId="0" applyNumberFormat="1" applyFont="1" applyFill="1" applyBorder="1" applyAlignment="1" quotePrefix="1">
      <alignment horizontal="left"/>
    </xf>
    <xf numFmtId="167" fontId="12" fillId="0" borderId="53" xfId="0" applyNumberFormat="1" applyFont="1" applyFill="1" applyBorder="1" applyAlignment="1" quotePrefix="1">
      <alignment horizontal="left"/>
    </xf>
    <xf numFmtId="167" fontId="6" fillId="0" borderId="55" xfId="0" applyNumberFormat="1" applyFont="1" applyFill="1" applyBorder="1" applyAlignment="1">
      <alignment/>
    </xf>
    <xf numFmtId="167" fontId="12" fillId="0" borderId="55" xfId="0" applyNumberFormat="1" applyFont="1" applyFill="1" applyBorder="1" applyAlignment="1">
      <alignment horizontal="right"/>
    </xf>
    <xf numFmtId="167" fontId="12" fillId="0" borderId="55" xfId="0" applyNumberFormat="1" applyFont="1" applyFill="1" applyBorder="1" applyAlignment="1">
      <alignment horizontal="center"/>
    </xf>
    <xf numFmtId="167" fontId="12" fillId="0" borderId="21" xfId="0" applyNumberFormat="1" applyFont="1" applyFill="1" applyBorder="1" applyAlignment="1">
      <alignment horizontal="center"/>
    </xf>
    <xf numFmtId="167" fontId="9" fillId="0" borderId="0" xfId="0" applyNumberFormat="1" applyFont="1" applyFill="1" applyAlignment="1" quotePrefix="1">
      <alignment horizontal="left"/>
    </xf>
    <xf numFmtId="167" fontId="9" fillId="0" borderId="0" xfId="0" applyNumberFormat="1" applyFont="1" applyFill="1" applyBorder="1" applyAlignment="1">
      <alignment horizontal="left"/>
    </xf>
    <xf numFmtId="167" fontId="9" fillId="0" borderId="0" xfId="0" applyNumberFormat="1" applyFont="1" applyFill="1" applyAlignment="1" quotePrefix="1">
      <alignment/>
    </xf>
    <xf numFmtId="167" fontId="6" fillId="0" borderId="0" xfId="0" applyNumberFormat="1" applyFont="1" applyFill="1" applyAlignment="1">
      <alignment horizontal="left"/>
    </xf>
    <xf numFmtId="167" fontId="9" fillId="0" borderId="0" xfId="0" applyNumberFormat="1" applyFont="1" applyFill="1" applyBorder="1" applyAlignment="1" quotePrefix="1">
      <alignment/>
    </xf>
    <xf numFmtId="167" fontId="9" fillId="0" borderId="0" xfId="0" applyNumberFormat="1" applyFont="1" applyFill="1" applyAlignment="1">
      <alignment horizontal="left"/>
    </xf>
    <xf numFmtId="167" fontId="6" fillId="0" borderId="0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 horizontal="right"/>
    </xf>
    <xf numFmtId="175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 horizontal="right"/>
    </xf>
    <xf numFmtId="167" fontId="2" fillId="0" borderId="0" xfId="140" applyNumberFormat="1" applyFill="1">
      <alignment/>
      <protection/>
    </xf>
    <xf numFmtId="0" fontId="12" fillId="0" borderId="0" xfId="140" applyFont="1" applyAlignment="1">
      <alignment/>
      <protection/>
    </xf>
    <xf numFmtId="167" fontId="0" fillId="0" borderId="0" xfId="0" applyNumberFormat="1" applyFill="1" applyAlignment="1">
      <alignment/>
    </xf>
    <xf numFmtId="167" fontId="41" fillId="33" borderId="76" xfId="0" applyNumberFormat="1" applyFont="1" applyFill="1" applyBorder="1" applyAlignment="1">
      <alignment/>
    </xf>
    <xf numFmtId="167" fontId="26" fillId="33" borderId="77" xfId="0" applyNumberFormat="1" applyFont="1" applyFill="1" applyBorder="1" applyAlignment="1">
      <alignment/>
    </xf>
    <xf numFmtId="167" fontId="26" fillId="33" borderId="58" xfId="0" applyNumberFormat="1" applyFont="1" applyFill="1" applyBorder="1" applyAlignment="1">
      <alignment/>
    </xf>
    <xf numFmtId="167" fontId="26" fillId="33" borderId="64" xfId="0" applyNumberFormat="1" applyFont="1" applyFill="1" applyBorder="1" applyAlignment="1">
      <alignment/>
    </xf>
    <xf numFmtId="167" fontId="22" fillId="33" borderId="29" xfId="0" applyNumberFormat="1" applyFont="1" applyFill="1" applyBorder="1" applyAlignment="1" quotePrefix="1">
      <alignment horizontal="centerContinuous"/>
    </xf>
    <xf numFmtId="167" fontId="22" fillId="33" borderId="78" xfId="0" applyNumberFormat="1" applyFont="1" applyFill="1" applyBorder="1" applyAlignment="1" quotePrefix="1">
      <alignment horizontal="centerContinuous"/>
    </xf>
    <xf numFmtId="167" fontId="26" fillId="33" borderId="24" xfId="0" applyNumberFormat="1" applyFont="1" applyFill="1" applyBorder="1" applyAlignment="1">
      <alignment/>
    </xf>
    <xf numFmtId="167" fontId="26" fillId="33" borderId="30" xfId="0" applyNumberFormat="1" applyFont="1" applyFill="1" applyBorder="1" applyAlignment="1">
      <alignment/>
    </xf>
    <xf numFmtId="167" fontId="22" fillId="33" borderId="16" xfId="0" applyNumberFormat="1" applyFont="1" applyFill="1" applyBorder="1" applyAlignment="1">
      <alignment horizontal="center"/>
    </xf>
    <xf numFmtId="167" fontId="22" fillId="33" borderId="34" xfId="0" applyNumberFormat="1" applyFont="1" applyFill="1" applyBorder="1" applyAlignment="1">
      <alignment horizontal="center"/>
    </xf>
    <xf numFmtId="168" fontId="22" fillId="33" borderId="16" xfId="0" applyNumberFormat="1" applyFont="1" applyFill="1" applyBorder="1" applyAlignment="1" quotePrefix="1">
      <alignment horizontal="center"/>
    </xf>
    <xf numFmtId="168" fontId="22" fillId="33" borderId="34" xfId="0" applyNumberFormat="1" applyFont="1" applyFill="1" applyBorder="1" applyAlignment="1" quotePrefix="1">
      <alignment horizontal="center"/>
    </xf>
    <xf numFmtId="168" fontId="22" fillId="33" borderId="13" xfId="0" applyNumberFormat="1" applyFont="1" applyFill="1" applyBorder="1" applyAlignment="1" quotePrefix="1">
      <alignment horizontal="center"/>
    </xf>
    <xf numFmtId="168" fontId="22" fillId="33" borderId="14" xfId="0" applyNumberFormat="1" applyFont="1" applyFill="1" applyBorder="1" applyAlignment="1" quotePrefix="1">
      <alignment horizontal="center"/>
    </xf>
    <xf numFmtId="167" fontId="12" fillId="0" borderId="16" xfId="0" applyNumberFormat="1" applyFont="1" applyFill="1" applyBorder="1" applyAlignment="1" quotePrefix="1">
      <alignment horizontal="left"/>
    </xf>
    <xf numFmtId="167" fontId="22" fillId="0" borderId="16" xfId="0" applyNumberFormat="1" applyFont="1" applyFill="1" applyBorder="1" applyAlignment="1">
      <alignment horizontal="center"/>
    </xf>
    <xf numFmtId="167" fontId="22" fillId="0" borderId="17" xfId="0" applyNumberFormat="1" applyFont="1" applyFill="1" applyBorder="1" applyAlignment="1">
      <alignment horizontal="center"/>
    </xf>
    <xf numFmtId="167" fontId="26" fillId="0" borderId="16" xfId="0" applyNumberFormat="1" applyFont="1" applyFill="1" applyBorder="1" applyAlignment="1">
      <alignment horizontal="center"/>
    </xf>
    <xf numFmtId="167" fontId="26" fillId="0" borderId="17" xfId="0" applyNumberFormat="1" applyFont="1" applyFill="1" applyBorder="1" applyAlignment="1">
      <alignment horizontal="center"/>
    </xf>
    <xf numFmtId="167" fontId="9" fillId="0" borderId="38" xfId="0" applyNumberFormat="1" applyFont="1" applyFill="1" applyBorder="1" applyAlignment="1" quotePrefix="1">
      <alignment horizontal="left"/>
    </xf>
    <xf numFmtId="167" fontId="26" fillId="0" borderId="30" xfId="0" applyNumberFormat="1" applyFont="1" applyFill="1" applyBorder="1" applyAlignment="1">
      <alignment horizontal="right"/>
    </xf>
    <xf numFmtId="167" fontId="26" fillId="0" borderId="30" xfId="0" applyNumberFormat="1" applyFont="1" applyFill="1" applyBorder="1" applyAlignment="1">
      <alignment horizontal="center"/>
    </xf>
    <xf numFmtId="167" fontId="26" fillId="0" borderId="50" xfId="0" applyNumberFormat="1" applyFont="1" applyFill="1" applyBorder="1" applyAlignment="1">
      <alignment horizontal="right"/>
    </xf>
    <xf numFmtId="167" fontId="26" fillId="0" borderId="50" xfId="0" applyNumberFormat="1" applyFont="1" applyFill="1" applyBorder="1" applyAlignment="1">
      <alignment horizontal="center"/>
    </xf>
    <xf numFmtId="167" fontId="26" fillId="0" borderId="14" xfId="0" applyNumberFormat="1" applyFont="1" applyFill="1" applyBorder="1" applyAlignment="1">
      <alignment horizontal="center"/>
    </xf>
    <xf numFmtId="167" fontId="26" fillId="36" borderId="38" xfId="0" applyNumberFormat="1" applyFont="1" applyFill="1" applyBorder="1" applyAlignment="1">
      <alignment/>
    </xf>
    <xf numFmtId="167" fontId="26" fillId="0" borderId="38" xfId="0" applyNumberFormat="1" applyFont="1" applyFill="1" applyBorder="1" applyAlignment="1">
      <alignment horizontal="center"/>
    </xf>
    <xf numFmtId="167" fontId="26" fillId="0" borderId="52" xfId="0" applyNumberFormat="1" applyFont="1" applyFill="1" applyBorder="1" applyAlignment="1">
      <alignment horizontal="center"/>
    </xf>
    <xf numFmtId="167" fontId="12" fillId="0" borderId="79" xfId="0" applyNumberFormat="1" applyFont="1" applyFill="1" applyBorder="1" applyAlignment="1">
      <alignment horizontal="left"/>
    </xf>
    <xf numFmtId="167" fontId="40" fillId="0" borderId="50" xfId="0" applyNumberFormat="1" applyFont="1" applyBorder="1" applyAlignment="1">
      <alignment horizontal="left"/>
    </xf>
    <xf numFmtId="167" fontId="22" fillId="0" borderId="13" xfId="0" applyNumberFormat="1" applyFont="1" applyFill="1" applyBorder="1" applyAlignment="1">
      <alignment horizontal="right"/>
    </xf>
    <xf numFmtId="167" fontId="22" fillId="0" borderId="13" xfId="0" applyNumberFormat="1" applyFont="1" applyFill="1" applyBorder="1" applyAlignment="1">
      <alignment horizontal="center"/>
    </xf>
    <xf numFmtId="167" fontId="22" fillId="0" borderId="14" xfId="0" applyNumberFormat="1" applyFont="1" applyFill="1" applyBorder="1" applyAlignment="1">
      <alignment horizontal="center"/>
    </xf>
    <xf numFmtId="167" fontId="26" fillId="0" borderId="20" xfId="0" applyNumberFormat="1" applyFont="1" applyFill="1" applyBorder="1" applyAlignment="1">
      <alignment horizontal="right"/>
    </xf>
    <xf numFmtId="167" fontId="26" fillId="0" borderId="20" xfId="0" applyNumberFormat="1" applyFont="1" applyFill="1" applyBorder="1" applyAlignment="1">
      <alignment horizontal="center"/>
    </xf>
    <xf numFmtId="167" fontId="26" fillId="0" borderId="37" xfId="0" applyNumberFormat="1" applyFont="1" applyFill="1" applyBorder="1" applyAlignment="1">
      <alignment horizontal="center"/>
    </xf>
    <xf numFmtId="167" fontId="26" fillId="0" borderId="30" xfId="0" applyNumberFormat="1" applyFont="1" applyFill="1" applyBorder="1" applyAlignment="1">
      <alignment/>
    </xf>
    <xf numFmtId="167" fontId="40" fillId="0" borderId="38" xfId="0" applyNumberFormat="1" applyFont="1" applyBorder="1" applyAlignment="1">
      <alignment horizontal="left"/>
    </xf>
    <xf numFmtId="167" fontId="22" fillId="0" borderId="20" xfId="0" applyNumberFormat="1" applyFont="1" applyFill="1" applyBorder="1" applyAlignment="1">
      <alignment horizontal="right"/>
    </xf>
    <xf numFmtId="167" fontId="22" fillId="0" borderId="20" xfId="0" applyNumberFormat="1" applyFont="1" applyFill="1" applyBorder="1" applyAlignment="1">
      <alignment horizontal="center"/>
    </xf>
    <xf numFmtId="167" fontId="22" fillId="0" borderId="37" xfId="0" applyNumberFormat="1" applyFont="1" applyFill="1" applyBorder="1" applyAlignment="1">
      <alignment horizontal="center"/>
    </xf>
    <xf numFmtId="167" fontId="12" fillId="36" borderId="79" xfId="0" applyNumberFormat="1" applyFont="1" applyFill="1" applyBorder="1" applyAlignment="1">
      <alignment vertical="center"/>
    </xf>
    <xf numFmtId="167" fontId="36" fillId="36" borderId="50" xfId="0" applyNumberFormat="1" applyFont="1" applyFill="1" applyBorder="1" applyAlignment="1">
      <alignment vertical="center"/>
    </xf>
    <xf numFmtId="167" fontId="12" fillId="36" borderId="24" xfId="0" applyNumberFormat="1" applyFont="1" applyFill="1" applyBorder="1" applyAlignment="1">
      <alignment vertical="center"/>
    </xf>
    <xf numFmtId="167" fontId="36" fillId="36" borderId="30" xfId="0" applyNumberFormat="1" applyFont="1" applyFill="1" applyBorder="1" applyAlignment="1">
      <alignment vertical="center"/>
    </xf>
    <xf numFmtId="167" fontId="111" fillId="0" borderId="16" xfId="0" applyNumberFormat="1" applyFont="1" applyFill="1" applyBorder="1" applyAlignment="1">
      <alignment/>
    </xf>
    <xf numFmtId="167" fontId="111" fillId="0" borderId="16" xfId="0" applyNumberFormat="1" applyFont="1" applyFill="1" applyBorder="1" applyAlignment="1">
      <alignment horizontal="center"/>
    </xf>
    <xf numFmtId="167" fontId="111" fillId="0" borderId="17" xfId="0" applyNumberFormat="1" applyFont="1" applyFill="1" applyBorder="1" applyAlignment="1">
      <alignment horizontal="center"/>
    </xf>
    <xf numFmtId="167" fontId="22" fillId="0" borderId="55" xfId="0" applyNumberFormat="1" applyFont="1" applyFill="1" applyBorder="1" applyAlignment="1">
      <alignment horizontal="right"/>
    </xf>
    <xf numFmtId="167" fontId="22" fillId="0" borderId="55" xfId="0" applyNumberFormat="1" applyFont="1" applyFill="1" applyBorder="1" applyAlignment="1">
      <alignment horizontal="center"/>
    </xf>
    <xf numFmtId="167" fontId="22" fillId="0" borderId="21" xfId="0" applyNumberFormat="1" applyFont="1" applyFill="1" applyBorder="1" applyAlignment="1">
      <alignment horizontal="center"/>
    </xf>
    <xf numFmtId="167" fontId="6" fillId="36" borderId="0" xfId="0" applyNumberFormat="1" applyFont="1" applyFill="1" applyAlignment="1">
      <alignment/>
    </xf>
    <xf numFmtId="0" fontId="12" fillId="33" borderId="81" xfId="140" applyFont="1" applyFill="1" applyBorder="1" applyAlignment="1">
      <alignment horizontal="center" vertical="center"/>
      <protection/>
    </xf>
    <xf numFmtId="0" fontId="12" fillId="33" borderId="82" xfId="140" applyFont="1" applyFill="1" applyBorder="1" applyAlignment="1">
      <alignment horizontal="center" vertical="center"/>
      <protection/>
    </xf>
    <xf numFmtId="0" fontId="12" fillId="33" borderId="83" xfId="140" applyFont="1" applyFill="1" applyBorder="1" applyAlignment="1">
      <alignment horizontal="center" vertical="center"/>
      <protection/>
    </xf>
    <xf numFmtId="0" fontId="9" fillId="0" borderId="24" xfId="140" applyFont="1" applyBorder="1">
      <alignment/>
      <protection/>
    </xf>
    <xf numFmtId="167" fontId="9" fillId="37" borderId="16" xfId="193" applyNumberFormat="1" applyFont="1" applyFill="1" applyBorder="1" applyAlignment="1" applyProtection="1">
      <alignment horizontal="left" indent="2"/>
      <protection/>
    </xf>
    <xf numFmtId="2" fontId="9" fillId="37" borderId="16" xfId="193" applyNumberFormat="1" applyFont="1" applyFill="1" applyBorder="1">
      <alignment/>
      <protection/>
    </xf>
    <xf numFmtId="2" fontId="9" fillId="37" borderId="17" xfId="193" applyNumberFormat="1" applyFont="1" applyFill="1" applyBorder="1">
      <alignment/>
      <protection/>
    </xf>
    <xf numFmtId="2" fontId="9" fillId="37" borderId="0" xfId="193" applyNumberFormat="1" applyFont="1" applyFill="1" applyBorder="1">
      <alignment/>
      <protection/>
    </xf>
    <xf numFmtId="167" fontId="9" fillId="37" borderId="20" xfId="193" applyNumberFormat="1" applyFont="1" applyFill="1" applyBorder="1" applyAlignment="1" applyProtection="1">
      <alignment horizontal="left" indent="2"/>
      <protection/>
    </xf>
    <xf numFmtId="2" fontId="9" fillId="37" borderId="20" xfId="193" applyNumberFormat="1" applyFont="1" applyFill="1" applyBorder="1">
      <alignment/>
      <protection/>
    </xf>
    <xf numFmtId="2" fontId="9" fillId="37" borderId="37" xfId="193" applyNumberFormat="1" applyFont="1" applyFill="1" applyBorder="1">
      <alignment/>
      <protection/>
    </xf>
    <xf numFmtId="0" fontId="12" fillId="0" borderId="45" xfId="140" applyFont="1" applyBorder="1">
      <alignment/>
      <protection/>
    </xf>
    <xf numFmtId="167" fontId="12" fillId="37" borderId="10" xfId="193" applyNumberFormat="1" applyFont="1" applyFill="1" applyBorder="1" applyAlignment="1">
      <alignment horizontal="left"/>
      <protection/>
    </xf>
    <xf numFmtId="2" fontId="12" fillId="37" borderId="10" xfId="193" applyNumberFormat="1" applyFont="1" applyFill="1" applyBorder="1">
      <alignment/>
      <protection/>
    </xf>
    <xf numFmtId="2" fontId="12" fillId="37" borderId="11" xfId="193" applyNumberFormat="1" applyFont="1" applyFill="1" applyBorder="1">
      <alignment/>
      <protection/>
    </xf>
    <xf numFmtId="2" fontId="9" fillId="0" borderId="16" xfId="140" applyNumberFormat="1" applyFont="1" applyBorder="1">
      <alignment/>
      <protection/>
    </xf>
    <xf numFmtId="2" fontId="9" fillId="0" borderId="30" xfId="140" applyNumberFormat="1" applyFont="1" applyBorder="1">
      <alignment/>
      <protection/>
    </xf>
    <xf numFmtId="2" fontId="9" fillId="0" borderId="17" xfId="140" applyNumberFormat="1" applyFont="1" applyBorder="1">
      <alignment/>
      <protection/>
    </xf>
    <xf numFmtId="0" fontId="9" fillId="0" borderId="45" xfId="140" applyFont="1" applyBorder="1">
      <alignment/>
      <protection/>
    </xf>
    <xf numFmtId="167" fontId="12" fillId="0" borderId="10" xfId="140" applyNumberFormat="1" applyFont="1" applyBorder="1" applyAlignment="1">
      <alignment horizontal="left"/>
      <protection/>
    </xf>
    <xf numFmtId="2" fontId="12" fillId="0" borderId="10" xfId="140" applyNumberFormat="1" applyFont="1" applyBorder="1">
      <alignment/>
      <protection/>
    </xf>
    <xf numFmtId="2" fontId="12" fillId="0" borderId="36" xfId="140" applyNumberFormat="1" applyFont="1" applyBorder="1">
      <alignment/>
      <protection/>
    </xf>
    <xf numFmtId="2" fontId="12" fillId="0" borderId="11" xfId="140" applyNumberFormat="1" applyFont="1" applyBorder="1">
      <alignment/>
      <protection/>
    </xf>
    <xf numFmtId="0" fontId="9" fillId="0" borderId="12" xfId="140" applyFont="1" applyBorder="1">
      <alignment/>
      <protection/>
    </xf>
    <xf numFmtId="2" fontId="9" fillId="0" borderId="13" xfId="140" applyNumberFormat="1" applyFont="1" applyBorder="1">
      <alignment/>
      <protection/>
    </xf>
    <xf numFmtId="2" fontId="9" fillId="0" borderId="14" xfId="140" applyNumberFormat="1" applyFont="1" applyBorder="1">
      <alignment/>
      <protection/>
    </xf>
    <xf numFmtId="0" fontId="9" fillId="0" borderId="15" xfId="140" applyFont="1" applyFill="1" applyBorder="1">
      <alignment/>
      <protection/>
    </xf>
    <xf numFmtId="167" fontId="9" fillId="0" borderId="16" xfId="193" applyNumberFormat="1" applyFont="1" applyFill="1" applyBorder="1" applyAlignment="1" applyProtection="1">
      <alignment horizontal="left" indent="2"/>
      <protection/>
    </xf>
    <xf numFmtId="2" fontId="9" fillId="0" borderId="16" xfId="140" applyNumberFormat="1" applyFont="1" applyFill="1" applyBorder="1">
      <alignment/>
      <protection/>
    </xf>
    <xf numFmtId="0" fontId="9" fillId="0" borderId="22" xfId="140" applyFont="1" applyBorder="1">
      <alignment/>
      <protection/>
    </xf>
    <xf numFmtId="2" fontId="9" fillId="0" borderId="20" xfId="140" applyNumberFormat="1" applyFont="1" applyBorder="1">
      <alignment/>
      <protection/>
    </xf>
    <xf numFmtId="2" fontId="9" fillId="0" borderId="37" xfId="140" applyNumberFormat="1" applyFont="1" applyBorder="1">
      <alignment/>
      <protection/>
    </xf>
    <xf numFmtId="0" fontId="12" fillId="0" borderId="10" xfId="140" applyFont="1" applyBorder="1">
      <alignment/>
      <protection/>
    </xf>
    <xf numFmtId="2" fontId="12" fillId="0" borderId="13" xfId="140" applyNumberFormat="1" applyFont="1" applyBorder="1">
      <alignment/>
      <protection/>
    </xf>
    <xf numFmtId="2" fontId="12" fillId="0" borderId="14" xfId="140" applyNumberFormat="1" applyFont="1" applyBorder="1">
      <alignment/>
      <protection/>
    </xf>
    <xf numFmtId="2" fontId="9" fillId="0" borderId="0" xfId="140" applyNumberFormat="1" applyFont="1">
      <alignment/>
      <protection/>
    </xf>
    <xf numFmtId="2" fontId="9" fillId="0" borderId="50" xfId="140" applyNumberFormat="1" applyFont="1" applyBorder="1">
      <alignment/>
      <protection/>
    </xf>
    <xf numFmtId="2" fontId="9" fillId="0" borderId="49" xfId="140" applyNumberFormat="1" applyFont="1" applyBorder="1">
      <alignment/>
      <protection/>
    </xf>
    <xf numFmtId="2" fontId="9" fillId="0" borderId="51" xfId="140" applyNumberFormat="1" applyFont="1" applyBorder="1">
      <alignment/>
      <protection/>
    </xf>
    <xf numFmtId="164" fontId="9" fillId="0" borderId="0" xfId="140" applyNumberFormat="1" applyFont="1" applyAlignment="1">
      <alignment horizontal="center"/>
      <protection/>
    </xf>
    <xf numFmtId="0" fontId="9" fillId="0" borderId="31" xfId="140" applyFont="1" applyBorder="1">
      <alignment/>
      <protection/>
    </xf>
    <xf numFmtId="167" fontId="9" fillId="37" borderId="32" xfId="193" applyNumberFormat="1" applyFont="1" applyFill="1" applyBorder="1" applyAlignment="1" applyProtection="1">
      <alignment horizontal="left" indent="2"/>
      <protection/>
    </xf>
    <xf numFmtId="2" fontId="9" fillId="0" borderId="32" xfId="140" applyNumberFormat="1" applyFont="1" applyBorder="1">
      <alignment/>
      <protection/>
    </xf>
    <xf numFmtId="2" fontId="9" fillId="0" borderId="33" xfId="140" applyNumberFormat="1" applyFont="1" applyBorder="1">
      <alignment/>
      <protection/>
    </xf>
    <xf numFmtId="0" fontId="26" fillId="0" borderId="0" xfId="140" applyFont="1">
      <alignment/>
      <protection/>
    </xf>
    <xf numFmtId="0" fontId="9" fillId="35" borderId="68" xfId="140" applyFont="1" applyFill="1" applyBorder="1">
      <alignment/>
      <protection/>
    </xf>
    <xf numFmtId="1" fontId="12" fillId="35" borderId="10" xfId="156" applyNumberFormat="1" applyFont="1" applyFill="1" applyBorder="1" applyAlignment="1" applyProtection="1" quotePrefix="1">
      <alignment horizontal="right"/>
      <protection/>
    </xf>
    <xf numFmtId="1" fontId="12" fillId="35" borderId="10" xfId="156" applyNumberFormat="1" applyFont="1" applyFill="1" applyBorder="1" applyAlignment="1" applyProtection="1">
      <alignment horizontal="right"/>
      <protection/>
    </xf>
    <xf numFmtId="1" fontId="12" fillId="35" borderId="11" xfId="156" applyNumberFormat="1" applyFont="1" applyFill="1" applyBorder="1" applyAlignment="1" applyProtection="1">
      <alignment horizontal="right"/>
      <protection/>
    </xf>
    <xf numFmtId="0" fontId="12" fillId="0" borderId="68" xfId="140" applyFont="1" applyBorder="1" applyAlignment="1">
      <alignment horizontal="left"/>
      <protection/>
    </xf>
    <xf numFmtId="2" fontId="9" fillId="0" borderId="10" xfId="156" applyNumberFormat="1" applyFont="1" applyFill="1" applyBorder="1">
      <alignment/>
      <protection/>
    </xf>
    <xf numFmtId="2" fontId="9" fillId="0" borderId="10" xfId="245" applyNumberFormat="1" applyFont="1" applyFill="1" applyBorder="1">
      <alignment/>
      <protection/>
    </xf>
    <xf numFmtId="0" fontId="112" fillId="0" borderId="0" xfId="0" applyFont="1" applyAlignment="1">
      <alignment/>
    </xf>
    <xf numFmtId="164" fontId="9" fillId="0" borderId="10" xfId="245" applyNumberFormat="1" applyFont="1" applyFill="1" applyBorder="1" applyAlignment="1">
      <alignment horizontal="center"/>
      <protection/>
    </xf>
    <xf numFmtId="164" fontId="9" fillId="0" borderId="1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12" fillId="0" borderId="31" xfId="140" applyFont="1" applyBorder="1" applyAlignment="1">
      <alignment horizontal="left"/>
      <protection/>
    </xf>
    <xf numFmtId="2" fontId="9" fillId="0" borderId="32" xfId="156" applyNumberFormat="1" applyFont="1" applyFill="1" applyBorder="1">
      <alignment/>
      <protection/>
    </xf>
    <xf numFmtId="164" fontId="9" fillId="0" borderId="32" xfId="156" applyNumberFormat="1" applyFont="1" applyFill="1" applyBorder="1" applyAlignment="1">
      <alignment horizontal="center"/>
      <protection/>
    </xf>
    <xf numFmtId="164" fontId="9" fillId="0" borderId="32" xfId="0" applyNumberFormat="1" applyFont="1" applyBorder="1" applyAlignment="1">
      <alignment horizontal="center"/>
    </xf>
    <xf numFmtId="164" fontId="9" fillId="0" borderId="33" xfId="0" applyNumberFormat="1" applyFont="1" applyBorder="1" applyAlignment="1">
      <alignment horizontal="center"/>
    </xf>
    <xf numFmtId="0" fontId="42" fillId="0" borderId="0" xfId="140" applyFont="1">
      <alignment/>
      <protection/>
    </xf>
    <xf numFmtId="0" fontId="113" fillId="0" borderId="0" xfId="135" applyFont="1" applyAlignment="1" applyProtection="1">
      <alignment/>
      <protection/>
    </xf>
    <xf numFmtId="164" fontId="9" fillId="0" borderId="51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/>
    </xf>
    <xf numFmtId="0" fontId="9" fillId="0" borderId="0" xfId="209" applyFont="1">
      <alignment/>
      <protection/>
    </xf>
    <xf numFmtId="0" fontId="9" fillId="0" borderId="0" xfId="209" applyFont="1" applyFill="1" applyBorder="1">
      <alignment/>
      <protection/>
    </xf>
    <xf numFmtId="0" fontId="12" fillId="0" borderId="0" xfId="209" applyFont="1" applyFill="1" applyBorder="1" applyAlignment="1">
      <alignment horizontal="center"/>
      <protection/>
    </xf>
    <xf numFmtId="0" fontId="12" fillId="0" borderId="63" xfId="209" applyFont="1" applyFill="1" applyBorder="1">
      <alignment/>
      <protection/>
    </xf>
    <xf numFmtId="0" fontId="12" fillId="0" borderId="29" xfId="209" applyFont="1" applyFill="1" applyBorder="1" applyAlignment="1" applyProtection="1">
      <alignment horizontal="center"/>
      <protection/>
    </xf>
    <xf numFmtId="168" fontId="12" fillId="0" borderId="29" xfId="209" applyNumberFormat="1" applyFont="1" applyFill="1" applyBorder="1" applyAlignment="1">
      <alignment horizontal="center"/>
      <protection/>
    </xf>
    <xf numFmtId="168" fontId="12" fillId="0" borderId="77" xfId="209" applyNumberFormat="1" applyFont="1" applyFill="1" applyBorder="1" applyAlignment="1">
      <alignment horizontal="center"/>
      <protection/>
    </xf>
    <xf numFmtId="0" fontId="12" fillId="0" borderId="15" xfId="209" applyFont="1" applyFill="1" applyBorder="1" applyAlignment="1" quotePrefix="1">
      <alignment horizontal="left"/>
      <protection/>
    </xf>
    <xf numFmtId="168" fontId="12" fillId="0" borderId="0" xfId="209" applyNumberFormat="1" applyFont="1" applyFill="1" applyBorder="1" applyAlignment="1">
      <alignment horizontal="center"/>
      <protection/>
    </xf>
    <xf numFmtId="168" fontId="12" fillId="0" borderId="30" xfId="209" applyNumberFormat="1" applyFont="1" applyFill="1" applyBorder="1" applyAlignment="1">
      <alignment horizontal="center"/>
      <protection/>
    </xf>
    <xf numFmtId="168" fontId="12" fillId="0" borderId="35" xfId="209" applyNumberFormat="1" applyFont="1" applyFill="1" applyBorder="1" applyAlignment="1" applyProtection="1" quotePrefix="1">
      <alignment horizontal="center"/>
      <protection/>
    </xf>
    <xf numFmtId="0" fontId="12" fillId="0" borderId="22" xfId="209" applyFont="1" applyFill="1" applyBorder="1">
      <alignment/>
      <protection/>
    </xf>
    <xf numFmtId="0" fontId="12" fillId="0" borderId="47" xfId="209" applyFont="1" applyFill="1" applyBorder="1" applyAlignment="1" applyProtection="1">
      <alignment horizontal="center"/>
      <protection/>
    </xf>
    <xf numFmtId="0" fontId="12" fillId="0" borderId="48" xfId="209" applyFont="1" applyFill="1" applyBorder="1" applyAlignment="1" applyProtection="1">
      <alignment horizontal="center"/>
      <protection/>
    </xf>
    <xf numFmtId="0" fontId="12" fillId="0" borderId="38" xfId="209" applyFont="1" applyFill="1" applyBorder="1" applyAlignment="1" applyProtection="1" quotePrefix="1">
      <alignment horizontal="center"/>
      <protection/>
    </xf>
    <xf numFmtId="168" fontId="12" fillId="0" borderId="36" xfId="209" applyNumberFormat="1" applyFont="1" applyFill="1" applyBorder="1" applyAlignment="1" applyProtection="1">
      <alignment horizontal="right"/>
      <protection/>
    </xf>
    <xf numFmtId="168" fontId="12" fillId="0" borderId="38" xfId="209" applyNumberFormat="1" applyFont="1" applyFill="1" applyBorder="1" applyAlignment="1" applyProtection="1">
      <alignment horizontal="center"/>
      <protection/>
    </xf>
    <xf numFmtId="168" fontId="12" fillId="0" borderId="52" xfId="209" applyNumberFormat="1" applyFont="1" applyFill="1" applyBorder="1" applyAlignment="1" applyProtection="1">
      <alignment horizontal="center"/>
      <protection/>
    </xf>
    <xf numFmtId="175" fontId="9" fillId="0" borderId="68" xfId="209" applyNumberFormat="1" applyFont="1" applyFill="1" applyBorder="1" applyAlignment="1" applyProtection="1">
      <alignment horizontal="left"/>
      <protection/>
    </xf>
    <xf numFmtId="167" fontId="9" fillId="0" borderId="35" xfId="209" applyNumberFormat="1" applyFont="1" applyFill="1" applyBorder="1" applyProtection="1">
      <alignment/>
      <protection/>
    </xf>
    <xf numFmtId="167" fontId="9" fillId="0" borderId="36" xfId="209" applyNumberFormat="1" applyFont="1" applyFill="1" applyBorder="1" applyProtection="1">
      <alignment/>
      <protection/>
    </xf>
    <xf numFmtId="167" fontId="9" fillId="0" borderId="46" xfId="209" applyNumberFormat="1" applyFont="1" applyFill="1" applyBorder="1" applyProtection="1">
      <alignment/>
      <protection/>
    </xf>
    <xf numFmtId="168" fontId="25" fillId="0" borderId="36" xfId="209" applyNumberFormat="1" applyFont="1" applyFill="1" applyBorder="1" applyAlignment="1" applyProtection="1">
      <alignment horizontal="left"/>
      <protection/>
    </xf>
    <xf numFmtId="168" fontId="25" fillId="0" borderId="36" xfId="209" applyNumberFormat="1" applyFont="1" applyFill="1" applyBorder="1" applyAlignment="1" applyProtection="1" quotePrefix="1">
      <alignment/>
      <protection/>
    </xf>
    <xf numFmtId="167" fontId="9" fillId="0" borderId="23" xfId="209" applyNumberFormat="1" applyFont="1" applyFill="1" applyBorder="1" applyProtection="1">
      <alignment/>
      <protection/>
    </xf>
    <xf numFmtId="164" fontId="9" fillId="0" borderId="0" xfId="209" applyNumberFormat="1" applyFont="1">
      <alignment/>
      <protection/>
    </xf>
    <xf numFmtId="175" fontId="9" fillId="0" borderId="15" xfId="209" applyNumberFormat="1" applyFont="1" applyFill="1" applyBorder="1" applyAlignment="1" applyProtection="1" quotePrefix="1">
      <alignment horizontal="left"/>
      <protection/>
    </xf>
    <xf numFmtId="167" fontId="9" fillId="0" borderId="0" xfId="209" applyNumberFormat="1" applyFont="1" applyFill="1" applyBorder="1" applyProtection="1">
      <alignment/>
      <protection/>
    </xf>
    <xf numFmtId="167" fontId="9" fillId="0" borderId="30" xfId="209" applyNumberFormat="1" applyFont="1" applyFill="1" applyBorder="1" applyProtection="1">
      <alignment/>
      <protection/>
    </xf>
    <xf numFmtId="167" fontId="9" fillId="0" borderId="34" xfId="209" applyNumberFormat="1" applyFont="1" applyFill="1" applyBorder="1" applyProtection="1">
      <alignment/>
      <protection/>
    </xf>
    <xf numFmtId="168" fontId="9" fillId="0" borderId="30" xfId="209" applyNumberFormat="1" applyFont="1" applyFill="1" applyBorder="1" applyProtection="1">
      <alignment/>
      <protection/>
    </xf>
    <xf numFmtId="167" fontId="9" fillId="0" borderId="51" xfId="209" applyNumberFormat="1" applyFont="1" applyFill="1" applyBorder="1" applyProtection="1">
      <alignment/>
      <protection/>
    </xf>
    <xf numFmtId="175" fontId="9" fillId="0" borderId="15" xfId="209" applyNumberFormat="1" applyFont="1" applyFill="1" applyBorder="1" applyAlignment="1" applyProtection="1">
      <alignment horizontal="left"/>
      <protection/>
    </xf>
    <xf numFmtId="0" fontId="9" fillId="0" borderId="0" xfId="209" applyFont="1" applyBorder="1">
      <alignment/>
      <protection/>
    </xf>
    <xf numFmtId="168" fontId="25" fillId="0" borderId="36" xfId="209" applyNumberFormat="1" applyFont="1" applyFill="1" applyBorder="1" applyAlignment="1" applyProtection="1" quotePrefix="1">
      <alignment horizontal="left"/>
      <protection/>
    </xf>
    <xf numFmtId="167" fontId="15" fillId="0" borderId="0" xfId="209" applyNumberFormat="1" applyFont="1" applyFill="1" applyBorder="1" applyProtection="1">
      <alignment/>
      <protection/>
    </xf>
    <xf numFmtId="167" fontId="15" fillId="0" borderId="30" xfId="209" applyNumberFormat="1" applyFont="1" applyFill="1" applyBorder="1" applyProtection="1">
      <alignment/>
      <protection/>
    </xf>
    <xf numFmtId="167" fontId="15" fillId="0" borderId="51" xfId="209" applyNumberFormat="1" applyFont="1" applyFill="1" applyBorder="1" applyProtection="1">
      <alignment/>
      <protection/>
    </xf>
    <xf numFmtId="0" fontId="9" fillId="0" borderId="30" xfId="209" applyFont="1" applyFill="1" applyBorder="1">
      <alignment/>
      <protection/>
    </xf>
    <xf numFmtId="168" fontId="21" fillId="0" borderId="30" xfId="209" applyNumberFormat="1" applyFont="1" applyFill="1" applyBorder="1" applyAlignment="1" applyProtection="1" quotePrefix="1">
      <alignment horizontal="left"/>
      <protection/>
    </xf>
    <xf numFmtId="168" fontId="25" fillId="0" borderId="30" xfId="209" applyNumberFormat="1" applyFont="1" applyFill="1" applyBorder="1" applyAlignment="1" applyProtection="1">
      <alignment horizontal="left"/>
      <protection/>
    </xf>
    <xf numFmtId="168" fontId="25" fillId="0" borderId="30" xfId="209" applyNumberFormat="1" applyFont="1" applyFill="1" applyBorder="1" applyAlignment="1" applyProtection="1" quotePrefix="1">
      <alignment horizontal="left"/>
      <protection/>
    </xf>
    <xf numFmtId="168" fontId="9" fillId="0" borderId="36" xfId="209" applyNumberFormat="1" applyFont="1" applyFill="1" applyBorder="1" applyProtection="1">
      <alignment/>
      <protection/>
    </xf>
    <xf numFmtId="164" fontId="9" fillId="0" borderId="51" xfId="209" applyNumberFormat="1" applyFont="1" applyFill="1" applyBorder="1" applyProtection="1">
      <alignment/>
      <protection/>
    </xf>
    <xf numFmtId="175" fontId="9" fillId="0" borderId="22" xfId="209" applyNumberFormat="1" applyFont="1" applyFill="1" applyBorder="1" applyAlignment="1" applyProtection="1" quotePrefix="1">
      <alignment horizontal="left"/>
      <protection/>
    </xf>
    <xf numFmtId="167" fontId="9" fillId="0" borderId="48" xfId="209" applyNumberFormat="1" applyFont="1" applyFill="1" applyBorder="1" applyProtection="1">
      <alignment/>
      <protection/>
    </xf>
    <xf numFmtId="167" fontId="9" fillId="0" borderId="38" xfId="209" applyNumberFormat="1" applyFont="1" applyFill="1" applyBorder="1" applyProtection="1">
      <alignment/>
      <protection/>
    </xf>
    <xf numFmtId="167" fontId="9" fillId="0" borderId="47" xfId="209" applyNumberFormat="1" applyFont="1" applyFill="1" applyBorder="1" applyProtection="1">
      <alignment/>
      <protection/>
    </xf>
    <xf numFmtId="167" fontId="9" fillId="0" borderId="52" xfId="209" applyNumberFormat="1" applyFont="1" applyFill="1" applyBorder="1" applyProtection="1">
      <alignment/>
      <protection/>
    </xf>
    <xf numFmtId="175" fontId="9" fillId="0" borderId="18" xfId="209" applyNumberFormat="1" applyFont="1" applyFill="1" applyBorder="1" applyAlignment="1" applyProtection="1">
      <alignment horizontal="left"/>
      <protection/>
    </xf>
    <xf numFmtId="167" fontId="9" fillId="0" borderId="54" xfId="209" applyNumberFormat="1" applyFont="1" applyFill="1" applyBorder="1" applyProtection="1">
      <alignment/>
      <protection/>
    </xf>
    <xf numFmtId="167" fontId="9" fillId="0" borderId="55" xfId="209" applyNumberFormat="1" applyFont="1" applyFill="1" applyBorder="1" applyProtection="1">
      <alignment/>
      <protection/>
    </xf>
    <xf numFmtId="167" fontId="9" fillId="0" borderId="56" xfId="209" applyNumberFormat="1" applyFont="1" applyFill="1" applyBorder="1" applyProtection="1">
      <alignment/>
      <protection/>
    </xf>
    <xf numFmtId="167" fontId="9" fillId="0" borderId="57" xfId="209" applyNumberFormat="1" applyFont="1" applyFill="1" applyBorder="1" applyProtection="1">
      <alignment/>
      <protection/>
    </xf>
    <xf numFmtId="0" fontId="9" fillId="0" borderId="0" xfId="209" applyFont="1" applyFill="1" applyBorder="1" applyAlignment="1" quotePrefix="1">
      <alignment horizontal="left"/>
      <protection/>
    </xf>
    <xf numFmtId="167" fontId="9" fillId="0" borderId="0" xfId="209" applyNumberFormat="1" applyFont="1" applyFill="1" applyBorder="1" applyAlignment="1">
      <alignment horizontal="right"/>
      <protection/>
    </xf>
    <xf numFmtId="167" fontId="43" fillId="0" borderId="0" xfId="209" applyNumberFormat="1" applyFont="1" applyFill="1" applyBorder="1" applyProtection="1">
      <alignment/>
      <protection/>
    </xf>
    <xf numFmtId="168" fontId="43" fillId="0" borderId="0" xfId="209" applyNumberFormat="1" applyFont="1" applyFill="1" applyBorder="1" applyAlignment="1" applyProtection="1">
      <alignment horizontal="left"/>
      <protection/>
    </xf>
    <xf numFmtId="0" fontId="43" fillId="0" borderId="0" xfId="209" applyFont="1" applyFill="1" applyBorder="1" applyAlignment="1" applyProtection="1">
      <alignment horizontal="left"/>
      <protection/>
    </xf>
    <xf numFmtId="0" fontId="44" fillId="0" borderId="0" xfId="209" applyFont="1" applyFill="1" applyBorder="1" applyAlignment="1" applyProtection="1">
      <alignment horizontal="left"/>
      <protection/>
    </xf>
    <xf numFmtId="0" fontId="7" fillId="0" borderId="0" xfId="209" applyFont="1" applyFill="1" applyBorder="1" applyAlignment="1" quotePrefix="1">
      <alignment horizontal="left"/>
      <protection/>
    </xf>
    <xf numFmtId="175" fontId="9" fillId="0" borderId="0" xfId="209" applyNumberFormat="1" applyFont="1" applyFill="1" applyBorder="1" applyAlignment="1" applyProtection="1">
      <alignment horizontal="left"/>
      <protection/>
    </xf>
    <xf numFmtId="175" fontId="11" fillId="0" borderId="0" xfId="209" applyNumberFormat="1" applyFont="1" applyFill="1" applyBorder="1" applyAlignment="1" applyProtection="1" quotePrefix="1">
      <alignment horizontal="left"/>
      <protection/>
    </xf>
    <xf numFmtId="0" fontId="13" fillId="0" borderId="0" xfId="209" applyFont="1" applyFill="1" applyBorder="1">
      <alignment/>
      <protection/>
    </xf>
    <xf numFmtId="173" fontId="13" fillId="0" borderId="0" xfId="209" applyNumberFormat="1" applyFont="1" applyFill="1" applyBorder="1" applyAlignment="1" applyProtection="1">
      <alignment horizontal="right"/>
      <protection/>
    </xf>
    <xf numFmtId="173" fontId="13" fillId="0" borderId="0" xfId="209" applyNumberFormat="1" applyFont="1" applyFill="1" applyBorder="1" applyProtection="1">
      <alignment/>
      <protection/>
    </xf>
    <xf numFmtId="167" fontId="13" fillId="0" borderId="0" xfId="209" applyNumberFormat="1" applyFont="1" applyFill="1" applyBorder="1" applyProtection="1">
      <alignment/>
      <protection/>
    </xf>
    <xf numFmtId="168" fontId="13" fillId="0" borderId="0" xfId="209" applyNumberFormat="1" applyFont="1" applyFill="1" applyBorder="1" applyProtection="1">
      <alignment/>
      <protection/>
    </xf>
    <xf numFmtId="173" fontId="13" fillId="0" borderId="0" xfId="209" applyNumberFormat="1" applyFont="1" applyFill="1" applyBorder="1" applyAlignment="1">
      <alignment horizontal="right"/>
      <protection/>
    </xf>
    <xf numFmtId="173" fontId="13" fillId="0" borderId="0" xfId="209" applyNumberFormat="1" applyFont="1" applyFill="1" applyBorder="1">
      <alignment/>
      <protection/>
    </xf>
    <xf numFmtId="175" fontId="13" fillId="0" borderId="0" xfId="209" applyNumberFormat="1" applyFont="1" applyFill="1" applyBorder="1" applyAlignment="1" applyProtection="1">
      <alignment horizontal="left"/>
      <protection/>
    </xf>
    <xf numFmtId="0" fontId="9" fillId="0" borderId="0" xfId="209" applyFont="1" applyFill="1">
      <alignment/>
      <protection/>
    </xf>
    <xf numFmtId="164" fontId="9" fillId="0" borderId="0" xfId="209" applyNumberFormat="1" applyFont="1" applyFill="1">
      <alignment/>
      <protection/>
    </xf>
    <xf numFmtId="168" fontId="12" fillId="0" borderId="29" xfId="209" applyNumberFormat="1" applyFont="1" applyFill="1" applyBorder="1" applyAlignment="1" applyProtection="1">
      <alignment horizontal="center"/>
      <protection/>
    </xf>
    <xf numFmtId="168" fontId="12" fillId="0" borderId="77" xfId="209" applyNumberFormat="1" applyFont="1" applyFill="1" applyBorder="1" applyAlignment="1" applyProtection="1">
      <alignment horizontal="center"/>
      <protection/>
    </xf>
    <xf numFmtId="0" fontId="12" fillId="0" borderId="15" xfId="209" applyFont="1" applyFill="1" applyBorder="1">
      <alignment/>
      <protection/>
    </xf>
    <xf numFmtId="168" fontId="12" fillId="0" borderId="0" xfId="209" applyNumberFormat="1" applyFont="1" applyFill="1" applyBorder="1" applyAlignment="1" applyProtection="1" quotePrefix="1">
      <alignment horizontal="center"/>
      <protection/>
    </xf>
    <xf numFmtId="0" fontId="12" fillId="0" borderId="0" xfId="209" applyFont="1" applyFill="1" applyBorder="1" applyAlignment="1" applyProtection="1">
      <alignment horizontal="center"/>
      <protection/>
    </xf>
    <xf numFmtId="0" fontId="12" fillId="0" borderId="0" xfId="209" applyFont="1" applyFill="1" applyBorder="1" applyAlignment="1" applyProtection="1" quotePrefix="1">
      <alignment horizontal="center"/>
      <protection/>
    </xf>
    <xf numFmtId="0" fontId="12" fillId="0" borderId="30" xfId="209" applyFont="1" applyFill="1" applyBorder="1" applyAlignment="1" applyProtection="1" quotePrefix="1">
      <alignment horizontal="center"/>
      <protection/>
    </xf>
    <xf numFmtId="0" fontId="12" fillId="0" borderId="34" xfId="209" applyFont="1" applyFill="1" applyBorder="1" applyAlignment="1" applyProtection="1">
      <alignment horizontal="center"/>
      <protection/>
    </xf>
    <xf numFmtId="168" fontId="12" fillId="0" borderId="50" xfId="209" applyNumberFormat="1" applyFont="1" applyFill="1" applyBorder="1" applyAlignment="1" applyProtection="1">
      <alignment horizontal="right"/>
      <protection/>
    </xf>
    <xf numFmtId="168" fontId="12" fillId="0" borderId="30" xfId="209" applyNumberFormat="1" applyFont="1" applyFill="1" applyBorder="1" applyAlignment="1" applyProtection="1">
      <alignment horizontal="center"/>
      <protection/>
    </xf>
    <xf numFmtId="168" fontId="12" fillId="0" borderId="51" xfId="209" applyNumberFormat="1" applyFont="1" applyFill="1" applyBorder="1" applyAlignment="1" applyProtection="1">
      <alignment horizontal="center"/>
      <protection/>
    </xf>
    <xf numFmtId="168" fontId="21" fillId="0" borderId="36" xfId="209" applyNumberFormat="1" applyFont="1" applyFill="1" applyBorder="1" applyProtection="1">
      <alignment/>
      <protection/>
    </xf>
    <xf numFmtId="168" fontId="21" fillId="0" borderId="36" xfId="209" applyNumberFormat="1" applyFont="1" applyFill="1" applyBorder="1" applyAlignment="1" applyProtection="1" quotePrefix="1">
      <alignment horizontal="left"/>
      <protection/>
    </xf>
    <xf numFmtId="168" fontId="21" fillId="0" borderId="30" xfId="209" applyNumberFormat="1" applyFont="1" applyFill="1" applyBorder="1" applyProtection="1">
      <alignment/>
      <protection/>
    </xf>
    <xf numFmtId="175" fontId="9" fillId="0" borderId="68" xfId="209" applyNumberFormat="1" applyFont="1" applyFill="1" applyBorder="1" applyAlignment="1" applyProtection="1" quotePrefix="1">
      <alignment horizontal="left"/>
      <protection/>
    </xf>
    <xf numFmtId="175" fontId="12" fillId="0" borderId="15" xfId="209" applyNumberFormat="1" applyFont="1" applyFill="1" applyBorder="1" applyAlignment="1" applyProtection="1">
      <alignment horizontal="left"/>
      <protection/>
    </xf>
    <xf numFmtId="167" fontId="12" fillId="0" borderId="0" xfId="209" applyNumberFormat="1" applyFont="1" applyFill="1" applyBorder="1" applyProtection="1">
      <alignment/>
      <protection/>
    </xf>
    <xf numFmtId="167" fontId="12" fillId="0" borderId="30" xfId="209" applyNumberFormat="1" applyFont="1" applyFill="1" applyBorder="1" applyProtection="1">
      <alignment/>
      <protection/>
    </xf>
    <xf numFmtId="167" fontId="12" fillId="0" borderId="34" xfId="209" applyNumberFormat="1" applyFont="1" applyFill="1" applyBorder="1" applyProtection="1">
      <alignment/>
      <protection/>
    </xf>
    <xf numFmtId="168" fontId="20" fillId="0" borderId="30" xfId="209" applyNumberFormat="1" applyFont="1" applyFill="1" applyBorder="1" applyProtection="1">
      <alignment/>
      <protection/>
    </xf>
    <xf numFmtId="167" fontId="12" fillId="0" borderId="51" xfId="209" applyNumberFormat="1" applyFont="1" applyFill="1" applyBorder="1" applyProtection="1">
      <alignment/>
      <protection/>
    </xf>
    <xf numFmtId="0" fontId="9" fillId="0" borderId="36" xfId="209" applyFont="1" applyFill="1" applyBorder="1">
      <alignment/>
      <protection/>
    </xf>
    <xf numFmtId="168" fontId="21" fillId="0" borderId="55" xfId="209" applyNumberFormat="1" applyFont="1" applyFill="1" applyBorder="1" applyProtection="1">
      <alignment/>
      <protection/>
    </xf>
    <xf numFmtId="0" fontId="9" fillId="0" borderId="55" xfId="209" applyFont="1" applyFill="1" applyBorder="1">
      <alignment/>
      <protection/>
    </xf>
    <xf numFmtId="175" fontId="11" fillId="0" borderId="0" xfId="209" applyNumberFormat="1" applyFont="1" applyFill="1" applyBorder="1" applyAlignment="1" applyProtection="1">
      <alignment horizontal="left"/>
      <protection/>
    </xf>
    <xf numFmtId="167" fontId="45" fillId="0" borderId="0" xfId="209" applyNumberFormat="1" applyFont="1" applyFill="1" applyBorder="1" applyProtection="1">
      <alignment/>
      <protection/>
    </xf>
    <xf numFmtId="167" fontId="9" fillId="0" borderId="0" xfId="209" applyNumberFormat="1" applyFont="1">
      <alignment/>
      <protection/>
    </xf>
    <xf numFmtId="0" fontId="11" fillId="0" borderId="0" xfId="209" applyFont="1" applyFill="1" applyBorder="1" applyAlignment="1" quotePrefix="1">
      <alignment/>
      <protection/>
    </xf>
    <xf numFmtId="167" fontId="13" fillId="0" borderId="0" xfId="209" applyNumberFormat="1" applyFont="1" applyFill="1" applyBorder="1" applyAlignment="1">
      <alignment horizontal="right"/>
      <protection/>
    </xf>
    <xf numFmtId="167" fontId="13" fillId="0" borderId="0" xfId="209" applyNumberFormat="1" applyFont="1" applyFill="1" applyBorder="1">
      <alignment/>
      <protection/>
    </xf>
    <xf numFmtId="0" fontId="13" fillId="0" borderId="0" xfId="209" applyFont="1" applyFill="1" applyBorder="1" applyAlignment="1" quotePrefix="1">
      <alignment horizontal="left"/>
      <protection/>
    </xf>
    <xf numFmtId="168" fontId="12" fillId="0" borderId="0" xfId="209" applyNumberFormat="1" applyFont="1" applyFill="1" applyBorder="1" applyAlignment="1">
      <alignment horizontal="centerContinuous"/>
      <protection/>
    </xf>
    <xf numFmtId="168" fontId="12" fillId="0" borderId="30" xfId="209" applyNumberFormat="1" applyFont="1" applyFill="1" applyBorder="1" applyAlignment="1">
      <alignment horizontal="centerContinuous"/>
      <protection/>
    </xf>
    <xf numFmtId="168" fontId="12" fillId="0" borderId="35" xfId="209" applyNumberFormat="1" applyFont="1" applyFill="1" applyBorder="1" applyAlignment="1" applyProtection="1" quotePrefix="1">
      <alignment horizontal="centerContinuous"/>
      <protection/>
    </xf>
    <xf numFmtId="0" fontId="12" fillId="0" borderId="23" xfId="209" applyFont="1" applyFill="1" applyBorder="1" applyAlignment="1" applyProtection="1" quotePrefix="1">
      <alignment horizontal="centerContinuous"/>
      <protection/>
    </xf>
    <xf numFmtId="167" fontId="9" fillId="0" borderId="68" xfId="209" applyNumberFormat="1" applyFont="1" applyFill="1" applyBorder="1" applyAlignment="1" applyProtection="1" quotePrefix="1">
      <alignment horizontal="left"/>
      <protection/>
    </xf>
    <xf numFmtId="167" fontId="9" fillId="0" borderId="15" xfId="209" applyNumberFormat="1" applyFont="1" applyFill="1" applyBorder="1" applyAlignment="1" applyProtection="1">
      <alignment horizontal="left"/>
      <protection/>
    </xf>
    <xf numFmtId="167" fontId="12" fillId="0" borderId="68" xfId="209" applyNumberFormat="1" applyFont="1" applyFill="1" applyBorder="1" applyAlignment="1" applyProtection="1" quotePrefix="1">
      <alignment horizontal="left"/>
      <protection/>
    </xf>
    <xf numFmtId="167" fontId="12" fillId="0" borderId="35" xfId="209" applyNumberFormat="1" applyFont="1" applyFill="1" applyBorder="1" applyProtection="1">
      <alignment/>
      <protection/>
    </xf>
    <xf numFmtId="167" fontId="12" fillId="0" borderId="36" xfId="209" applyNumberFormat="1" applyFont="1" applyFill="1" applyBorder="1" applyProtection="1">
      <alignment/>
      <protection/>
    </xf>
    <xf numFmtId="167" fontId="12" fillId="0" borderId="46" xfId="209" applyNumberFormat="1" applyFont="1" applyFill="1" applyBorder="1" applyProtection="1">
      <alignment/>
      <protection/>
    </xf>
    <xf numFmtId="168" fontId="20" fillId="0" borderId="36" xfId="209" applyNumberFormat="1" applyFont="1" applyFill="1" applyBorder="1" applyProtection="1">
      <alignment/>
      <protection/>
    </xf>
    <xf numFmtId="167" fontId="12" fillId="0" borderId="23" xfId="209" applyNumberFormat="1" applyFont="1" applyFill="1" applyBorder="1" applyProtection="1">
      <alignment/>
      <protection/>
    </xf>
    <xf numFmtId="175" fontId="9" fillId="0" borderId="15" xfId="209" applyNumberFormat="1" applyFont="1" applyFill="1" applyBorder="1" applyAlignment="1" applyProtection="1">
      <alignment horizontal="left" indent="3"/>
      <protection/>
    </xf>
    <xf numFmtId="167" fontId="9" fillId="0" borderId="68" xfId="209" applyNumberFormat="1" applyFont="1" applyFill="1" applyBorder="1" applyAlignment="1" applyProtection="1">
      <alignment horizontal="left"/>
      <protection/>
    </xf>
    <xf numFmtId="167" fontId="9" fillId="0" borderId="10" xfId="209" applyNumberFormat="1" applyFont="1" applyFill="1" applyBorder="1" applyProtection="1">
      <alignment/>
      <protection/>
    </xf>
    <xf numFmtId="167" fontId="9" fillId="0" borderId="18" xfId="209" applyNumberFormat="1" applyFont="1" applyFill="1" applyBorder="1" applyAlignment="1" applyProtection="1">
      <alignment horizontal="left"/>
      <protection/>
    </xf>
    <xf numFmtId="167" fontId="9" fillId="0" borderId="0" xfId="209" applyNumberFormat="1" applyFont="1" applyFill="1" applyBorder="1" applyAlignment="1">
      <alignment horizontal="center"/>
      <protection/>
    </xf>
    <xf numFmtId="164" fontId="9" fillId="0" borderId="0" xfId="209" applyNumberFormat="1" applyFont="1" applyFill="1" applyBorder="1">
      <alignment/>
      <protection/>
    </xf>
    <xf numFmtId="168" fontId="21" fillId="0" borderId="38" xfId="209" applyNumberFormat="1" applyFont="1" applyFill="1" applyBorder="1" applyProtection="1">
      <alignment/>
      <protection/>
    </xf>
    <xf numFmtId="175" fontId="13" fillId="0" borderId="0" xfId="209" applyNumberFormat="1" applyFont="1" applyFill="1" applyBorder="1" applyAlignment="1" applyProtection="1" quotePrefix="1">
      <alignment horizontal="left"/>
      <protection/>
    </xf>
    <xf numFmtId="0" fontId="11" fillId="0" borderId="0" xfId="209" applyFont="1" applyFill="1" applyBorder="1" applyAlignment="1" quotePrefix="1">
      <alignment horizontal="left"/>
      <protection/>
    </xf>
    <xf numFmtId="168" fontId="12" fillId="0" borderId="29" xfId="209" applyNumberFormat="1" applyFont="1" applyFill="1" applyBorder="1" applyAlignment="1">
      <alignment horizontal="centerContinuous"/>
      <protection/>
    </xf>
    <xf numFmtId="168" fontId="12" fillId="0" borderId="77" xfId="209" applyNumberFormat="1" applyFont="1" applyFill="1" applyBorder="1" applyAlignment="1">
      <alignment horizontal="centerContinuous"/>
      <protection/>
    </xf>
    <xf numFmtId="0" fontId="12" fillId="0" borderId="58" xfId="209" applyFont="1" applyBorder="1" applyAlignment="1" applyProtection="1">
      <alignment horizontal="center"/>
      <protection/>
    </xf>
    <xf numFmtId="168" fontId="12" fillId="0" borderId="58" xfId="209" applyNumberFormat="1" applyFont="1" applyBorder="1" applyAlignment="1">
      <alignment horizontal="center"/>
      <protection/>
    </xf>
    <xf numFmtId="168" fontId="12" fillId="0" borderId="58" xfId="209" applyNumberFormat="1" applyFont="1" applyFill="1" applyBorder="1" applyAlignment="1">
      <alignment horizontal="center"/>
      <protection/>
    </xf>
    <xf numFmtId="168" fontId="12" fillId="0" borderId="16" xfId="209" applyNumberFormat="1" applyFont="1" applyBorder="1" applyAlignment="1">
      <alignment horizontal="center"/>
      <protection/>
    </xf>
    <xf numFmtId="168" fontId="12" fillId="0" borderId="16" xfId="209" applyNumberFormat="1" applyFont="1" applyFill="1" applyBorder="1" applyAlignment="1">
      <alignment horizontal="center"/>
      <protection/>
    </xf>
    <xf numFmtId="164" fontId="12" fillId="0" borderId="15" xfId="209" applyNumberFormat="1" applyFont="1" applyFill="1" applyBorder="1" applyAlignment="1">
      <alignment horizontal="left"/>
      <protection/>
    </xf>
    <xf numFmtId="164" fontId="12" fillId="0" borderId="20" xfId="44" applyNumberFormat="1" applyFont="1" applyFill="1" applyBorder="1" applyAlignment="1" quotePrefix="1">
      <alignment horizontal="center"/>
    </xf>
    <xf numFmtId="164" fontId="12" fillId="0" borderId="20" xfId="44" applyNumberFormat="1" applyFont="1" applyFill="1" applyBorder="1" applyAlignment="1">
      <alignment horizontal="right"/>
    </xf>
    <xf numFmtId="2" fontId="12" fillId="0" borderId="20" xfId="44" applyNumberFormat="1" applyFont="1" applyFill="1" applyBorder="1" applyAlignment="1">
      <alignment horizontal="right"/>
    </xf>
    <xf numFmtId="2" fontId="12" fillId="0" borderId="37" xfId="44" applyNumberFormat="1" applyFont="1" applyFill="1" applyBorder="1" applyAlignment="1">
      <alignment horizontal="right"/>
    </xf>
    <xf numFmtId="164" fontId="9" fillId="0" borderId="20" xfId="44" applyNumberFormat="1" applyFont="1" applyFill="1" applyBorder="1" applyAlignment="1">
      <alignment/>
    </xf>
    <xf numFmtId="164" fontId="9" fillId="0" borderId="37" xfId="44" applyNumberFormat="1" applyFont="1" applyFill="1" applyBorder="1" applyAlignment="1">
      <alignment/>
    </xf>
    <xf numFmtId="164" fontId="9" fillId="0" borderId="10" xfId="44" applyNumberFormat="1" applyFont="1" applyFill="1" applyBorder="1" applyAlignment="1">
      <alignment/>
    </xf>
    <xf numFmtId="164" fontId="9" fillId="0" borderId="11" xfId="44" applyNumberFormat="1" applyFont="1" applyFill="1" applyBorder="1" applyAlignment="1">
      <alignment/>
    </xf>
    <xf numFmtId="164" fontId="9" fillId="0" borderId="16" xfId="44" applyNumberFormat="1" applyFont="1" applyFill="1" applyBorder="1" applyAlignment="1">
      <alignment/>
    </xf>
    <xf numFmtId="164" fontId="9" fillId="0" borderId="17" xfId="44" applyNumberFormat="1" applyFont="1" applyFill="1" applyBorder="1" applyAlignment="1">
      <alignment/>
    </xf>
    <xf numFmtId="164" fontId="12" fillId="0" borderId="32" xfId="44" applyNumberFormat="1" applyFont="1" applyFill="1" applyBorder="1" applyAlignment="1">
      <alignment/>
    </xf>
    <xf numFmtId="164" fontId="12" fillId="0" borderId="33" xfId="44" applyNumberFormat="1" applyFont="1" applyFill="1" applyBorder="1" applyAlignment="1">
      <alignment/>
    </xf>
    <xf numFmtId="164" fontId="12" fillId="0" borderId="0" xfId="44" applyNumberFormat="1" applyFont="1" applyFill="1" applyBorder="1" applyAlignment="1">
      <alignment/>
    </xf>
    <xf numFmtId="2" fontId="12" fillId="0" borderId="0" xfId="44" applyNumberFormat="1" applyFont="1" applyFill="1" applyBorder="1" applyAlignment="1">
      <alignment/>
    </xf>
    <xf numFmtId="2" fontId="9" fillId="0" borderId="0" xfId="44" applyNumberFormat="1" applyFont="1" applyFill="1" applyBorder="1" applyAlignment="1">
      <alignment/>
    </xf>
    <xf numFmtId="164" fontId="12" fillId="0" borderId="0" xfId="209" applyNumberFormat="1" applyFont="1" applyFill="1" applyBorder="1" applyAlignment="1" applyProtection="1">
      <alignment horizontal="left"/>
      <protection/>
    </xf>
    <xf numFmtId="164" fontId="12" fillId="0" borderId="0" xfId="209" applyNumberFormat="1" applyFont="1" applyFill="1">
      <alignment/>
      <protection/>
    </xf>
    <xf numFmtId="2" fontId="13" fillId="0" borderId="0" xfId="44" applyNumberFormat="1" applyFont="1" applyFill="1" applyBorder="1" applyAlignment="1">
      <alignment/>
    </xf>
    <xf numFmtId="0" fontId="12" fillId="0" borderId="0" xfId="209" applyFont="1" applyFill="1">
      <alignment/>
      <protection/>
    </xf>
    <xf numFmtId="0" fontId="12" fillId="0" borderId="63" xfId="209" applyFont="1" applyFill="1" applyBorder="1" applyAlignment="1">
      <alignment horizontal="center"/>
      <protection/>
    </xf>
    <xf numFmtId="0" fontId="12" fillId="0" borderId="15" xfId="209" applyFont="1" applyFill="1" applyBorder="1" applyAlignment="1">
      <alignment horizontal="left"/>
      <protection/>
    </xf>
    <xf numFmtId="0" fontId="9" fillId="0" borderId="15" xfId="209" applyFont="1" applyFill="1" applyBorder="1" applyAlignment="1">
      <alignment horizontal="center"/>
      <protection/>
    </xf>
    <xf numFmtId="0" fontId="12" fillId="0" borderId="30" xfId="209" applyFont="1" applyFill="1" applyBorder="1" applyAlignment="1">
      <alignment horizontal="center"/>
      <protection/>
    </xf>
    <xf numFmtId="0" fontId="12" fillId="0" borderId="16" xfId="209" applyFont="1" applyFill="1" applyBorder="1" applyAlignment="1">
      <alignment horizontal="center"/>
      <protection/>
    </xf>
    <xf numFmtId="0" fontId="12" fillId="0" borderId="17" xfId="209" applyFont="1" applyFill="1" applyBorder="1" applyAlignment="1">
      <alignment horizontal="center"/>
      <protection/>
    </xf>
    <xf numFmtId="0" fontId="12" fillId="0" borderId="68" xfId="209" applyFont="1" applyFill="1" applyBorder="1">
      <alignment/>
      <protection/>
    </xf>
    <xf numFmtId="164" fontId="12" fillId="0" borderId="36" xfId="174" applyNumberFormat="1" applyFont="1" applyFill="1" applyBorder="1">
      <alignment/>
      <protection/>
    </xf>
    <xf numFmtId="164" fontId="12" fillId="0" borderId="10" xfId="174" applyNumberFormat="1" applyFont="1" applyFill="1" applyBorder="1">
      <alignment/>
      <protection/>
    </xf>
    <xf numFmtId="164" fontId="12" fillId="0" borderId="11" xfId="174" applyNumberFormat="1" applyFont="1" applyFill="1" applyBorder="1" applyAlignment="1">
      <alignment vertical="center"/>
      <protection/>
    </xf>
    <xf numFmtId="164" fontId="12" fillId="0" borderId="36" xfId="176" applyNumberFormat="1" applyFont="1" applyFill="1" applyBorder="1">
      <alignment/>
      <protection/>
    </xf>
    <xf numFmtId="164" fontId="12" fillId="0" borderId="10" xfId="176" applyNumberFormat="1" applyFont="1" applyFill="1" applyBorder="1">
      <alignment/>
      <protection/>
    </xf>
    <xf numFmtId="164" fontId="22" fillId="0" borderId="11" xfId="176" applyNumberFormat="1" applyFont="1" applyFill="1" applyBorder="1" applyAlignment="1">
      <alignment vertical="center"/>
      <protection/>
    </xf>
    <xf numFmtId="0" fontId="9" fillId="0" borderId="15" xfId="209" applyFont="1" applyFill="1" applyBorder="1">
      <alignment/>
      <protection/>
    </xf>
    <xf numFmtId="164" fontId="9" fillId="0" borderId="50" xfId="174" applyNumberFormat="1" applyFont="1" applyFill="1" applyBorder="1">
      <alignment/>
      <protection/>
    </xf>
    <xf numFmtId="164" fontId="9" fillId="0" borderId="13" xfId="174" applyNumberFormat="1" applyFont="1" applyFill="1" applyBorder="1">
      <alignment/>
      <protection/>
    </xf>
    <xf numFmtId="164" fontId="9" fillId="0" borderId="16" xfId="174" applyNumberFormat="1" applyFont="1" applyFill="1" applyBorder="1">
      <alignment/>
      <protection/>
    </xf>
    <xf numFmtId="164" fontId="26" fillId="0" borderId="17" xfId="174" applyNumberFormat="1" applyFont="1" applyFill="1" applyBorder="1" applyAlignment="1">
      <alignment vertical="center"/>
      <protection/>
    </xf>
    <xf numFmtId="164" fontId="9" fillId="0" borderId="50" xfId="176" applyNumberFormat="1" applyFont="1" applyFill="1" applyBorder="1">
      <alignment/>
      <protection/>
    </xf>
    <xf numFmtId="164" fontId="9" fillId="0" borderId="13" xfId="176" applyNumberFormat="1" applyFont="1" applyFill="1" applyBorder="1">
      <alignment/>
      <protection/>
    </xf>
    <xf numFmtId="164" fontId="9" fillId="0" borderId="16" xfId="176" applyNumberFormat="1" applyFont="1" applyFill="1" applyBorder="1">
      <alignment/>
      <protection/>
    </xf>
    <xf numFmtId="164" fontId="26" fillId="0" borderId="17" xfId="176" applyNumberFormat="1" applyFont="1" applyFill="1" applyBorder="1" applyAlignment="1">
      <alignment vertical="center"/>
      <protection/>
    </xf>
    <xf numFmtId="164" fontId="9" fillId="0" borderId="30" xfId="174" applyNumberFormat="1" applyFont="1" applyFill="1" applyBorder="1">
      <alignment/>
      <protection/>
    </xf>
    <xf numFmtId="164" fontId="9" fillId="0" borderId="30" xfId="176" applyNumberFormat="1" applyFont="1" applyFill="1" applyBorder="1">
      <alignment/>
      <protection/>
    </xf>
    <xf numFmtId="164" fontId="9" fillId="0" borderId="38" xfId="176" applyNumberFormat="1" applyFont="1" applyFill="1" applyBorder="1">
      <alignment/>
      <protection/>
    </xf>
    <xf numFmtId="164" fontId="9" fillId="0" borderId="20" xfId="176" applyNumberFormat="1" applyFont="1" applyFill="1" applyBorder="1">
      <alignment/>
      <protection/>
    </xf>
    <xf numFmtId="164" fontId="9" fillId="0" borderId="38" xfId="174" applyNumberFormat="1" applyFont="1" applyFill="1" applyBorder="1">
      <alignment/>
      <protection/>
    </xf>
    <xf numFmtId="164" fontId="9" fillId="0" borderId="20" xfId="174" applyNumberFormat="1" applyFont="1" applyFill="1" applyBorder="1">
      <alignment/>
      <protection/>
    </xf>
    <xf numFmtId="164" fontId="9" fillId="0" borderId="30" xfId="176" applyNumberFormat="1" applyFont="1" applyFill="1" applyBorder="1" applyAlignment="1" quotePrefix="1">
      <alignment horizontal="right"/>
      <protection/>
    </xf>
    <xf numFmtId="164" fontId="9" fillId="0" borderId="16" xfId="176" applyNumberFormat="1" applyFont="1" applyFill="1" applyBorder="1" applyAlignment="1" quotePrefix="1">
      <alignment horizontal="right"/>
      <protection/>
    </xf>
    <xf numFmtId="164" fontId="26" fillId="0" borderId="17" xfId="176" applyNumberFormat="1" applyFont="1" applyFill="1" applyBorder="1" applyAlignment="1" quotePrefix="1">
      <alignment horizontal="right" vertical="center"/>
      <protection/>
    </xf>
    <xf numFmtId="164" fontId="9" fillId="0" borderId="16" xfId="176" applyNumberFormat="1" applyFont="1" applyFill="1" applyBorder="1" applyAlignment="1">
      <alignment horizontal="right"/>
      <protection/>
    </xf>
    <xf numFmtId="164" fontId="26" fillId="0" borderId="17" xfId="176" applyNumberFormat="1" applyFont="1" applyFill="1" applyBorder="1" applyAlignment="1">
      <alignment horizontal="right" vertical="center"/>
      <protection/>
    </xf>
    <xf numFmtId="164" fontId="12" fillId="0" borderId="10" xfId="176" applyNumberFormat="1" applyFont="1" applyFill="1" applyBorder="1" applyAlignment="1">
      <alignment horizontal="right"/>
      <protection/>
    </xf>
    <xf numFmtId="164" fontId="22" fillId="0" borderId="11" xfId="176" applyNumberFormat="1" applyFont="1" applyFill="1" applyBorder="1" applyAlignment="1">
      <alignment horizontal="right" vertical="center"/>
      <protection/>
    </xf>
    <xf numFmtId="164" fontId="9" fillId="0" borderId="17" xfId="174" applyNumberFormat="1" applyFont="1" applyFill="1" applyBorder="1" applyAlignment="1">
      <alignment vertical="center"/>
      <protection/>
    </xf>
    <xf numFmtId="164" fontId="9" fillId="0" borderId="30" xfId="174" applyNumberFormat="1" applyFont="1" applyFill="1" applyBorder="1" applyAlignment="1" quotePrefix="1">
      <alignment horizontal="right"/>
      <protection/>
    </xf>
    <xf numFmtId="164" fontId="9" fillId="0" borderId="16" xfId="174" applyNumberFormat="1" applyFont="1" applyFill="1" applyBorder="1" applyAlignment="1" quotePrefix="1">
      <alignment horizontal="right"/>
      <protection/>
    </xf>
    <xf numFmtId="164" fontId="9" fillId="0" borderId="17" xfId="174" applyNumberFormat="1" applyFont="1" applyFill="1" applyBorder="1" applyAlignment="1" quotePrefix="1">
      <alignment horizontal="right"/>
      <protection/>
    </xf>
    <xf numFmtId="164" fontId="9" fillId="0" borderId="15" xfId="209" applyNumberFormat="1" applyFont="1" applyFill="1" applyBorder="1">
      <alignment/>
      <protection/>
    </xf>
    <xf numFmtId="164" fontId="9" fillId="0" borderId="16" xfId="174" applyNumberFormat="1" applyFont="1" applyFill="1" applyBorder="1" applyAlignment="1">
      <alignment horizontal="right"/>
      <protection/>
    </xf>
    <xf numFmtId="164" fontId="9" fillId="0" borderId="17" xfId="174" applyNumberFormat="1" applyFont="1" applyFill="1" applyBorder="1" applyAlignment="1">
      <alignment horizontal="right"/>
      <protection/>
    </xf>
    <xf numFmtId="0" fontId="12" fillId="0" borderId="18" xfId="209" applyFont="1" applyFill="1" applyBorder="1">
      <alignment/>
      <protection/>
    </xf>
    <xf numFmtId="164" fontId="12" fillId="0" borderId="19" xfId="96" applyNumberFormat="1" applyFont="1" applyFill="1" applyBorder="1" applyAlignment="1">
      <alignment/>
    </xf>
    <xf numFmtId="164" fontId="12" fillId="0" borderId="19" xfId="96" applyNumberFormat="1" applyFont="1" applyFill="1" applyBorder="1" applyAlignment="1">
      <alignment horizontal="right"/>
    </xf>
    <xf numFmtId="164" fontId="12" fillId="0" borderId="21" xfId="96" applyNumberFormat="1" applyFont="1" applyFill="1" applyBorder="1" applyAlignment="1">
      <alignment horizontal="right"/>
    </xf>
    <xf numFmtId="175" fontId="9" fillId="0" borderId="0" xfId="209" applyNumberFormat="1" applyFont="1" applyFill="1" applyAlignment="1" applyProtection="1" quotePrefix="1">
      <alignment horizontal="left"/>
      <protection/>
    </xf>
    <xf numFmtId="0" fontId="9" fillId="0" borderId="18" xfId="209" applyFont="1" applyFill="1" applyBorder="1">
      <alignment/>
      <protection/>
    </xf>
    <xf numFmtId="164" fontId="9" fillId="0" borderId="19" xfId="174" applyNumberFormat="1" applyFont="1" applyFill="1" applyBorder="1">
      <alignment/>
      <protection/>
    </xf>
    <xf numFmtId="164" fontId="26" fillId="0" borderId="21" xfId="174" applyNumberFormat="1" applyFont="1" applyFill="1" applyBorder="1" applyAlignment="1" quotePrefix="1">
      <alignment horizontal="right" vertical="center"/>
      <protection/>
    </xf>
    <xf numFmtId="164" fontId="12" fillId="0" borderId="10" xfId="178" applyNumberFormat="1" applyFont="1" applyFill="1" applyBorder="1">
      <alignment/>
      <protection/>
    </xf>
    <xf numFmtId="164" fontId="12" fillId="0" borderId="11" xfId="178" applyNumberFormat="1" applyFont="1" applyFill="1" applyBorder="1">
      <alignment/>
      <protection/>
    </xf>
    <xf numFmtId="164" fontId="9" fillId="0" borderId="16" xfId="178" applyNumberFormat="1" applyFont="1" applyFill="1" applyBorder="1">
      <alignment/>
      <protection/>
    </xf>
    <xf numFmtId="164" fontId="9" fillId="0" borderId="17" xfId="178" applyNumberFormat="1" applyFont="1" applyFill="1" applyBorder="1">
      <alignment/>
      <protection/>
    </xf>
    <xf numFmtId="164" fontId="12" fillId="0" borderId="10" xfId="178" applyNumberFormat="1" applyFont="1" applyFill="1" applyBorder="1" applyAlignment="1">
      <alignment vertical="center"/>
      <protection/>
    </xf>
    <xf numFmtId="164" fontId="12" fillId="0" borderId="11" xfId="178" applyNumberFormat="1" applyFont="1" applyFill="1" applyBorder="1" applyAlignment="1">
      <alignment vertical="center"/>
      <protection/>
    </xf>
    <xf numFmtId="164" fontId="12" fillId="0" borderId="10" xfId="178" applyNumberFormat="1" applyFont="1" applyFill="1" applyBorder="1" applyAlignment="1" quotePrefix="1">
      <alignment horizontal="right"/>
      <protection/>
    </xf>
    <xf numFmtId="164" fontId="12" fillId="0" borderId="11" xfId="178" applyNumberFormat="1" applyFont="1" applyFill="1" applyBorder="1" applyAlignment="1" quotePrefix="1">
      <alignment horizontal="right"/>
      <protection/>
    </xf>
    <xf numFmtId="0" fontId="12" fillId="0" borderId="18" xfId="209" applyFont="1" applyFill="1" applyBorder="1" applyAlignment="1">
      <alignment horizontal="left"/>
      <protection/>
    </xf>
    <xf numFmtId="164" fontId="12" fillId="0" borderId="19" xfId="178" applyNumberFormat="1" applyFont="1" applyFill="1" applyBorder="1">
      <alignment/>
      <protection/>
    </xf>
    <xf numFmtId="164" fontId="12" fillId="0" borderId="21" xfId="178" applyNumberFormat="1" applyFont="1" applyFill="1" applyBorder="1">
      <alignment/>
      <protection/>
    </xf>
    <xf numFmtId="164" fontId="9" fillId="0" borderId="0" xfId="44" applyNumberFormat="1" applyFont="1" applyFill="1" applyBorder="1" applyAlignment="1">
      <alignment/>
    </xf>
    <xf numFmtId="164" fontId="12" fillId="0" borderId="63" xfId="209" applyNumberFormat="1" applyFont="1" applyFill="1" applyBorder="1">
      <alignment/>
      <protection/>
    </xf>
    <xf numFmtId="164" fontId="12" fillId="0" borderId="0" xfId="209" applyNumberFormat="1" applyFont="1" applyFill="1" applyBorder="1">
      <alignment/>
      <protection/>
    </xf>
    <xf numFmtId="164" fontId="12" fillId="0" borderId="15" xfId="209" applyNumberFormat="1" applyFont="1" applyFill="1" applyBorder="1">
      <alignment/>
      <protection/>
    </xf>
    <xf numFmtId="1" fontId="12" fillId="0" borderId="20" xfId="209" applyNumberFormat="1" applyFont="1" applyFill="1" applyBorder="1" applyAlignment="1">
      <alignment horizontal="center" vertical="center"/>
      <protection/>
    </xf>
    <xf numFmtId="1" fontId="12" fillId="0" borderId="30" xfId="209" applyNumberFormat="1" applyFont="1" applyFill="1" applyBorder="1" applyAlignment="1">
      <alignment horizontal="center" vertical="center"/>
      <protection/>
    </xf>
    <xf numFmtId="164" fontId="12" fillId="0" borderId="16" xfId="209" applyNumberFormat="1" applyFont="1" applyFill="1" applyBorder="1" applyAlignment="1">
      <alignment horizontal="center"/>
      <protection/>
    </xf>
    <xf numFmtId="164" fontId="12" fillId="0" borderId="17" xfId="209" applyNumberFormat="1" applyFont="1" applyFill="1" applyBorder="1" applyAlignment="1">
      <alignment horizontal="center"/>
      <protection/>
    </xf>
    <xf numFmtId="164" fontId="12" fillId="0" borderId="68" xfId="209" applyNumberFormat="1" applyFont="1" applyFill="1" applyBorder="1">
      <alignment/>
      <protection/>
    </xf>
    <xf numFmtId="164" fontId="12" fillId="0" borderId="10" xfId="180" applyNumberFormat="1" applyFont="1" applyFill="1" applyBorder="1">
      <alignment/>
      <protection/>
    </xf>
    <xf numFmtId="164" fontId="12" fillId="0" borderId="11" xfId="180" applyNumberFormat="1" applyFont="1" applyFill="1" applyBorder="1">
      <alignment/>
      <protection/>
    </xf>
    <xf numFmtId="164" fontId="9" fillId="0" borderId="16" xfId="180" applyNumberFormat="1" applyFont="1" applyFill="1" applyBorder="1">
      <alignment/>
      <protection/>
    </xf>
    <xf numFmtId="164" fontId="9" fillId="0" borderId="17" xfId="180" applyNumberFormat="1" applyFont="1" applyFill="1" applyBorder="1">
      <alignment/>
      <protection/>
    </xf>
    <xf numFmtId="164" fontId="9" fillId="0" borderId="18" xfId="209" applyNumberFormat="1" applyFont="1" applyFill="1" applyBorder="1">
      <alignment/>
      <protection/>
    </xf>
    <xf numFmtId="164" fontId="9" fillId="0" borderId="19" xfId="180" applyNumberFormat="1" applyFont="1" applyFill="1" applyBorder="1">
      <alignment/>
      <protection/>
    </xf>
    <xf numFmtId="164" fontId="9" fillId="0" borderId="21" xfId="180" applyNumberFormat="1" applyFont="1" applyFill="1" applyBorder="1">
      <alignment/>
      <protection/>
    </xf>
    <xf numFmtId="0" fontId="12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9" fillId="33" borderId="63" xfId="245" applyFont="1" applyFill="1" applyBorder="1">
      <alignment/>
      <protection/>
    </xf>
    <xf numFmtId="0" fontId="12" fillId="33" borderId="80" xfId="245" applyNumberFormat="1" applyFont="1" applyFill="1" applyBorder="1" applyAlignment="1">
      <alignment horizontal="center"/>
      <protection/>
    </xf>
    <xf numFmtId="0" fontId="12" fillId="33" borderId="47" xfId="245" applyNumberFormat="1" applyFont="1" applyFill="1" applyBorder="1" applyAlignment="1" quotePrefix="1">
      <alignment horizontal="center"/>
      <protection/>
    </xf>
    <xf numFmtId="39" fontId="12" fillId="33" borderId="17" xfId="245" applyNumberFormat="1" applyFont="1" applyFill="1" applyBorder="1" applyAlignment="1" quotePrefix="1">
      <alignment horizontal="center"/>
      <protection/>
    </xf>
    <xf numFmtId="0" fontId="12" fillId="33" borderId="10" xfId="245" applyFont="1" applyFill="1" applyBorder="1" applyAlignment="1">
      <alignment horizontal="center"/>
      <protection/>
    </xf>
    <xf numFmtId="0" fontId="12" fillId="33" borderId="36" xfId="245" applyFont="1" applyFill="1" applyBorder="1" applyAlignment="1">
      <alignment horizontal="center" wrapText="1"/>
      <protection/>
    </xf>
    <xf numFmtId="0" fontId="12" fillId="33" borderId="46" xfId="245" applyFont="1" applyFill="1" applyBorder="1" applyAlignment="1">
      <alignment horizontal="center"/>
      <protection/>
    </xf>
    <xf numFmtId="0" fontId="12" fillId="33" borderId="46" xfId="245" applyFont="1" applyFill="1" applyBorder="1" applyAlignment="1">
      <alignment horizontal="center" wrapText="1"/>
      <protection/>
    </xf>
    <xf numFmtId="0" fontId="12" fillId="33" borderId="10" xfId="245" applyFont="1" applyFill="1" applyBorder="1" applyAlignment="1">
      <alignment horizontal="center" wrapText="1"/>
      <protection/>
    </xf>
    <xf numFmtId="0" fontId="12" fillId="33" borderId="68" xfId="245" applyFont="1" applyFill="1" applyBorder="1" applyAlignment="1">
      <alignment horizontal="center"/>
      <protection/>
    </xf>
    <xf numFmtId="39" fontId="12" fillId="33" borderId="11" xfId="245" applyNumberFormat="1" applyFont="1" applyFill="1" applyBorder="1" applyAlignment="1">
      <alignment horizontal="center"/>
      <protection/>
    </xf>
    <xf numFmtId="0" fontId="9" fillId="0" borderId="15" xfId="0" applyFont="1" applyBorder="1" applyAlignment="1">
      <alignment/>
    </xf>
    <xf numFmtId="185" fontId="9" fillId="0" borderId="16" xfId="181" applyNumberFormat="1" applyFont="1" applyFill="1" applyBorder="1">
      <alignment/>
      <protection/>
    </xf>
    <xf numFmtId="179" fontId="9" fillId="0" borderId="30" xfId="181" applyNumberFormat="1" applyFont="1" applyFill="1" applyBorder="1">
      <alignment/>
      <protection/>
    </xf>
    <xf numFmtId="185" fontId="9" fillId="0" borderId="34" xfId="181" applyNumberFormat="1" applyFont="1" applyFill="1" applyBorder="1">
      <alignment/>
      <protection/>
    </xf>
    <xf numFmtId="179" fontId="9" fillId="0" borderId="34" xfId="181" applyNumberFormat="1" applyFont="1" applyFill="1" applyBorder="1">
      <alignment/>
      <protection/>
    </xf>
    <xf numFmtId="185" fontId="9" fillId="0" borderId="16" xfId="181" applyNumberFormat="1" applyFont="1" applyFill="1" applyBorder="1" applyAlignment="1">
      <alignment horizontal="right" indent="1"/>
      <protection/>
    </xf>
    <xf numFmtId="185" fontId="9" fillId="0" borderId="15" xfId="185" applyNumberFormat="1" applyFont="1" applyFill="1" applyBorder="1">
      <alignment/>
      <protection/>
    </xf>
    <xf numFmtId="179" fontId="9" fillId="0" borderId="34" xfId="185" applyNumberFormat="1" applyFont="1" applyFill="1" applyBorder="1">
      <alignment/>
      <protection/>
    </xf>
    <xf numFmtId="179" fontId="9" fillId="0" borderId="17" xfId="185" applyNumberFormat="1" applyFont="1" applyFill="1" applyBorder="1">
      <alignment/>
      <protection/>
    </xf>
    <xf numFmtId="179" fontId="9" fillId="0" borderId="34" xfId="181" applyNumberFormat="1" applyFont="1" applyFill="1" applyBorder="1" quotePrefix="1">
      <alignment/>
      <protection/>
    </xf>
    <xf numFmtId="179" fontId="9" fillId="0" borderId="16" xfId="181" applyNumberFormat="1" applyFont="1" applyFill="1" applyBorder="1">
      <alignment/>
      <protection/>
    </xf>
    <xf numFmtId="179" fontId="9" fillId="0" borderId="15" xfId="185" applyNumberFormat="1" applyFont="1" applyFill="1" applyBorder="1">
      <alignment/>
      <protection/>
    </xf>
    <xf numFmtId="185" fontId="9" fillId="0" borderId="34" xfId="185" applyNumberFormat="1" applyFont="1" applyFill="1" applyBorder="1">
      <alignment/>
      <protection/>
    </xf>
    <xf numFmtId="185" fontId="9" fillId="0" borderId="17" xfId="185" applyNumberFormat="1" applyFont="1" applyFill="1" applyBorder="1" applyAlignment="1">
      <alignment horizontal="center"/>
      <protection/>
    </xf>
    <xf numFmtId="0" fontId="9" fillId="0" borderId="22" xfId="0" applyFont="1" applyBorder="1" applyAlignment="1">
      <alignment/>
    </xf>
    <xf numFmtId="185" fontId="9" fillId="0" borderId="34" xfId="181" applyNumberFormat="1" applyFont="1" applyFill="1" applyBorder="1" applyAlignment="1">
      <alignment horizontal="center"/>
      <protection/>
    </xf>
    <xf numFmtId="179" fontId="9" fillId="0" borderId="34" xfId="181" applyNumberFormat="1" applyFont="1" applyFill="1" applyBorder="1" applyAlignment="1">
      <alignment horizontal="center"/>
      <protection/>
    </xf>
    <xf numFmtId="185" fontId="9" fillId="0" borderId="22" xfId="185" applyNumberFormat="1" applyFont="1" applyFill="1" applyBorder="1">
      <alignment/>
      <protection/>
    </xf>
    <xf numFmtId="185" fontId="9" fillId="0" borderId="47" xfId="185" applyNumberFormat="1" applyFont="1" applyFill="1" applyBorder="1">
      <alignment/>
      <protection/>
    </xf>
    <xf numFmtId="0" fontId="12" fillId="0" borderId="31" xfId="0" applyFont="1" applyBorder="1" applyAlignment="1">
      <alignment horizontal="center" vertical="center"/>
    </xf>
    <xf numFmtId="185" fontId="22" fillId="0" borderId="32" xfId="181" applyNumberFormat="1" applyFont="1" applyFill="1" applyBorder="1" applyAlignment="1">
      <alignment vertical="center"/>
      <protection/>
    </xf>
    <xf numFmtId="179" fontId="22" fillId="0" borderId="39" xfId="181" applyNumberFormat="1" applyFont="1" applyFill="1" applyBorder="1" applyAlignment="1">
      <alignment vertical="center"/>
      <protection/>
    </xf>
    <xf numFmtId="185" fontId="22" fillId="0" borderId="40" xfId="181" applyNumberFormat="1" applyFont="1" applyFill="1" applyBorder="1" applyAlignment="1">
      <alignment vertical="center"/>
      <protection/>
    </xf>
    <xf numFmtId="179" fontId="22" fillId="0" borderId="40" xfId="181" applyNumberFormat="1" applyFont="1" applyFill="1" applyBorder="1" applyAlignment="1">
      <alignment vertical="center"/>
      <protection/>
    </xf>
    <xf numFmtId="186" fontId="22" fillId="0" borderId="33" xfId="181" applyNumberFormat="1" applyFont="1" applyFill="1" applyBorder="1" applyAlignment="1">
      <alignment vertical="center"/>
      <protection/>
    </xf>
    <xf numFmtId="185" fontId="12" fillId="0" borderId="39" xfId="185" applyNumberFormat="1" applyFont="1" applyFill="1" applyBorder="1" applyAlignment="1">
      <alignment vertical="center"/>
      <protection/>
    </xf>
    <xf numFmtId="185" fontId="12" fillId="0" borderId="56" xfId="185" applyNumberFormat="1" applyFont="1" applyFill="1" applyBorder="1" applyAlignment="1">
      <alignment vertical="center"/>
      <protection/>
    </xf>
    <xf numFmtId="185" fontId="12" fillId="0" borderId="33" xfId="185" applyNumberFormat="1" applyFont="1" applyFill="1" applyBorder="1" applyAlignment="1">
      <alignment vertical="center"/>
      <protection/>
    </xf>
    <xf numFmtId="0" fontId="12" fillId="38" borderId="15" xfId="0" applyFont="1" applyFill="1" applyBorder="1" applyAlignment="1">
      <alignment horizontal="center" vertical="center"/>
    </xf>
    <xf numFmtId="0" fontId="12" fillId="33" borderId="11" xfId="245" applyFont="1" applyFill="1" applyBorder="1" applyAlignment="1">
      <alignment horizontal="center" wrapText="1"/>
      <protection/>
    </xf>
    <xf numFmtId="185" fontId="9" fillId="0" borderId="13" xfId="183" applyNumberFormat="1" applyFont="1" applyFill="1" applyBorder="1">
      <alignment/>
      <protection/>
    </xf>
    <xf numFmtId="179" fontId="9" fillId="0" borderId="30" xfId="183" applyNumberFormat="1" applyFont="1" applyFill="1" applyBorder="1">
      <alignment/>
      <protection/>
    </xf>
    <xf numFmtId="185" fontId="9" fillId="0" borderId="34" xfId="183" applyNumberFormat="1" applyFont="1" applyFill="1" applyBorder="1">
      <alignment/>
      <protection/>
    </xf>
    <xf numFmtId="179" fontId="9" fillId="0" borderId="34" xfId="183" applyNumberFormat="1" applyFont="1" applyFill="1" applyBorder="1">
      <alignment/>
      <protection/>
    </xf>
    <xf numFmtId="185" fontId="9" fillId="0" borderId="16" xfId="0" applyNumberFormat="1" applyFont="1" applyFill="1" applyBorder="1" applyAlignment="1">
      <alignment/>
    </xf>
    <xf numFmtId="179" fontId="9" fillId="0" borderId="14" xfId="183" applyNumberFormat="1" applyFont="1" applyFill="1" applyBorder="1">
      <alignment/>
      <protection/>
    </xf>
    <xf numFmtId="185" fontId="9" fillId="0" borderId="16" xfId="183" applyNumberFormat="1" applyFont="1" applyFill="1" applyBorder="1">
      <alignment/>
      <protection/>
    </xf>
    <xf numFmtId="179" fontId="9" fillId="0" borderId="17" xfId="183" applyNumberFormat="1" applyFont="1" applyFill="1" applyBorder="1">
      <alignment/>
      <protection/>
    </xf>
    <xf numFmtId="187" fontId="9" fillId="0" borderId="17" xfId="183" applyNumberFormat="1" applyFont="1" applyFill="1" applyBorder="1">
      <alignment/>
      <protection/>
    </xf>
    <xf numFmtId="179" fontId="9" fillId="0" borderId="16" xfId="0" applyNumberFormat="1" applyFont="1" applyFill="1" applyBorder="1" applyAlignment="1">
      <alignment/>
    </xf>
    <xf numFmtId="185" fontId="9" fillId="0" borderId="20" xfId="183" applyNumberFormat="1" applyFont="1" applyFill="1" applyBorder="1">
      <alignment/>
      <protection/>
    </xf>
    <xf numFmtId="179" fontId="9" fillId="0" borderId="38" xfId="183" applyNumberFormat="1" applyFont="1" applyFill="1" applyBorder="1">
      <alignment/>
      <protection/>
    </xf>
    <xf numFmtId="185" fontId="9" fillId="0" borderId="47" xfId="183" applyNumberFormat="1" applyFont="1" applyFill="1" applyBorder="1">
      <alignment/>
      <protection/>
    </xf>
    <xf numFmtId="179" fontId="9" fillId="0" borderId="47" xfId="183" applyNumberFormat="1" applyFont="1" applyFill="1" applyBorder="1" applyAlignment="1">
      <alignment/>
      <protection/>
    </xf>
    <xf numFmtId="179" fontId="9" fillId="0" borderId="20" xfId="0" applyNumberFormat="1" applyFont="1" applyFill="1" applyBorder="1" applyAlignment="1">
      <alignment/>
    </xf>
    <xf numFmtId="179" fontId="9" fillId="0" borderId="37" xfId="183" applyNumberFormat="1" applyFont="1" applyFill="1" applyBorder="1" applyAlignment="1">
      <alignment/>
      <protection/>
    </xf>
    <xf numFmtId="0" fontId="12" fillId="0" borderId="12" xfId="0" applyFont="1" applyBorder="1" applyAlignment="1">
      <alignment horizontal="center" vertical="center"/>
    </xf>
    <xf numFmtId="185" fontId="12" fillId="0" borderId="13" xfId="183" applyNumberFormat="1" applyFont="1" applyFill="1" applyBorder="1" applyAlignment="1">
      <alignment horizontal="center" vertical="center"/>
      <protection/>
    </xf>
    <xf numFmtId="179" fontId="22" fillId="0" borderId="50" xfId="183" applyNumberFormat="1" applyFont="1" applyFill="1" applyBorder="1" applyAlignment="1">
      <alignment vertical="center"/>
      <protection/>
    </xf>
    <xf numFmtId="185" fontId="22" fillId="0" borderId="43" xfId="183" applyNumberFormat="1" applyFont="1" applyFill="1" applyBorder="1" applyAlignment="1">
      <alignment vertical="center"/>
      <protection/>
    </xf>
    <xf numFmtId="179" fontId="22" fillId="0" borderId="43" xfId="183" applyNumberFormat="1" applyFont="1" applyFill="1" applyBorder="1" applyAlignment="1">
      <alignment/>
      <protection/>
    </xf>
    <xf numFmtId="185" fontId="22" fillId="0" borderId="16" xfId="0" applyNumberFormat="1" applyFont="1" applyFill="1" applyBorder="1" applyAlignment="1">
      <alignment vertical="center"/>
    </xf>
    <xf numFmtId="179" fontId="22" fillId="0" borderId="14" xfId="183" applyNumberFormat="1" applyFont="1" applyFill="1" applyBorder="1" applyAlignment="1">
      <alignment/>
      <protection/>
    </xf>
    <xf numFmtId="0" fontId="12" fillId="33" borderId="10" xfId="246" applyFont="1" applyFill="1" applyBorder="1" applyAlignment="1">
      <alignment horizontal="center" vertical="center" wrapText="1"/>
      <protection/>
    </xf>
    <xf numFmtId="0" fontId="12" fillId="33" borderId="10" xfId="246" applyFont="1" applyFill="1" applyBorder="1" applyAlignment="1">
      <alignment horizontal="center" vertical="center"/>
      <protection/>
    </xf>
    <xf numFmtId="0" fontId="12" fillId="33" borderId="46" xfId="246" applyFont="1" applyFill="1" applyBorder="1" applyAlignment="1">
      <alignment horizontal="center" vertical="center" wrapText="1"/>
      <protection/>
    </xf>
    <xf numFmtId="0" fontId="12" fillId="33" borderId="23" xfId="246" applyFont="1" applyFill="1" applyBorder="1" applyAlignment="1">
      <alignment horizontal="center" vertical="center"/>
      <protection/>
    </xf>
    <xf numFmtId="0" fontId="9" fillId="0" borderId="16" xfId="201" applyFont="1" applyFill="1" applyBorder="1" applyAlignment="1">
      <alignment horizontal="right"/>
      <protection/>
    </xf>
    <xf numFmtId="0" fontId="9" fillId="0" borderId="30" xfId="201" applyFont="1" applyFill="1" applyBorder="1" applyAlignment="1">
      <alignment horizontal="right"/>
      <protection/>
    </xf>
    <xf numFmtId="185" fontId="9" fillId="0" borderId="16" xfId="201" applyNumberFormat="1" applyFont="1" applyFill="1" applyBorder="1" applyAlignment="1" quotePrefix="1">
      <alignment/>
      <protection/>
    </xf>
    <xf numFmtId="0" fontId="9" fillId="0" borderId="34" xfId="201" applyFont="1" applyFill="1" applyBorder="1" applyAlignment="1">
      <alignment horizontal="right"/>
      <protection/>
    </xf>
    <xf numFmtId="179" fontId="9" fillId="0" borderId="51" xfId="201" applyNumberFormat="1" applyFont="1" applyFill="1" applyBorder="1" applyAlignment="1" quotePrefix="1">
      <alignment/>
      <protection/>
    </xf>
    <xf numFmtId="2" fontId="9" fillId="0" borderId="16" xfId="201" applyNumberFormat="1" applyFont="1" applyFill="1" applyBorder="1" applyAlignment="1">
      <alignment horizontal="right"/>
      <protection/>
    </xf>
    <xf numFmtId="2" fontId="9" fillId="0" borderId="30" xfId="201" applyNumberFormat="1" applyFont="1" applyFill="1" applyBorder="1" applyAlignment="1">
      <alignment horizontal="right"/>
      <protection/>
    </xf>
    <xf numFmtId="185" fontId="9" fillId="0" borderId="16" xfId="201" applyNumberFormat="1" applyFont="1" applyFill="1" applyBorder="1" applyAlignment="1" quotePrefix="1">
      <alignment horizontal="right"/>
      <protection/>
    </xf>
    <xf numFmtId="2" fontId="9" fillId="0" borderId="34" xfId="201" applyNumberFormat="1" applyFont="1" applyFill="1" applyBorder="1" applyAlignment="1">
      <alignment horizontal="right"/>
      <protection/>
    </xf>
    <xf numFmtId="179" fontId="9" fillId="0" borderId="51" xfId="201" applyNumberFormat="1" applyFont="1" applyFill="1" applyBorder="1" applyAlignment="1" quotePrefix="1">
      <alignment horizontal="right"/>
      <protection/>
    </xf>
    <xf numFmtId="0" fontId="9" fillId="0" borderId="16" xfId="201" applyFont="1" applyFill="1" applyBorder="1" applyAlignment="1" quotePrefix="1">
      <alignment horizontal="right"/>
      <protection/>
    </xf>
    <xf numFmtId="185" fontId="9" fillId="0" borderId="16" xfId="201" applyNumberFormat="1" applyFont="1" applyFill="1" applyBorder="1" applyAlignment="1">
      <alignment horizontal="right"/>
      <protection/>
    </xf>
    <xf numFmtId="179" fontId="9" fillId="0" borderId="51" xfId="201" applyNumberFormat="1" applyFont="1" applyFill="1" applyBorder="1" applyAlignment="1">
      <alignment horizontal="right"/>
      <protection/>
    </xf>
    <xf numFmtId="185" fontId="9" fillId="0" borderId="16" xfId="201" applyNumberFormat="1" applyFont="1" applyFill="1" applyBorder="1">
      <alignment/>
      <protection/>
    </xf>
    <xf numFmtId="179" fontId="9" fillId="0" borderId="51" xfId="201" applyNumberFormat="1" applyFont="1" applyFill="1" applyBorder="1">
      <alignment/>
      <protection/>
    </xf>
    <xf numFmtId="0" fontId="9" fillId="0" borderId="18" xfId="0" applyFont="1" applyBorder="1" applyAlignment="1">
      <alignment/>
    </xf>
    <xf numFmtId="2" fontId="9" fillId="0" borderId="19" xfId="201" applyNumberFormat="1" applyFont="1" applyFill="1" applyBorder="1" applyAlignment="1">
      <alignment horizontal="right"/>
      <protection/>
    </xf>
    <xf numFmtId="2" fontId="9" fillId="0" borderId="55" xfId="201" applyNumberFormat="1" applyFont="1" applyFill="1" applyBorder="1" applyAlignment="1">
      <alignment horizontal="right"/>
      <protection/>
    </xf>
    <xf numFmtId="185" fontId="9" fillId="0" borderId="19" xfId="201" applyNumberFormat="1" applyFont="1" applyFill="1" applyBorder="1" applyAlignment="1">
      <alignment horizontal="right"/>
      <protection/>
    </xf>
    <xf numFmtId="2" fontId="9" fillId="0" borderId="56" xfId="201" applyNumberFormat="1" applyFont="1" applyFill="1" applyBorder="1" applyAlignment="1">
      <alignment horizontal="right"/>
      <protection/>
    </xf>
    <xf numFmtId="179" fontId="9" fillId="0" borderId="57" xfId="201" applyNumberFormat="1" applyFont="1" applyFill="1" applyBorder="1" applyAlignment="1">
      <alignment horizontal="right"/>
      <protection/>
    </xf>
    <xf numFmtId="185" fontId="12" fillId="0" borderId="18" xfId="201" applyNumberFormat="1" applyFont="1" applyFill="1" applyBorder="1" applyAlignment="1">
      <alignment vertical="center"/>
      <protection/>
    </xf>
    <xf numFmtId="2" fontId="12" fillId="0" borderId="19" xfId="201" applyNumberFormat="1" applyFont="1" applyFill="1" applyBorder="1" applyAlignment="1">
      <alignment horizontal="right"/>
      <protection/>
    </xf>
    <xf numFmtId="179" fontId="12" fillId="0" borderId="57" xfId="201" applyNumberFormat="1" applyFont="1" applyFill="1" applyBorder="1" applyAlignment="1">
      <alignment vertical="center"/>
      <protection/>
    </xf>
    <xf numFmtId="39" fontId="12" fillId="0" borderId="0" xfId="0" applyNumberFormat="1" applyFont="1" applyAlignment="1" applyProtection="1">
      <alignment horizontal="center"/>
      <protection/>
    </xf>
    <xf numFmtId="0" fontId="13" fillId="0" borderId="0" xfId="0" applyFont="1" applyAlignment="1">
      <alignment horizontal="right"/>
    </xf>
    <xf numFmtId="0" fontId="9" fillId="0" borderId="0" xfId="0" applyFont="1" applyFill="1" applyAlignment="1">
      <alignment/>
    </xf>
    <xf numFmtId="39" fontId="12" fillId="39" borderId="10" xfId="0" applyNumberFormat="1" applyFont="1" applyFill="1" applyBorder="1" applyAlignment="1" applyProtection="1">
      <alignment horizontal="center" vertical="center"/>
      <protection/>
    </xf>
    <xf numFmtId="39" fontId="12" fillId="39" borderId="46" xfId="0" applyNumberFormat="1" applyFont="1" applyFill="1" applyBorder="1" applyAlignment="1" applyProtection="1">
      <alignment horizontal="center" vertical="center"/>
      <protection/>
    </xf>
    <xf numFmtId="39" fontId="12" fillId="39" borderId="11" xfId="0" applyNumberFormat="1" applyFont="1" applyFill="1" applyBorder="1" applyAlignment="1" applyProtection="1">
      <alignment horizontal="center" vertical="center" wrapText="1"/>
      <protection/>
    </xf>
    <xf numFmtId="185" fontId="9" fillId="0" borderId="16" xfId="199" applyNumberFormat="1" applyFont="1" applyFill="1" applyBorder="1">
      <alignment/>
      <protection/>
    </xf>
    <xf numFmtId="185" fontId="9" fillId="0" borderId="34" xfId="199" applyNumberFormat="1" applyFont="1" applyFill="1" applyBorder="1">
      <alignment/>
      <protection/>
    </xf>
    <xf numFmtId="185" fontId="9" fillId="0" borderId="16" xfId="199" applyNumberFormat="1" applyFont="1" applyFill="1" applyBorder="1" applyAlignment="1">
      <alignment/>
      <protection/>
    </xf>
    <xf numFmtId="185" fontId="9" fillId="0" borderId="30" xfId="199" applyNumberFormat="1" applyFont="1" applyFill="1" applyBorder="1">
      <alignment/>
      <protection/>
    </xf>
    <xf numFmtId="185" fontId="9" fillId="0" borderId="13" xfId="199" applyNumberFormat="1" applyFont="1" applyFill="1" applyBorder="1">
      <alignment/>
      <protection/>
    </xf>
    <xf numFmtId="185" fontId="9" fillId="0" borderId="0" xfId="199" applyNumberFormat="1" applyFont="1" applyFill="1" applyBorder="1">
      <alignment/>
      <protection/>
    </xf>
    <xf numFmtId="169" fontId="9" fillId="0" borderId="15" xfId="109" applyNumberFormat="1" applyFont="1" applyBorder="1" applyAlignment="1">
      <alignment horizontal="right" vertical="center"/>
    </xf>
    <xf numFmtId="169" fontId="9" fillId="0" borderId="0" xfId="109" applyNumberFormat="1" applyFont="1" applyBorder="1" applyAlignment="1">
      <alignment horizontal="right" vertical="center"/>
    </xf>
    <xf numFmtId="169" fontId="9" fillId="0" borderId="16" xfId="109" applyNumberFormat="1" applyFont="1" applyBorder="1" applyAlignment="1">
      <alignment horizontal="right" vertical="center"/>
    </xf>
    <xf numFmtId="169" fontId="9" fillId="0" borderId="51" xfId="109" applyNumberFormat="1" applyFont="1" applyBorder="1" applyAlignment="1">
      <alignment horizontal="right" vertical="center"/>
    </xf>
    <xf numFmtId="179" fontId="9" fillId="0" borderId="16" xfId="199" applyNumberFormat="1" applyFont="1" applyFill="1" applyBorder="1" applyAlignment="1">
      <alignment/>
      <protection/>
    </xf>
    <xf numFmtId="179" fontId="9" fillId="0" borderId="30" xfId="199" applyNumberFormat="1" applyFont="1" applyFill="1" applyBorder="1">
      <alignment/>
      <protection/>
    </xf>
    <xf numFmtId="169" fontId="9" fillId="0" borderId="15" xfId="109" applyNumberFormat="1" applyFont="1" applyFill="1" applyBorder="1" applyAlignment="1">
      <alignment horizontal="right" vertical="center"/>
    </xf>
    <xf numFmtId="169" fontId="9" fillId="0" borderId="0" xfId="109" applyNumberFormat="1" applyFont="1" applyFill="1" applyBorder="1" applyAlignment="1">
      <alignment horizontal="right" vertical="center"/>
    </xf>
    <xf numFmtId="169" fontId="9" fillId="0" borderId="16" xfId="109" applyNumberFormat="1" applyFont="1" applyFill="1" applyBorder="1" applyAlignment="1">
      <alignment horizontal="right" vertical="center"/>
    </xf>
    <xf numFmtId="169" fontId="9" fillId="0" borderId="51" xfId="109" applyNumberFormat="1" applyFont="1" applyFill="1" applyBorder="1" applyAlignment="1">
      <alignment horizontal="right" vertical="center"/>
    </xf>
    <xf numFmtId="185" fontId="9" fillId="0" borderId="16" xfId="199" applyNumberFormat="1" applyFont="1" applyBorder="1">
      <alignment/>
      <protection/>
    </xf>
    <xf numFmtId="185" fontId="26" fillId="0" borderId="16" xfId="199" applyNumberFormat="1" applyFont="1" applyFill="1" applyBorder="1">
      <alignment/>
      <protection/>
    </xf>
    <xf numFmtId="185" fontId="26" fillId="0" borderId="34" xfId="199" applyNumberFormat="1" applyFont="1" applyFill="1" applyBorder="1">
      <alignment/>
      <protection/>
    </xf>
    <xf numFmtId="185" fontId="9" fillId="0" borderId="16" xfId="44" applyNumberFormat="1" applyFont="1" applyBorder="1" applyAlignment="1">
      <alignment/>
    </xf>
    <xf numFmtId="169" fontId="9" fillId="0" borderId="24" xfId="109" applyNumberFormat="1" applyFont="1" applyFill="1" applyBorder="1" applyAlignment="1">
      <alignment horizontal="right" vertical="center"/>
    </xf>
    <xf numFmtId="169" fontId="9" fillId="0" borderId="34" xfId="109" applyNumberFormat="1" applyFont="1" applyFill="1" applyBorder="1" applyAlignment="1">
      <alignment horizontal="right" vertical="center"/>
    </xf>
    <xf numFmtId="185" fontId="9" fillId="0" borderId="20" xfId="199" applyNumberFormat="1" applyFont="1" applyFill="1" applyBorder="1">
      <alignment/>
      <protection/>
    </xf>
    <xf numFmtId="185" fontId="9" fillId="0" borderId="16" xfId="100" applyNumberFormat="1" applyFont="1" applyBorder="1" applyAlignment="1">
      <alignment/>
    </xf>
    <xf numFmtId="179" fontId="9" fillId="0" borderId="20" xfId="199" applyNumberFormat="1" applyFont="1" applyFill="1" applyBorder="1" applyAlignment="1">
      <alignment/>
      <protection/>
    </xf>
    <xf numFmtId="185" fontId="9" fillId="0" borderId="47" xfId="199" applyNumberFormat="1" applyFont="1" applyFill="1" applyBorder="1">
      <alignment/>
      <protection/>
    </xf>
    <xf numFmtId="169" fontId="9" fillId="0" borderId="22" xfId="109" applyNumberFormat="1" applyFont="1" applyFill="1" applyBorder="1" applyAlignment="1">
      <alignment horizontal="right" vertical="center"/>
    </xf>
    <xf numFmtId="169" fontId="9" fillId="0" borderId="48" xfId="109" applyNumberFormat="1" applyFont="1" applyFill="1" applyBorder="1" applyAlignment="1">
      <alignment horizontal="right" vertical="center"/>
    </xf>
    <xf numFmtId="169" fontId="9" fillId="0" borderId="20" xfId="109" applyNumberFormat="1" applyFont="1" applyFill="1" applyBorder="1" applyAlignment="1">
      <alignment horizontal="right" vertical="center"/>
    </xf>
    <xf numFmtId="169" fontId="9" fillId="0" borderId="52" xfId="109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/>
    </xf>
    <xf numFmtId="185" fontId="12" fillId="0" borderId="32" xfId="199" applyNumberFormat="1" applyFont="1" applyFill="1" applyBorder="1" applyAlignment="1">
      <alignment vertical="center"/>
      <protection/>
    </xf>
    <xf numFmtId="185" fontId="12" fillId="0" borderId="39" xfId="199" applyNumberFormat="1" applyFont="1" applyFill="1" applyBorder="1" applyAlignment="1">
      <alignment vertical="center"/>
      <protection/>
    </xf>
    <xf numFmtId="185" fontId="12" fillId="0" borderId="19" xfId="199" applyNumberFormat="1" applyFont="1" applyFill="1" applyBorder="1">
      <alignment/>
      <protection/>
    </xf>
    <xf numFmtId="185" fontId="12" fillId="0" borderId="56" xfId="199" applyNumberFormat="1" applyFont="1" applyFill="1" applyBorder="1">
      <alignment/>
      <protection/>
    </xf>
    <xf numFmtId="185" fontId="12" fillId="0" borderId="75" xfId="199" applyNumberFormat="1" applyFont="1" applyFill="1" applyBorder="1" applyAlignment="1">
      <alignment vertical="center"/>
      <protection/>
    </xf>
    <xf numFmtId="169" fontId="12" fillId="0" borderId="32" xfId="109" applyNumberFormat="1" applyFont="1" applyFill="1" applyBorder="1" applyAlignment="1">
      <alignment horizontal="right" vertical="center"/>
    </xf>
    <xf numFmtId="169" fontId="12" fillId="0" borderId="74" xfId="109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85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12" fillId="0" borderId="0" xfId="0" applyFont="1" applyFill="1" applyAlignment="1">
      <alignment vertical="center"/>
    </xf>
    <xf numFmtId="0" fontId="13" fillId="0" borderId="54" xfId="140" applyFont="1" applyBorder="1" applyAlignment="1">
      <alignment horizontal="right"/>
      <protection/>
    </xf>
    <xf numFmtId="0" fontId="12" fillId="33" borderId="10" xfId="140" applyFont="1" applyFill="1" applyBorder="1">
      <alignment/>
      <protection/>
    </xf>
    <xf numFmtId="0" fontId="12" fillId="33" borderId="38" xfId="140" applyFont="1" applyFill="1" applyBorder="1">
      <alignment/>
      <protection/>
    </xf>
    <xf numFmtId="0" fontId="12" fillId="33" borderId="20" xfId="140" applyFont="1" applyFill="1" applyBorder="1">
      <alignment/>
      <protection/>
    </xf>
    <xf numFmtId="0" fontId="12" fillId="33" borderId="52" xfId="140" applyFont="1" applyFill="1" applyBorder="1">
      <alignment/>
      <protection/>
    </xf>
    <xf numFmtId="0" fontId="12" fillId="33" borderId="48" xfId="140" applyFont="1" applyFill="1" applyBorder="1">
      <alignment/>
      <protection/>
    </xf>
    <xf numFmtId="185" fontId="9" fillId="0" borderId="16" xfId="189" applyNumberFormat="1" applyFont="1" applyFill="1" applyBorder="1">
      <alignment/>
      <protection/>
    </xf>
    <xf numFmtId="179" fontId="9" fillId="0" borderId="16" xfId="189" applyNumberFormat="1" applyFont="1" applyFill="1" applyBorder="1">
      <alignment/>
      <protection/>
    </xf>
    <xf numFmtId="179" fontId="9" fillId="0" borderId="17" xfId="189" applyNumberFormat="1" applyFont="1" applyFill="1" applyBorder="1">
      <alignment/>
      <protection/>
    </xf>
    <xf numFmtId="185" fontId="9" fillId="0" borderId="16" xfId="189" applyNumberFormat="1" applyFont="1" applyFill="1" applyBorder="1" applyAlignment="1">
      <alignment/>
      <protection/>
    </xf>
    <xf numFmtId="179" fontId="9" fillId="0" borderId="34" xfId="189" applyNumberFormat="1" applyFont="1" applyFill="1" applyBorder="1">
      <alignment/>
      <protection/>
    </xf>
    <xf numFmtId="179" fontId="9" fillId="0" borderId="17" xfId="140" applyNumberFormat="1" applyFont="1" applyBorder="1">
      <alignment/>
      <protection/>
    </xf>
    <xf numFmtId="185" fontId="9" fillId="0" borderId="16" xfId="98" applyNumberFormat="1" applyFont="1" applyBorder="1" applyAlignment="1">
      <alignment/>
    </xf>
    <xf numFmtId="185" fontId="9" fillId="0" borderId="16" xfId="98" applyNumberFormat="1" applyFont="1" applyBorder="1" applyAlignment="1">
      <alignment/>
    </xf>
    <xf numFmtId="185" fontId="9" fillId="0" borderId="16" xfId="140" applyNumberFormat="1" applyFont="1" applyBorder="1">
      <alignment/>
      <protection/>
    </xf>
    <xf numFmtId="185" fontId="9" fillId="0" borderId="16" xfId="189" applyNumberFormat="1" applyFont="1" applyBorder="1">
      <alignment/>
      <protection/>
    </xf>
    <xf numFmtId="179" fontId="9" fillId="0" borderId="0" xfId="189" applyNumberFormat="1" applyFont="1" applyBorder="1">
      <alignment/>
      <protection/>
    </xf>
    <xf numFmtId="0" fontId="9" fillId="0" borderId="22" xfId="140" applyFont="1" applyFill="1" applyBorder="1">
      <alignment/>
      <protection/>
    </xf>
    <xf numFmtId="185" fontId="9" fillId="0" borderId="20" xfId="189" applyNumberFormat="1" applyFont="1" applyBorder="1">
      <alignment/>
      <protection/>
    </xf>
    <xf numFmtId="179" fontId="9" fillId="0" borderId="20" xfId="189" applyNumberFormat="1" applyFont="1" applyFill="1" applyBorder="1">
      <alignment/>
      <protection/>
    </xf>
    <xf numFmtId="185" fontId="9" fillId="0" borderId="20" xfId="189" applyNumberFormat="1" applyFont="1" applyFill="1" applyBorder="1">
      <alignment/>
      <protection/>
    </xf>
    <xf numFmtId="179" fontId="9" fillId="0" borderId="37" xfId="189" applyNumberFormat="1" applyFont="1" applyFill="1" applyBorder="1">
      <alignment/>
      <protection/>
    </xf>
    <xf numFmtId="179" fontId="9" fillId="0" borderId="48" xfId="189" applyNumberFormat="1" applyFont="1" applyBorder="1">
      <alignment/>
      <protection/>
    </xf>
    <xf numFmtId="0" fontId="12" fillId="0" borderId="18" xfId="140" applyFont="1" applyBorder="1" applyAlignment="1" applyProtection="1">
      <alignment horizontal="left" vertical="center"/>
      <protection/>
    </xf>
    <xf numFmtId="185" fontId="12" fillId="0" borderId="19" xfId="189" applyNumberFormat="1" applyFont="1" applyFill="1" applyBorder="1">
      <alignment/>
      <protection/>
    </xf>
    <xf numFmtId="179" fontId="12" fillId="0" borderId="55" xfId="189" applyNumberFormat="1" applyFont="1" applyBorder="1">
      <alignment/>
      <protection/>
    </xf>
    <xf numFmtId="169" fontId="12" fillId="0" borderId="19" xfId="44" applyNumberFormat="1" applyFont="1" applyBorder="1" applyAlignment="1">
      <alignment/>
    </xf>
    <xf numFmtId="43" fontId="12" fillId="0" borderId="33" xfId="44" applyFont="1" applyBorder="1" applyAlignment="1" quotePrefix="1">
      <alignment horizontal="center"/>
    </xf>
    <xf numFmtId="185" fontId="12" fillId="0" borderId="32" xfId="189" applyNumberFormat="1" applyFont="1" applyFill="1" applyBorder="1">
      <alignment/>
      <protection/>
    </xf>
    <xf numFmtId="2" fontId="12" fillId="0" borderId="54" xfId="189" applyNumberFormat="1" applyFont="1" applyBorder="1">
      <alignment/>
      <protection/>
    </xf>
    <xf numFmtId="169" fontId="12" fillId="0" borderId="32" xfId="44" applyNumberFormat="1" applyFont="1" applyBorder="1" applyAlignment="1">
      <alignment/>
    </xf>
    <xf numFmtId="43" fontId="2" fillId="0" borderId="0" xfId="140" applyNumberFormat="1">
      <alignment/>
      <protection/>
    </xf>
    <xf numFmtId="0" fontId="12" fillId="33" borderId="29" xfId="140" applyNumberFormat="1" applyFont="1" applyFill="1" applyBorder="1" applyAlignment="1">
      <alignment horizontal="center"/>
      <protection/>
    </xf>
    <xf numFmtId="0" fontId="12" fillId="33" borderId="29" xfId="140" applyFont="1" applyFill="1" applyBorder="1" applyAlignment="1">
      <alignment horizontal="center"/>
      <protection/>
    </xf>
    <xf numFmtId="0" fontId="12" fillId="33" borderId="78" xfId="140" applyFont="1" applyFill="1" applyBorder="1" applyAlignment="1">
      <alignment horizontal="center"/>
      <protection/>
    </xf>
    <xf numFmtId="0" fontId="12" fillId="33" borderId="48" xfId="140" applyFont="1" applyFill="1" applyBorder="1" applyAlignment="1">
      <alignment horizontal="center"/>
      <protection/>
    </xf>
    <xf numFmtId="0" fontId="12" fillId="33" borderId="52" xfId="140" applyFont="1" applyFill="1" applyBorder="1" applyAlignment="1">
      <alignment horizontal="center"/>
      <protection/>
    </xf>
    <xf numFmtId="0" fontId="12" fillId="0" borderId="24" xfId="140" applyFont="1" applyFill="1" applyBorder="1">
      <alignment/>
      <protection/>
    </xf>
    <xf numFmtId="0" fontId="9" fillId="0" borderId="0" xfId="140" applyFont="1" applyFill="1" applyBorder="1" applyAlignment="1">
      <alignment horizontal="center"/>
      <protection/>
    </xf>
    <xf numFmtId="164" fontId="9" fillId="0" borderId="0" xfId="140" applyNumberFormat="1" applyFont="1" applyFill="1" applyBorder="1" applyAlignment="1">
      <alignment horizontal="center"/>
      <protection/>
    </xf>
    <xf numFmtId="0" fontId="9" fillId="0" borderId="0" xfId="140" applyFont="1" applyFill="1" applyBorder="1" applyAlignment="1">
      <alignment horizontal="left" indent="2"/>
      <protection/>
    </xf>
    <xf numFmtId="2" fontId="9" fillId="0" borderId="51" xfId="140" applyNumberFormat="1" applyFont="1" applyFill="1" applyBorder="1" applyAlignment="1">
      <alignment horizontal="center"/>
      <protection/>
    </xf>
    <xf numFmtId="164" fontId="9" fillId="0" borderId="48" xfId="140" applyNumberFormat="1" applyFont="1" applyFill="1" applyBorder="1" applyAlignment="1">
      <alignment horizontal="center"/>
      <protection/>
    </xf>
    <xf numFmtId="0" fontId="24" fillId="0" borderId="0" xfId="140" applyFont="1" applyFill="1" applyBorder="1" applyAlignment="1">
      <alignment horizontal="center"/>
      <protection/>
    </xf>
    <xf numFmtId="164" fontId="9" fillId="34" borderId="0" xfId="140" applyNumberFormat="1" applyFont="1" applyFill="1" applyBorder="1" applyAlignment="1">
      <alignment horizontal="center"/>
      <protection/>
    </xf>
    <xf numFmtId="164" fontId="24" fillId="0" borderId="0" xfId="140" applyNumberFormat="1" applyFont="1" applyFill="1" applyBorder="1" applyAlignment="1">
      <alignment horizontal="center"/>
      <protection/>
    </xf>
    <xf numFmtId="0" fontId="9" fillId="0" borderId="80" xfId="140" applyFont="1" applyFill="1" applyBorder="1">
      <alignment/>
      <protection/>
    </xf>
    <xf numFmtId="0" fontId="9" fillId="0" borderId="48" xfId="140" applyFont="1" applyFill="1" applyBorder="1">
      <alignment/>
      <protection/>
    </xf>
    <xf numFmtId="0" fontId="24" fillId="0" borderId="48" xfId="140" applyFont="1" applyFill="1" applyBorder="1" applyAlignment="1">
      <alignment horizontal="center"/>
      <protection/>
    </xf>
    <xf numFmtId="0" fontId="24" fillId="0" borderId="52" xfId="140" applyFont="1" applyFill="1" applyBorder="1" applyAlignment="1">
      <alignment horizontal="center"/>
      <protection/>
    </xf>
    <xf numFmtId="2" fontId="9" fillId="0" borderId="0" xfId="140" applyNumberFormat="1" applyFont="1" applyFill="1" applyBorder="1" applyAlignment="1">
      <alignment horizontal="center"/>
      <protection/>
    </xf>
    <xf numFmtId="0" fontId="24" fillId="0" borderId="51" xfId="140" applyFont="1" applyFill="1" applyBorder="1" applyAlignment="1">
      <alignment horizontal="center"/>
      <protection/>
    </xf>
    <xf numFmtId="0" fontId="9" fillId="0" borderId="0" xfId="140" applyFont="1" applyFill="1" applyBorder="1" applyAlignment="1" quotePrefix="1">
      <alignment horizontal="left"/>
      <protection/>
    </xf>
    <xf numFmtId="165" fontId="9" fillId="0" borderId="0" xfId="140" applyNumberFormat="1" applyFont="1" applyFill="1" applyBorder="1" applyAlignment="1">
      <alignment horizontal="center"/>
      <protection/>
    </xf>
    <xf numFmtId="0" fontId="2" fillId="0" borderId="0" xfId="140" applyFont="1" applyFill="1" applyAlignment="1">
      <alignment vertical="center"/>
      <protection/>
    </xf>
    <xf numFmtId="0" fontId="12" fillId="0" borderId="45" xfId="140" applyFont="1" applyFill="1" applyBorder="1" applyAlignment="1">
      <alignment vertical="center"/>
      <protection/>
    </xf>
    <xf numFmtId="0" fontId="9" fillId="0" borderId="48" xfId="140" applyFont="1" applyFill="1" applyBorder="1" applyAlignment="1" quotePrefix="1">
      <alignment horizontal="left" vertical="center"/>
      <protection/>
    </xf>
    <xf numFmtId="0" fontId="9" fillId="0" borderId="35" xfId="140" applyFont="1" applyFill="1" applyBorder="1" applyAlignment="1">
      <alignment vertical="center"/>
      <protection/>
    </xf>
    <xf numFmtId="2" fontId="9" fillId="0" borderId="35" xfId="140" applyNumberFormat="1" applyFont="1" applyFill="1" applyBorder="1" applyAlignment="1">
      <alignment horizontal="center"/>
      <protection/>
    </xf>
    <xf numFmtId="2" fontId="9" fillId="0" borderId="44" xfId="140" applyNumberFormat="1" applyFont="1" applyFill="1" applyBorder="1" applyAlignment="1">
      <alignment horizontal="center"/>
      <protection/>
    </xf>
    <xf numFmtId="2" fontId="9" fillId="0" borderId="23" xfId="140" applyNumberFormat="1" applyFont="1" applyFill="1" applyBorder="1" applyAlignment="1">
      <alignment horizontal="center"/>
      <protection/>
    </xf>
    <xf numFmtId="0" fontId="9" fillId="0" borderId="35" xfId="140" applyFont="1" applyFill="1" applyBorder="1" applyAlignment="1" quotePrefix="1">
      <alignment horizontal="left" vertical="center"/>
      <protection/>
    </xf>
    <xf numFmtId="2" fontId="9" fillId="34" borderId="35" xfId="140" applyNumberFormat="1" applyFont="1" applyFill="1" applyBorder="1" applyAlignment="1">
      <alignment horizontal="center"/>
      <protection/>
    </xf>
    <xf numFmtId="2" fontId="15" fillId="0" borderId="35" xfId="73" applyNumberFormat="1" applyFont="1" applyFill="1" applyBorder="1" applyAlignment="1" applyProtection="1">
      <alignment horizontal="center"/>
      <protection/>
    </xf>
    <xf numFmtId="0" fontId="12" fillId="0" borderId="35" xfId="140" applyFont="1" applyFill="1" applyBorder="1" applyAlignment="1">
      <alignment vertical="top" wrapText="1"/>
      <protection/>
    </xf>
    <xf numFmtId="2" fontId="15" fillId="0" borderId="35" xfId="44" applyNumberFormat="1" applyFont="1" applyFill="1" applyBorder="1" applyAlignment="1" applyProtection="1">
      <alignment horizontal="center"/>
      <protection/>
    </xf>
    <xf numFmtId="0" fontId="12" fillId="0" borderId="67" xfId="140" applyFont="1" applyBorder="1">
      <alignment/>
      <protection/>
    </xf>
    <xf numFmtId="0" fontId="12" fillId="0" borderId="75" xfId="140" applyFont="1" applyFill="1" applyBorder="1" applyAlignment="1">
      <alignment/>
      <protection/>
    </xf>
    <xf numFmtId="2" fontId="9" fillId="34" borderId="75" xfId="140" applyNumberFormat="1" applyFont="1" applyFill="1" applyBorder="1" applyAlignment="1">
      <alignment horizontal="center"/>
      <protection/>
    </xf>
    <xf numFmtId="2" fontId="9" fillId="0" borderId="75" xfId="140" applyNumberFormat="1" applyFont="1" applyFill="1" applyBorder="1" applyAlignment="1">
      <alignment horizontal="center"/>
      <protection/>
    </xf>
    <xf numFmtId="2" fontId="9" fillId="0" borderId="74" xfId="140" applyNumberFormat="1" applyFont="1" applyFill="1" applyBorder="1" applyAlignment="1">
      <alignment horizontal="center"/>
      <protection/>
    </xf>
    <xf numFmtId="0" fontId="12" fillId="0" borderId="0" xfId="140" applyFont="1" applyBorder="1">
      <alignment/>
      <protection/>
    </xf>
    <xf numFmtId="0" fontId="12" fillId="0" borderId="0" xfId="140" applyFont="1" applyFill="1" applyBorder="1" applyAlignment="1">
      <alignment/>
      <protection/>
    </xf>
    <xf numFmtId="0" fontId="9" fillId="0" borderId="0" xfId="140" applyFont="1" applyFill="1" applyAlignment="1">
      <alignment horizontal="left"/>
      <protection/>
    </xf>
    <xf numFmtId="0" fontId="12" fillId="0" borderId="0" xfId="140" applyFont="1" applyFill="1" applyBorder="1" applyAlignment="1">
      <alignment horizontal="left" vertical="center"/>
      <protection/>
    </xf>
    <xf numFmtId="0" fontId="9" fillId="0" borderId="0" xfId="140" applyFont="1" applyFill="1" applyBorder="1" applyAlignment="1">
      <alignment horizontal="left"/>
      <protection/>
    </xf>
    <xf numFmtId="0" fontId="12" fillId="0" borderId="0" xfId="140" applyFont="1" applyFill="1" applyBorder="1">
      <alignment/>
      <protection/>
    </xf>
    <xf numFmtId="0" fontId="12" fillId="0" borderId="0" xfId="140" applyFont="1" applyFill="1" applyBorder="1" applyAlignment="1">
      <alignment vertical="center"/>
      <protection/>
    </xf>
    <xf numFmtId="0" fontId="9" fillId="0" borderId="0" xfId="140" applyFont="1" applyFill="1" applyBorder="1" applyAlignment="1" quotePrefix="1">
      <alignment horizontal="left" vertical="center"/>
      <protection/>
    </xf>
    <xf numFmtId="0" fontId="9" fillId="0" borderId="0" xfId="140" applyFont="1" applyFill="1" applyBorder="1" applyAlignment="1">
      <alignment vertical="center"/>
      <protection/>
    </xf>
    <xf numFmtId="0" fontId="24" fillId="0" borderId="0" xfId="140" applyFont="1" applyFill="1" applyAlignment="1" quotePrefix="1">
      <alignment horizontal="left"/>
      <protection/>
    </xf>
    <xf numFmtId="0" fontId="12" fillId="0" borderId="0" xfId="140" applyFont="1" applyAlignment="1">
      <alignment horizontal="center" vertical="center"/>
      <protection/>
    </xf>
    <xf numFmtId="0" fontId="26" fillId="0" borderId="0" xfId="140" applyFont="1" applyAlignment="1">
      <alignment horizontal="center" vertical="center"/>
      <protection/>
    </xf>
    <xf numFmtId="0" fontId="9" fillId="0" borderId="0" xfId="140" applyFont="1" applyAlignment="1">
      <alignment horizontal="center" vertical="center"/>
      <protection/>
    </xf>
    <xf numFmtId="0" fontId="9" fillId="0" borderId="0" xfId="140" applyFont="1" applyAlignment="1" applyProtection="1">
      <alignment horizontal="center" vertical="center"/>
      <protection/>
    </xf>
    <xf numFmtId="0" fontId="22" fillId="0" borderId="0" xfId="140" applyFont="1" applyAlignment="1">
      <alignment horizontal="center" vertical="center"/>
      <protection/>
    </xf>
    <xf numFmtId="0" fontId="18" fillId="0" borderId="54" xfId="140" applyFont="1" applyBorder="1" applyAlignment="1">
      <alignment horizontal="right" vertical="center"/>
      <protection/>
    </xf>
    <xf numFmtId="0" fontId="12" fillId="33" borderId="36" xfId="245" applyFont="1" applyFill="1" applyBorder="1" applyAlignment="1" applyProtection="1">
      <alignment horizontal="center" vertical="center"/>
      <protection/>
    </xf>
    <xf numFmtId="0" fontId="12" fillId="33" borderId="10" xfId="245" applyFont="1" applyFill="1" applyBorder="1" applyAlignment="1" applyProtection="1">
      <alignment horizontal="center" vertical="center"/>
      <protection/>
    </xf>
    <xf numFmtId="0" fontId="12" fillId="33" borderId="46" xfId="245" applyFont="1" applyFill="1" applyBorder="1" applyAlignment="1" applyProtection="1">
      <alignment horizontal="center" vertical="center"/>
      <protection/>
    </xf>
    <xf numFmtId="0" fontId="12" fillId="33" borderId="11" xfId="245" applyFont="1" applyFill="1" applyBorder="1" applyAlignment="1" applyProtection="1" quotePrefix="1">
      <alignment horizontal="center" vertical="center"/>
      <protection/>
    </xf>
    <xf numFmtId="0" fontId="22" fillId="33" borderId="11" xfId="245" applyFont="1" applyFill="1" applyBorder="1" applyAlignment="1" quotePrefix="1">
      <alignment horizontal="center" vertical="center"/>
      <protection/>
    </xf>
    <xf numFmtId="0" fontId="9" fillId="0" borderId="12" xfId="140" applyFont="1" applyBorder="1" applyAlignment="1" applyProtection="1">
      <alignment horizontal="left" vertical="center"/>
      <protection/>
    </xf>
    <xf numFmtId="2" fontId="9" fillId="0" borderId="50" xfId="187" applyNumberFormat="1" applyFont="1" applyBorder="1" applyAlignment="1" applyProtection="1">
      <alignment horizontal="center" vertical="center"/>
      <protection/>
    </xf>
    <xf numFmtId="2" fontId="9" fillId="0" borderId="50" xfId="187" applyNumberFormat="1" applyFont="1" applyBorder="1" applyAlignment="1" applyProtection="1">
      <alignment horizontal="right" vertical="center"/>
      <protection/>
    </xf>
    <xf numFmtId="2" fontId="9" fillId="0" borderId="13" xfId="187" applyNumberFormat="1" applyFont="1" applyBorder="1" applyAlignment="1" applyProtection="1" quotePrefix="1">
      <alignment horizontal="right" vertical="center"/>
      <protection/>
    </xf>
    <xf numFmtId="165" fontId="9" fillId="0" borderId="44" xfId="187" applyNumberFormat="1" applyFont="1" applyBorder="1" applyAlignment="1" applyProtection="1" quotePrefix="1">
      <alignment horizontal="right" vertical="center"/>
      <protection/>
    </xf>
    <xf numFmtId="165" fontId="9" fillId="0" borderId="14" xfId="187" applyNumberFormat="1" applyFont="1" applyBorder="1" applyAlignment="1" applyProtection="1" quotePrefix="1">
      <alignment horizontal="right" vertical="center"/>
      <protection/>
    </xf>
    <xf numFmtId="0" fontId="9" fillId="0" borderId="50" xfId="187" applyFont="1" applyBorder="1" applyAlignment="1" applyProtection="1" quotePrefix="1">
      <alignment horizontal="right" vertical="center"/>
      <protection/>
    </xf>
    <xf numFmtId="0" fontId="9" fillId="0" borderId="13" xfId="187" applyFont="1" applyBorder="1" applyAlignment="1" applyProtection="1" quotePrefix="1">
      <alignment horizontal="right" vertical="center"/>
      <protection/>
    </xf>
    <xf numFmtId="0" fontId="9" fillId="0" borderId="0" xfId="187" applyFont="1" applyBorder="1" applyAlignment="1" applyProtection="1" quotePrefix="1">
      <alignment horizontal="right" vertical="center"/>
      <protection/>
    </xf>
    <xf numFmtId="0" fontId="26" fillId="0" borderId="17" xfId="140" applyFont="1" applyFill="1" applyBorder="1" applyAlignment="1">
      <alignment horizontal="right" vertical="center"/>
      <protection/>
    </xf>
    <xf numFmtId="0" fontId="9" fillId="0" borderId="15" xfId="140" applyFont="1" applyBorder="1" applyAlignment="1" applyProtection="1">
      <alignment horizontal="left" vertical="center"/>
      <protection/>
    </xf>
    <xf numFmtId="2" fontId="9" fillId="0" borderId="30" xfId="187" applyNumberFormat="1" applyFont="1" applyBorder="1" applyAlignment="1" applyProtection="1">
      <alignment horizontal="center" vertical="center"/>
      <protection/>
    </xf>
    <xf numFmtId="2" fontId="9" fillId="0" borderId="30" xfId="187" applyNumberFormat="1" applyFont="1" applyBorder="1" applyAlignment="1" applyProtection="1">
      <alignment horizontal="right" vertical="center"/>
      <protection/>
    </xf>
    <xf numFmtId="2" fontId="9" fillId="0" borderId="16" xfId="187" applyNumberFormat="1" applyFont="1" applyBorder="1" applyAlignment="1" applyProtection="1">
      <alignment horizontal="right" vertical="center"/>
      <protection/>
    </xf>
    <xf numFmtId="2" fontId="9" fillId="0" borderId="0" xfId="187" applyNumberFormat="1" applyFont="1" applyBorder="1" applyAlignment="1" applyProtection="1">
      <alignment horizontal="right" vertical="center"/>
      <protection/>
    </xf>
    <xf numFmtId="2" fontId="9" fillId="0" borderId="17" xfId="187" applyNumberFormat="1" applyFont="1" applyBorder="1" applyAlignment="1" applyProtection="1">
      <alignment horizontal="right" vertical="center"/>
      <protection/>
    </xf>
    <xf numFmtId="0" fontId="9" fillId="0" borderId="30" xfId="187" applyFont="1" applyBorder="1" applyAlignment="1" applyProtection="1">
      <alignment horizontal="right" vertical="center"/>
      <protection/>
    </xf>
    <xf numFmtId="2" fontId="9" fillId="0" borderId="34" xfId="187" applyNumberFormat="1" applyFont="1" applyBorder="1" applyAlignment="1" applyProtection="1">
      <alignment horizontal="right" vertical="center"/>
      <protection/>
    </xf>
    <xf numFmtId="2" fontId="26" fillId="0" borderId="17" xfId="140" applyNumberFormat="1" applyFont="1" applyFill="1" applyBorder="1" applyAlignment="1">
      <alignment horizontal="right" vertical="center"/>
      <protection/>
    </xf>
    <xf numFmtId="0" fontId="9" fillId="0" borderId="16" xfId="187" applyFont="1" applyBorder="1" applyAlignment="1" applyProtection="1">
      <alignment horizontal="right" vertical="center"/>
      <protection/>
    </xf>
    <xf numFmtId="0" fontId="9" fillId="0" borderId="34" xfId="187" applyFont="1" applyBorder="1" applyAlignment="1" applyProtection="1">
      <alignment horizontal="right" vertical="center"/>
      <protection/>
    </xf>
    <xf numFmtId="2" fontId="9" fillId="0" borderId="16" xfId="187" applyNumberFormat="1" applyFont="1" applyBorder="1" applyAlignment="1" applyProtection="1" quotePrefix="1">
      <alignment horizontal="right" vertical="center"/>
      <protection/>
    </xf>
    <xf numFmtId="2" fontId="9" fillId="0" borderId="0" xfId="187" applyNumberFormat="1" applyFont="1" applyBorder="1" applyAlignment="1" applyProtection="1" quotePrefix="1">
      <alignment horizontal="right" vertical="center"/>
      <protection/>
    </xf>
    <xf numFmtId="2" fontId="9" fillId="0" borderId="17" xfId="187" applyNumberFormat="1" applyFont="1" applyBorder="1" applyAlignment="1" applyProtection="1" quotePrefix="1">
      <alignment horizontal="right" vertical="center"/>
      <protection/>
    </xf>
    <xf numFmtId="0" fontId="9" fillId="0" borderId="30" xfId="187" applyFont="1" applyBorder="1" applyAlignment="1" applyProtection="1" quotePrefix="1">
      <alignment horizontal="right" vertical="center"/>
      <protection/>
    </xf>
    <xf numFmtId="0" fontId="9" fillId="0" borderId="34" xfId="187" applyFont="1" applyBorder="1" applyAlignment="1" applyProtection="1" quotePrefix="1">
      <alignment horizontal="right" vertical="center"/>
      <protection/>
    </xf>
    <xf numFmtId="2" fontId="9" fillId="0" borderId="34" xfId="187" applyNumberFormat="1" applyFont="1" applyBorder="1" applyAlignment="1" applyProtection="1" quotePrefix="1">
      <alignment horizontal="right" vertical="center"/>
      <protection/>
    </xf>
    <xf numFmtId="0" fontId="9" fillId="0" borderId="22" xfId="140" applyFont="1" applyBorder="1" applyAlignment="1" applyProtection="1">
      <alignment horizontal="left" vertical="center"/>
      <protection/>
    </xf>
    <xf numFmtId="2" fontId="9" fillId="0" borderId="38" xfId="187" applyNumberFormat="1" applyFont="1" applyBorder="1" applyAlignment="1" applyProtection="1">
      <alignment horizontal="center" vertical="center"/>
      <protection/>
    </xf>
    <xf numFmtId="2" fontId="9" fillId="0" borderId="38" xfId="187" applyNumberFormat="1" applyFont="1" applyBorder="1" applyAlignment="1" applyProtection="1">
      <alignment horizontal="right" vertical="center"/>
      <protection/>
    </xf>
    <xf numFmtId="2" fontId="9" fillId="0" borderId="47" xfId="187" applyNumberFormat="1" applyFont="1" applyBorder="1" applyAlignment="1" applyProtection="1">
      <alignment horizontal="right" vertical="center"/>
      <protection/>
    </xf>
    <xf numFmtId="2" fontId="9" fillId="0" borderId="37" xfId="187" applyNumberFormat="1" applyFont="1" applyBorder="1" applyAlignment="1" applyProtection="1">
      <alignment horizontal="right" vertical="center"/>
      <protection/>
    </xf>
    <xf numFmtId="0" fontId="9" fillId="0" borderId="38" xfId="187" applyFont="1" applyBorder="1" applyAlignment="1" applyProtection="1">
      <alignment horizontal="right" vertical="center"/>
      <protection/>
    </xf>
    <xf numFmtId="0" fontId="9" fillId="0" borderId="20" xfId="187" applyFont="1" applyBorder="1" applyAlignment="1" applyProtection="1">
      <alignment horizontal="right" vertical="center"/>
      <protection/>
    </xf>
    <xf numFmtId="0" fontId="9" fillId="0" borderId="47" xfId="187" applyFont="1" applyBorder="1" applyAlignment="1" applyProtection="1">
      <alignment horizontal="right" vertical="center"/>
      <protection/>
    </xf>
    <xf numFmtId="0" fontId="22" fillId="0" borderId="18" xfId="140" applyFont="1" applyFill="1" applyBorder="1" applyAlignment="1">
      <alignment horizontal="center" vertical="center"/>
      <protection/>
    </xf>
    <xf numFmtId="2" fontId="22" fillId="0" borderId="39" xfId="187" applyNumberFormat="1" applyFont="1" applyBorder="1" applyAlignment="1">
      <alignment horizontal="center" vertical="center"/>
      <protection/>
    </xf>
    <xf numFmtId="0" fontId="22" fillId="0" borderId="39" xfId="187" applyFont="1" applyBorder="1" applyAlignment="1">
      <alignment horizontal="right" vertical="center"/>
      <protection/>
    </xf>
    <xf numFmtId="2" fontId="22" fillId="0" borderId="40" xfId="187" applyNumberFormat="1" applyFont="1" applyBorder="1" applyAlignment="1">
      <alignment horizontal="right" vertical="center"/>
      <protection/>
    </xf>
    <xf numFmtId="2" fontId="22" fillId="0" borderId="33" xfId="187" applyNumberFormat="1" applyFont="1" applyBorder="1" applyAlignment="1">
      <alignment horizontal="right" vertical="center"/>
      <protection/>
    </xf>
    <xf numFmtId="0" fontId="22" fillId="0" borderId="33" xfId="140" applyFont="1" applyFill="1" applyBorder="1" applyAlignment="1">
      <alignment horizontal="right" vertical="center"/>
      <protection/>
    </xf>
    <xf numFmtId="0" fontId="26" fillId="0" borderId="0" xfId="140" applyFont="1" applyFill="1" applyAlignment="1">
      <alignment horizontal="center" vertical="center"/>
      <protection/>
    </xf>
    <xf numFmtId="0" fontId="9" fillId="0" borderId="0" xfId="140" applyFont="1" applyBorder="1" applyAlignment="1" applyProtection="1" quotePrefix="1">
      <alignment horizontal="center" vertical="center"/>
      <protection/>
    </xf>
    <xf numFmtId="2" fontId="8" fillId="0" borderId="0" xfId="140" applyNumberFormat="1" applyFont="1" applyFill="1" applyBorder="1">
      <alignment/>
      <protection/>
    </xf>
    <xf numFmtId="0" fontId="9" fillId="0" borderId="0" xfId="140" applyFont="1" applyBorder="1" applyAlignment="1" applyProtection="1">
      <alignment horizontal="center" vertical="center"/>
      <protection/>
    </xf>
    <xf numFmtId="2" fontId="6" fillId="0" borderId="0" xfId="140" applyNumberFormat="1" applyFont="1" applyFill="1" applyBorder="1">
      <alignment/>
      <protection/>
    </xf>
    <xf numFmtId="2" fontId="48" fillId="0" borderId="0" xfId="140" applyNumberFormat="1" applyFont="1" applyBorder="1" applyAlignment="1">
      <alignment horizontal="right" vertical="center"/>
      <protection/>
    </xf>
    <xf numFmtId="0" fontId="6" fillId="0" borderId="0" xfId="140" applyFont="1" applyBorder="1">
      <alignment/>
      <protection/>
    </xf>
    <xf numFmtId="2" fontId="6" fillId="0" borderId="0" xfId="140" applyNumberFormat="1" applyFont="1" applyBorder="1">
      <alignment/>
      <protection/>
    </xf>
    <xf numFmtId="0" fontId="114" fillId="0" borderId="0" xfId="0" applyFont="1" applyAlignment="1">
      <alignment wrapText="1"/>
    </xf>
    <xf numFmtId="0" fontId="22" fillId="0" borderId="0" xfId="140" applyFont="1" applyBorder="1" applyAlignment="1">
      <alignment horizontal="center" vertical="center"/>
      <protection/>
    </xf>
    <xf numFmtId="164" fontId="9" fillId="0" borderId="51" xfId="140" applyNumberFormat="1" applyFont="1" applyFill="1" applyBorder="1" applyAlignment="1">
      <alignment horizontal="center"/>
      <protection/>
    </xf>
    <xf numFmtId="164" fontId="24" fillId="0" borderId="51" xfId="140" applyNumberFormat="1" applyFont="1" applyFill="1" applyBorder="1" applyAlignment="1">
      <alignment horizontal="center"/>
      <protection/>
    </xf>
    <xf numFmtId="164" fontId="9" fillId="0" borderId="29" xfId="140" applyNumberFormat="1" applyFont="1" applyFill="1" applyBorder="1" applyAlignment="1">
      <alignment horizontal="center"/>
      <protection/>
    </xf>
    <xf numFmtId="0" fontId="12" fillId="39" borderId="36" xfId="0" applyFont="1" applyFill="1" applyBorder="1" applyAlignment="1">
      <alignment horizontal="right" wrapText="1"/>
    </xf>
    <xf numFmtId="0" fontId="12" fillId="39" borderId="35" xfId="0" applyFont="1" applyFill="1" applyBorder="1" applyAlignment="1">
      <alignment horizontal="right" wrapText="1"/>
    </xf>
    <xf numFmtId="0" fontId="12" fillId="39" borderId="10" xfId="0" applyFont="1" applyFill="1" applyBorder="1" applyAlignment="1">
      <alignment horizontal="right" wrapText="1"/>
    </xf>
    <xf numFmtId="0" fontId="12" fillId="39" borderId="23" xfId="0" applyFont="1" applyFill="1" applyBorder="1" applyAlignment="1">
      <alignment horizontal="right" wrapText="1"/>
    </xf>
    <xf numFmtId="0" fontId="11" fillId="35" borderId="10" xfId="140" applyFont="1" applyFill="1" applyBorder="1" applyAlignment="1">
      <alignment horizontal="center"/>
      <protection/>
    </xf>
    <xf numFmtId="164" fontId="9" fillId="0" borderId="0" xfId="140" applyNumberFormat="1" applyFont="1" applyBorder="1" applyAlignment="1">
      <alignment horizontal="center"/>
      <protection/>
    </xf>
    <xf numFmtId="0" fontId="11" fillId="35" borderId="14" xfId="140" applyFont="1" applyFill="1" applyBorder="1" applyAlignment="1" quotePrefix="1">
      <alignment horizontal="center"/>
      <protection/>
    </xf>
    <xf numFmtId="164" fontId="9" fillId="0" borderId="14" xfId="140" applyNumberFormat="1" applyFont="1" applyBorder="1" applyAlignment="1">
      <alignment horizontal="center"/>
      <protection/>
    </xf>
    <xf numFmtId="164" fontId="9" fillId="0" borderId="17" xfId="140" applyNumberFormat="1" applyFont="1" applyBorder="1" applyAlignment="1">
      <alignment horizontal="center"/>
      <protection/>
    </xf>
    <xf numFmtId="0" fontId="12" fillId="0" borderId="53" xfId="140" applyFont="1" applyBorder="1">
      <alignment/>
      <protection/>
    </xf>
    <xf numFmtId="164" fontId="12" fillId="0" borderId="19" xfId="140" applyNumberFormat="1" applyFont="1" applyBorder="1" applyAlignment="1">
      <alignment horizontal="right"/>
      <protection/>
    </xf>
    <xf numFmtId="170" fontId="12" fillId="0" borderId="19" xfId="140" applyNumberFormat="1" applyFont="1" applyBorder="1" applyAlignment="1">
      <alignment horizontal="center"/>
      <protection/>
    </xf>
    <xf numFmtId="164" fontId="12" fillId="0" borderId="21" xfId="140" applyNumberFormat="1" applyFont="1" applyBorder="1" applyAlignment="1">
      <alignment horizontal="center"/>
      <protection/>
    </xf>
    <xf numFmtId="164" fontId="13" fillId="0" borderId="30" xfId="140" applyNumberFormat="1" applyFont="1" applyFill="1" applyBorder="1" applyAlignment="1">
      <alignment horizontal="center"/>
      <protection/>
    </xf>
    <xf numFmtId="164" fontId="13" fillId="0" borderId="17" xfId="140" applyNumberFormat="1" applyFont="1" applyFill="1" applyBorder="1" applyAlignment="1">
      <alignment horizontal="center"/>
      <protection/>
    </xf>
    <xf numFmtId="164" fontId="13" fillId="0" borderId="38" xfId="140" applyNumberFormat="1" applyFont="1" applyFill="1" applyBorder="1" applyAlignment="1">
      <alignment horizontal="center"/>
      <protection/>
    </xf>
    <xf numFmtId="164" fontId="13" fillId="0" borderId="37" xfId="140" applyNumberFormat="1" applyFont="1" applyFill="1" applyBorder="1" applyAlignment="1">
      <alignment horizontal="center"/>
      <protection/>
    </xf>
    <xf numFmtId="164" fontId="13" fillId="0" borderId="50" xfId="140" applyNumberFormat="1" applyFont="1" applyFill="1" applyBorder="1" applyAlignment="1">
      <alignment horizontal="center"/>
      <protection/>
    </xf>
    <xf numFmtId="164" fontId="13" fillId="0" borderId="14" xfId="140" applyNumberFormat="1" applyFont="1" applyFill="1" applyBorder="1" applyAlignment="1">
      <alignment horizontal="center"/>
      <protection/>
    </xf>
    <xf numFmtId="164" fontId="11" fillId="0" borderId="39" xfId="140" applyNumberFormat="1" applyFont="1" applyFill="1" applyBorder="1" applyAlignment="1">
      <alignment horizontal="center"/>
      <protection/>
    </xf>
    <xf numFmtId="164" fontId="11" fillId="0" borderId="33" xfId="140" applyNumberFormat="1" applyFont="1" applyFill="1" applyBorder="1" applyAlignment="1">
      <alignment horizontal="center"/>
      <protection/>
    </xf>
    <xf numFmtId="164" fontId="9" fillId="0" borderId="50" xfId="140" applyNumberFormat="1" applyFont="1" applyFill="1" applyBorder="1" applyAlignment="1">
      <alignment horizontal="center"/>
      <protection/>
    </xf>
    <xf numFmtId="164" fontId="9" fillId="0" borderId="14" xfId="140" applyNumberFormat="1" applyFont="1" applyFill="1" applyBorder="1" applyAlignment="1">
      <alignment horizontal="center"/>
      <protection/>
    </xf>
    <xf numFmtId="164" fontId="9" fillId="0" borderId="30" xfId="140" applyNumberFormat="1" applyFont="1" applyFill="1" applyBorder="1" applyAlignment="1">
      <alignment horizontal="center"/>
      <protection/>
    </xf>
    <xf numFmtId="164" fontId="9" fillId="0" borderId="17" xfId="140" applyNumberFormat="1" applyFont="1" applyFill="1" applyBorder="1" applyAlignment="1">
      <alignment horizontal="center"/>
      <protection/>
    </xf>
    <xf numFmtId="164" fontId="9" fillId="0" borderId="38" xfId="140" applyNumberFormat="1" applyFont="1" applyFill="1" applyBorder="1" applyAlignment="1">
      <alignment horizontal="center"/>
      <protection/>
    </xf>
    <xf numFmtId="164" fontId="9" fillId="0" borderId="37" xfId="140" applyNumberFormat="1" applyFont="1" applyFill="1" applyBorder="1" applyAlignment="1">
      <alignment horizontal="center"/>
      <protection/>
    </xf>
    <xf numFmtId="164" fontId="12" fillId="0" borderId="39" xfId="140" applyNumberFormat="1" applyFont="1" applyFill="1" applyBorder="1" applyAlignment="1">
      <alignment horizontal="center"/>
      <protection/>
    </xf>
    <xf numFmtId="164" fontId="12" fillId="0" borderId="33" xfId="140" applyNumberFormat="1" applyFont="1" applyFill="1" applyBorder="1" applyAlignment="1">
      <alignment horizontal="center"/>
      <protection/>
    </xf>
    <xf numFmtId="164" fontId="9" fillId="0" borderId="83" xfId="152" applyNumberFormat="1" applyFont="1" applyBorder="1" applyAlignment="1">
      <alignment horizontal="center" vertical="center"/>
      <protection/>
    </xf>
    <xf numFmtId="164" fontId="9" fillId="0" borderId="0" xfId="140" applyNumberFormat="1" applyFont="1" applyBorder="1">
      <alignment/>
      <protection/>
    </xf>
    <xf numFmtId="0" fontId="27" fillId="0" borderId="30" xfId="193" applyFont="1" applyBorder="1" applyAlignment="1">
      <alignment horizontal="center"/>
      <protection/>
    </xf>
    <xf numFmtId="0" fontId="27" fillId="0" borderId="0" xfId="193" applyFont="1" applyBorder="1" applyAlignment="1">
      <alignment horizontal="center"/>
      <protection/>
    </xf>
    <xf numFmtId="0" fontId="28" fillId="0" borderId="30" xfId="193" applyFont="1" applyBorder="1" applyAlignment="1">
      <alignment horizontal="center"/>
      <protection/>
    </xf>
    <xf numFmtId="0" fontId="28" fillId="0" borderId="0" xfId="193" applyFont="1" applyBorder="1" applyAlignment="1">
      <alignment horizontal="center"/>
      <protection/>
    </xf>
    <xf numFmtId="0" fontId="12" fillId="0" borderId="0" xfId="140" applyFont="1" applyBorder="1" applyAlignment="1">
      <alignment horizontal="center" vertical="center"/>
      <protection/>
    </xf>
    <xf numFmtId="0" fontId="115" fillId="0" borderId="0" xfId="152" applyFont="1" applyBorder="1" applyAlignment="1">
      <alignment horizontal="center"/>
      <protection/>
    </xf>
    <xf numFmtId="0" fontId="102" fillId="0" borderId="0" xfId="152" applyFont="1" applyBorder="1" applyAlignment="1">
      <alignment horizontal="center"/>
      <protection/>
    </xf>
    <xf numFmtId="0" fontId="22" fillId="0" borderId="0" xfId="257" applyFont="1" applyAlignment="1">
      <alignment horizontal="center"/>
      <protection/>
    </xf>
    <xf numFmtId="0" fontId="102" fillId="33" borderId="13" xfId="152" applyFont="1" applyFill="1" applyBorder="1" applyAlignment="1">
      <alignment horizontal="center" vertical="center" wrapText="1"/>
      <protection/>
    </xf>
    <xf numFmtId="0" fontId="102" fillId="33" borderId="20" xfId="152" applyFont="1" applyFill="1" applyBorder="1" applyAlignment="1">
      <alignment horizontal="center" vertical="center" wrapText="1"/>
      <protection/>
    </xf>
    <xf numFmtId="0" fontId="102" fillId="33" borderId="10" xfId="0" applyFont="1" applyFill="1" applyBorder="1" applyAlignment="1">
      <alignment horizontal="center" wrapText="1"/>
    </xf>
    <xf numFmtId="0" fontId="102" fillId="33" borderId="46" xfId="152" applyFont="1" applyFill="1" applyBorder="1" applyAlignment="1">
      <alignment horizontal="center" vertical="center"/>
      <protection/>
    </xf>
    <xf numFmtId="0" fontId="102" fillId="33" borderId="35" xfId="152" applyFont="1" applyFill="1" applyBorder="1" applyAlignment="1">
      <alignment horizontal="center" vertical="center"/>
      <protection/>
    </xf>
    <xf numFmtId="0" fontId="102" fillId="33" borderId="36" xfId="152" applyFont="1" applyFill="1" applyBorder="1" applyAlignment="1">
      <alignment horizontal="center" vertical="center"/>
      <protection/>
    </xf>
    <xf numFmtId="0" fontId="110" fillId="0" borderId="46" xfId="152" applyFont="1" applyBorder="1" applyAlignment="1">
      <alignment horizontal="center"/>
      <protection/>
    </xf>
    <xf numFmtId="0" fontId="110" fillId="0" borderId="35" xfId="152" applyFont="1" applyBorder="1" applyAlignment="1">
      <alignment horizontal="center"/>
      <protection/>
    </xf>
    <xf numFmtId="0" fontId="110" fillId="0" borderId="36" xfId="152" applyFont="1" applyBorder="1" applyAlignment="1">
      <alignment horizontal="center"/>
      <protection/>
    </xf>
    <xf numFmtId="0" fontId="109" fillId="0" borderId="46" xfId="152" applyFont="1" applyBorder="1" applyAlignment="1">
      <alignment horizontal="left"/>
      <protection/>
    </xf>
    <xf numFmtId="0" fontId="109" fillId="0" borderId="35" xfId="152" applyFont="1" applyBorder="1" applyAlignment="1">
      <alignment horizontal="left"/>
      <protection/>
    </xf>
    <xf numFmtId="0" fontId="109" fillId="0" borderId="36" xfId="152" applyFont="1" applyBorder="1" applyAlignment="1">
      <alignment horizontal="left"/>
      <protection/>
    </xf>
    <xf numFmtId="164" fontId="110" fillId="0" borderId="46" xfId="152" applyNumberFormat="1" applyFont="1" applyBorder="1" applyAlignment="1">
      <alignment horizontal="center"/>
      <protection/>
    </xf>
    <xf numFmtId="164" fontId="110" fillId="0" borderId="35" xfId="152" applyNumberFormat="1" applyFont="1" applyBorder="1" applyAlignment="1">
      <alignment horizontal="center"/>
      <protection/>
    </xf>
    <xf numFmtId="164" fontId="110" fillId="0" borderId="36" xfId="152" applyNumberFormat="1" applyFont="1" applyBorder="1" applyAlignment="1">
      <alignment horizontal="center"/>
      <protection/>
    </xf>
    <xf numFmtId="180" fontId="12" fillId="0" borderId="0" xfId="256" applyNumberFormat="1" applyFont="1" applyAlignment="1">
      <alignment horizontal="center"/>
      <protection/>
    </xf>
    <xf numFmtId="180" fontId="8" fillId="0" borderId="0" xfId="256" applyNumberFormat="1" applyFont="1" applyAlignment="1" applyProtection="1">
      <alignment horizontal="center"/>
      <protection/>
    </xf>
    <xf numFmtId="180" fontId="12" fillId="0" borderId="0" xfId="256" applyNumberFormat="1" applyFont="1" applyAlignment="1" applyProtection="1">
      <alignment horizontal="center"/>
      <protection/>
    </xf>
    <xf numFmtId="180" fontId="12" fillId="0" borderId="0" xfId="256" applyNumberFormat="1" applyFont="1" applyBorder="1" applyAlignment="1" quotePrefix="1">
      <alignment horizontal="center"/>
      <protection/>
    </xf>
    <xf numFmtId="180" fontId="12" fillId="33" borderId="63" xfId="256" applyNumberFormat="1" applyFont="1" applyFill="1" applyBorder="1" applyAlignment="1" applyProtection="1">
      <alignment horizontal="center" vertical="center"/>
      <protection/>
    </xf>
    <xf numFmtId="180" fontId="12" fillId="33" borderId="22" xfId="256" applyNumberFormat="1" applyFont="1" applyFill="1" applyBorder="1" applyAlignment="1">
      <alignment horizontal="center" vertical="center"/>
      <protection/>
    </xf>
    <xf numFmtId="180" fontId="12" fillId="34" borderId="62" xfId="256" applyNumberFormat="1" applyFont="1" applyFill="1" applyBorder="1" applyAlignment="1" applyProtection="1">
      <alignment horizontal="center" vertical="center"/>
      <protection/>
    </xf>
    <xf numFmtId="180" fontId="12" fillId="34" borderId="41" xfId="256" applyNumberFormat="1" applyFont="1" applyFill="1" applyBorder="1" applyAlignment="1" applyProtection="1">
      <alignment horizontal="center" vertical="center"/>
      <protection/>
    </xf>
    <xf numFmtId="180" fontId="12" fillId="34" borderId="84" xfId="256" applyNumberFormat="1" applyFont="1" applyFill="1" applyBorder="1" applyAlignment="1" applyProtection="1">
      <alignment horizontal="center" vertical="center"/>
      <protection/>
    </xf>
    <xf numFmtId="180" fontId="12" fillId="34" borderId="85" xfId="256" applyNumberFormat="1" applyFont="1" applyFill="1" applyBorder="1" applyAlignment="1" applyProtection="1">
      <alignment horizontal="center" vertical="center"/>
      <protection/>
    </xf>
    <xf numFmtId="180" fontId="12" fillId="0" borderId="0" xfId="253" applyNumberFormat="1" applyFont="1" applyAlignment="1">
      <alignment horizontal="center"/>
      <protection/>
    </xf>
    <xf numFmtId="180" fontId="8" fillId="0" borderId="0" xfId="253" applyNumberFormat="1" applyFont="1" applyAlignment="1" applyProtection="1">
      <alignment horizontal="center"/>
      <protection/>
    </xf>
    <xf numFmtId="180" fontId="12" fillId="0" borderId="0" xfId="253" applyNumberFormat="1" applyFont="1" applyBorder="1" applyAlignment="1" quotePrefix="1">
      <alignment horizontal="center"/>
      <protection/>
    </xf>
    <xf numFmtId="180" fontId="12" fillId="34" borderId="62" xfId="253" applyNumberFormat="1" applyFont="1" applyFill="1" applyBorder="1" applyAlignment="1" applyProtection="1">
      <alignment horizontal="center" vertical="center"/>
      <protection/>
    </xf>
    <xf numFmtId="180" fontId="12" fillId="34" borderId="10" xfId="253" applyNumberFormat="1" applyFont="1" applyFill="1" applyBorder="1" applyAlignment="1" applyProtection="1">
      <alignment horizontal="center" vertical="center"/>
      <protection/>
    </xf>
    <xf numFmtId="180" fontId="12" fillId="34" borderId="86" xfId="253" applyNumberFormat="1" applyFont="1" applyFill="1" applyBorder="1" applyAlignment="1" applyProtection="1" quotePrefix="1">
      <alignment horizontal="center" vertical="center"/>
      <protection/>
    </xf>
    <xf numFmtId="180" fontId="12" fillId="34" borderId="84" xfId="253" applyNumberFormat="1" applyFont="1" applyFill="1" applyBorder="1" applyAlignment="1" applyProtection="1" quotePrefix="1">
      <alignment horizontal="center" vertical="center"/>
      <protection/>
    </xf>
    <xf numFmtId="180" fontId="12" fillId="34" borderId="87" xfId="253" applyNumberFormat="1" applyFont="1" applyFill="1" applyBorder="1" applyAlignment="1" applyProtection="1" quotePrefix="1">
      <alignment horizontal="center" vertical="center"/>
      <protection/>
    </xf>
    <xf numFmtId="0" fontId="12" fillId="0" borderId="0" xfId="193" applyFont="1" applyBorder="1" applyAlignment="1">
      <alignment horizontal="center" vertical="center"/>
      <protection/>
    </xf>
    <xf numFmtId="0" fontId="8" fillId="0" borderId="0" xfId="257" applyFont="1" applyAlignment="1">
      <alignment horizontal="center"/>
      <protection/>
    </xf>
    <xf numFmtId="0" fontId="12" fillId="34" borderId="76" xfId="257" applyNumberFormat="1" applyFont="1" applyFill="1" applyBorder="1" applyAlignment="1">
      <alignment horizontal="center" vertical="center"/>
      <protection/>
    </xf>
    <xf numFmtId="0" fontId="12" fillId="34" borderId="80" xfId="257" applyFont="1" applyFill="1" applyBorder="1" applyAlignment="1">
      <alignment horizontal="center" vertical="center"/>
      <protection/>
    </xf>
    <xf numFmtId="0" fontId="12" fillId="34" borderId="58" xfId="257" applyFont="1" applyFill="1" applyBorder="1" applyAlignment="1">
      <alignment horizontal="center" vertical="center"/>
      <protection/>
    </xf>
    <xf numFmtId="0" fontId="12" fillId="34" borderId="20" xfId="257" applyFont="1" applyFill="1" applyBorder="1" applyAlignment="1">
      <alignment horizontal="center" vertical="center"/>
      <protection/>
    </xf>
    <xf numFmtId="0" fontId="12" fillId="34" borderId="41" xfId="193" applyFont="1" applyFill="1" applyBorder="1" applyAlignment="1" applyProtection="1" quotePrefix="1">
      <alignment horizontal="center" vertical="center"/>
      <protection/>
    </xf>
    <xf numFmtId="0" fontId="12" fillId="34" borderId="84" xfId="193" applyFont="1" applyFill="1" applyBorder="1" applyAlignment="1" applyProtection="1" quotePrefix="1">
      <alignment horizontal="center" vertical="center"/>
      <protection/>
    </xf>
    <xf numFmtId="0" fontId="12" fillId="34" borderId="86" xfId="193" applyFont="1" applyFill="1" applyBorder="1" applyAlignment="1" applyProtection="1" quotePrefix="1">
      <alignment horizontal="center" vertical="center"/>
      <protection/>
    </xf>
    <xf numFmtId="0" fontId="12" fillId="34" borderId="41" xfId="257" applyFont="1" applyFill="1" applyBorder="1" applyAlignment="1">
      <alignment horizontal="center" vertical="center"/>
      <protection/>
    </xf>
    <xf numFmtId="0" fontId="12" fillId="34" borderId="86" xfId="257" applyFont="1" applyFill="1" applyBorder="1" applyAlignment="1">
      <alignment horizontal="center" vertical="center"/>
      <protection/>
    </xf>
    <xf numFmtId="0" fontId="12" fillId="34" borderId="87" xfId="257" applyFont="1" applyFill="1" applyBorder="1" applyAlignment="1">
      <alignment horizontal="center" vertical="center"/>
      <protection/>
    </xf>
    <xf numFmtId="180" fontId="12" fillId="0" borderId="0" xfId="259" applyNumberFormat="1" applyFont="1" applyAlignment="1">
      <alignment horizontal="center"/>
      <protection/>
    </xf>
    <xf numFmtId="180" fontId="8" fillId="0" borderId="0" xfId="259" applyNumberFormat="1" applyFont="1" applyAlignment="1" applyProtection="1">
      <alignment horizontal="center"/>
      <protection/>
    </xf>
    <xf numFmtId="180" fontId="12" fillId="0" borderId="0" xfId="259" applyNumberFormat="1" applyFont="1" applyAlignment="1" applyProtection="1">
      <alignment horizontal="center"/>
      <protection/>
    </xf>
    <xf numFmtId="180" fontId="12" fillId="0" borderId="0" xfId="259" applyNumberFormat="1" applyFont="1" applyBorder="1" applyAlignment="1">
      <alignment horizontal="center"/>
      <protection/>
    </xf>
    <xf numFmtId="180" fontId="12" fillId="0" borderId="0" xfId="259" applyNumberFormat="1" applyFont="1" applyBorder="1" applyAlignment="1" quotePrefix="1">
      <alignment horizontal="center"/>
      <protection/>
    </xf>
    <xf numFmtId="180" fontId="22" fillId="34" borderId="63" xfId="256" applyNumberFormat="1" applyFont="1" applyFill="1" applyBorder="1" applyAlignment="1" applyProtection="1">
      <alignment horizontal="center" vertical="center"/>
      <protection/>
    </xf>
    <xf numFmtId="180" fontId="22" fillId="34" borderId="22" xfId="256" applyNumberFormat="1" applyFont="1" applyFill="1" applyBorder="1" applyAlignment="1">
      <alignment horizontal="center" vertical="center"/>
      <protection/>
    </xf>
    <xf numFmtId="180" fontId="22" fillId="34" borderId="62" xfId="256" applyNumberFormat="1" applyFont="1" applyFill="1" applyBorder="1" applyAlignment="1" applyProtection="1">
      <alignment horizontal="center" vertical="center"/>
      <protection/>
    </xf>
    <xf numFmtId="180" fontId="22" fillId="34" borderId="62" xfId="256" applyNumberFormat="1" applyFont="1" applyFill="1" applyBorder="1" applyAlignment="1" applyProtection="1" quotePrefix="1">
      <alignment horizontal="center" vertical="center"/>
      <protection/>
    </xf>
    <xf numFmtId="180" fontId="22" fillId="34" borderId="84" xfId="256" applyNumberFormat="1" applyFont="1" applyFill="1" applyBorder="1" applyAlignment="1" applyProtection="1" quotePrefix="1">
      <alignment horizontal="center" vertical="center"/>
      <protection/>
    </xf>
    <xf numFmtId="180" fontId="22" fillId="34" borderId="85" xfId="256" applyNumberFormat="1" applyFont="1" applyFill="1" applyBorder="1" applyAlignment="1" applyProtection="1">
      <alignment horizontal="center" vertical="center"/>
      <protection/>
    </xf>
    <xf numFmtId="164" fontId="12" fillId="34" borderId="13" xfId="257" applyNumberFormat="1" applyFont="1" applyFill="1" applyBorder="1" applyAlignment="1">
      <alignment horizontal="center" vertical="center"/>
      <protection/>
    </xf>
    <xf numFmtId="164" fontId="12" fillId="34" borderId="14" xfId="257" applyNumberFormat="1" applyFont="1" applyFill="1" applyBorder="1" applyAlignment="1">
      <alignment horizontal="center" vertical="center"/>
      <protection/>
    </xf>
    <xf numFmtId="0" fontId="12" fillId="34" borderId="37" xfId="257" applyFont="1" applyFill="1" applyBorder="1" applyAlignment="1">
      <alignment horizontal="center" vertical="center"/>
      <protection/>
    </xf>
    <xf numFmtId="0" fontId="12" fillId="0" borderId="0" xfId="257" applyFont="1" applyAlignment="1">
      <alignment horizontal="center"/>
      <protection/>
    </xf>
    <xf numFmtId="0" fontId="12" fillId="34" borderId="63" xfId="257" applyFont="1" applyFill="1" applyBorder="1" applyAlignment="1">
      <alignment horizontal="center" vertical="center"/>
      <protection/>
    </xf>
    <xf numFmtId="0" fontId="12" fillId="34" borderId="15" xfId="257" applyFont="1" applyFill="1" applyBorder="1" applyAlignment="1">
      <alignment horizontal="center" vertical="center"/>
      <protection/>
    </xf>
    <xf numFmtId="0" fontId="12" fillId="34" borderId="22" xfId="257" applyFont="1" applyFill="1" applyBorder="1" applyAlignment="1">
      <alignment horizontal="center" vertical="center"/>
      <protection/>
    </xf>
    <xf numFmtId="0" fontId="12" fillId="33" borderId="62" xfId="260" applyFont="1" applyFill="1" applyBorder="1" applyAlignment="1" applyProtection="1">
      <alignment horizontal="center" vertical="center"/>
      <protection/>
    </xf>
    <xf numFmtId="0" fontId="12" fillId="33" borderId="62" xfId="260" applyFont="1" applyFill="1" applyBorder="1" applyAlignment="1" applyProtection="1">
      <alignment horizontal="center"/>
      <protection/>
    </xf>
    <xf numFmtId="0" fontId="12" fillId="33" borderId="85" xfId="260" applyFont="1" applyFill="1" applyBorder="1" applyAlignment="1" applyProtection="1">
      <alignment horizontal="center"/>
      <protection/>
    </xf>
    <xf numFmtId="167" fontId="12" fillId="0" borderId="46" xfId="260" applyNumberFormat="1" applyFont="1" applyFill="1" applyBorder="1" applyAlignment="1" applyProtection="1" quotePrefix="1">
      <alignment horizontal="left"/>
      <protection/>
    </xf>
    <xf numFmtId="167" fontId="12" fillId="0" borderId="35" xfId="260" applyNumberFormat="1" applyFont="1" applyFill="1" applyBorder="1" applyAlignment="1" applyProtection="1" quotePrefix="1">
      <alignment horizontal="left"/>
      <protection/>
    </xf>
    <xf numFmtId="167" fontId="12" fillId="0" borderId="36" xfId="260" applyNumberFormat="1" applyFont="1" applyFill="1" applyBorder="1" applyAlignment="1" applyProtection="1" quotePrefix="1">
      <alignment horizontal="left"/>
      <protection/>
    </xf>
    <xf numFmtId="167" fontId="12" fillId="0" borderId="10" xfId="260" applyNumberFormat="1" applyFont="1" applyFill="1" applyBorder="1" applyAlignment="1" applyProtection="1" quotePrefix="1">
      <alignment horizontal="left"/>
      <protection/>
    </xf>
    <xf numFmtId="0" fontId="12" fillId="0" borderId="0" xfId="260" applyFont="1" applyFill="1" applyAlignment="1">
      <alignment horizontal="center"/>
      <protection/>
    </xf>
    <xf numFmtId="0" fontId="8" fillId="0" borderId="0" xfId="260" applyFont="1" applyFill="1" applyAlignment="1">
      <alignment horizontal="center"/>
      <protection/>
    </xf>
    <xf numFmtId="4" fontId="12" fillId="0" borderId="0" xfId="260" applyNumberFormat="1" applyFont="1" applyFill="1" applyAlignment="1">
      <alignment horizontal="center"/>
      <protection/>
    </xf>
    <xf numFmtId="0" fontId="9" fillId="33" borderId="65" xfId="260" applyFont="1" applyFill="1" applyBorder="1" applyAlignment="1">
      <alignment horizontal="center" vertical="center"/>
      <protection/>
    </xf>
    <xf numFmtId="0" fontId="9" fillId="33" borderId="68" xfId="260" applyFont="1" applyFill="1" applyBorder="1" applyAlignment="1">
      <alignment horizontal="center" vertical="center"/>
      <protection/>
    </xf>
    <xf numFmtId="49" fontId="12" fillId="33" borderId="62" xfId="262" applyNumberFormat="1" applyFont="1" applyFill="1" applyBorder="1" applyAlignment="1">
      <alignment horizontal="center"/>
      <protection/>
    </xf>
    <xf numFmtId="0" fontId="12" fillId="0" borderId="30" xfId="140" applyFont="1" applyBorder="1" applyAlignment="1">
      <alignment horizontal="center"/>
      <protection/>
    </xf>
    <xf numFmtId="0" fontId="9" fillId="0" borderId="16" xfId="140" applyFont="1" applyBorder="1" applyAlignment="1">
      <alignment horizontal="center"/>
      <protection/>
    </xf>
    <xf numFmtId="0" fontId="9" fillId="0" borderId="34" xfId="140" applyFont="1" applyBorder="1" applyAlignment="1">
      <alignment horizontal="center"/>
      <protection/>
    </xf>
    <xf numFmtId="167" fontId="8" fillId="0" borderId="30" xfId="263" applyNumberFormat="1" applyFont="1" applyBorder="1" applyAlignment="1" applyProtection="1">
      <alignment horizontal="center"/>
      <protection/>
    </xf>
    <xf numFmtId="167" fontId="8" fillId="0" borderId="16" xfId="263" applyNumberFormat="1" applyFont="1" applyBorder="1" applyAlignment="1" applyProtection="1">
      <alignment horizontal="center"/>
      <protection/>
    </xf>
    <xf numFmtId="167" fontId="8" fillId="0" borderId="34" xfId="263" applyNumberFormat="1" applyFont="1" applyBorder="1" applyAlignment="1" applyProtection="1">
      <alignment horizontal="center"/>
      <protection/>
    </xf>
    <xf numFmtId="167" fontId="18" fillId="0" borderId="55" xfId="263" applyNumberFormat="1" applyFont="1" applyBorder="1" applyAlignment="1" applyProtection="1">
      <alignment horizontal="right"/>
      <protection/>
    </xf>
    <xf numFmtId="167" fontId="18" fillId="0" borderId="19" xfId="263" applyNumberFormat="1" applyFont="1" applyBorder="1" applyAlignment="1" applyProtection="1">
      <alignment horizontal="right"/>
      <protection/>
    </xf>
    <xf numFmtId="167" fontId="18" fillId="0" borderId="56" xfId="263" applyNumberFormat="1" applyFont="1" applyBorder="1" applyAlignment="1" applyProtection="1">
      <alignment horizontal="right"/>
      <protection/>
    </xf>
    <xf numFmtId="167" fontId="22" fillId="34" borderId="62" xfId="272" applyNumberFormat="1" applyFont="1" applyFill="1" applyBorder="1" applyAlignment="1" applyProtection="1">
      <alignment horizontal="center" wrapText="1"/>
      <protection hidden="1"/>
    </xf>
    <xf numFmtId="167" fontId="12" fillId="34" borderId="41" xfId="272" applyNumberFormat="1" applyFont="1" applyFill="1" applyBorder="1" applyAlignment="1">
      <alignment horizontal="center"/>
      <protection/>
    </xf>
    <xf numFmtId="167" fontId="12" fillId="34" borderId="87" xfId="272" applyNumberFormat="1" applyFont="1" applyFill="1" applyBorder="1" applyAlignment="1">
      <alignment horizontal="center"/>
      <protection/>
    </xf>
    <xf numFmtId="167" fontId="8" fillId="0" borderId="30" xfId="264" applyNumberFormat="1" applyFont="1" applyBorder="1" applyAlignment="1" applyProtection="1">
      <alignment horizontal="center"/>
      <protection/>
    </xf>
    <xf numFmtId="167" fontId="8" fillId="0" borderId="16" xfId="264" applyNumberFormat="1" applyFont="1" applyBorder="1" applyAlignment="1" applyProtection="1">
      <alignment horizontal="center"/>
      <protection/>
    </xf>
    <xf numFmtId="167" fontId="8" fillId="0" borderId="34" xfId="264" applyNumberFormat="1" applyFont="1" applyBorder="1" applyAlignment="1" applyProtection="1">
      <alignment horizontal="center"/>
      <protection/>
    </xf>
    <xf numFmtId="167" fontId="18" fillId="0" borderId="55" xfId="264" applyNumberFormat="1" applyFont="1" applyBorder="1" applyAlignment="1" applyProtection="1">
      <alignment horizontal="right"/>
      <protection/>
    </xf>
    <xf numFmtId="167" fontId="18" fillId="0" borderId="19" xfId="264" applyNumberFormat="1" applyFont="1" applyBorder="1" applyAlignment="1" applyProtection="1">
      <alignment horizontal="right"/>
      <protection/>
    </xf>
    <xf numFmtId="167" fontId="18" fillId="0" borderId="56" xfId="264" applyNumberFormat="1" applyFont="1" applyBorder="1" applyAlignment="1" applyProtection="1">
      <alignment horizontal="right"/>
      <protection/>
    </xf>
    <xf numFmtId="167" fontId="22" fillId="34" borderId="62" xfId="273" applyNumberFormat="1" applyFont="1" applyFill="1" applyBorder="1" applyAlignment="1" applyProtection="1">
      <alignment horizontal="center" wrapText="1"/>
      <protection hidden="1"/>
    </xf>
    <xf numFmtId="167" fontId="12" fillId="34" borderId="41" xfId="273" applyNumberFormat="1" applyFont="1" applyFill="1" applyBorder="1" applyAlignment="1">
      <alignment horizontal="center"/>
      <protection/>
    </xf>
    <xf numFmtId="167" fontId="12" fillId="34" borderId="87" xfId="273" applyNumberFormat="1" applyFont="1" applyFill="1" applyBorder="1" applyAlignment="1">
      <alignment horizontal="center"/>
      <protection/>
    </xf>
    <xf numFmtId="0" fontId="12" fillId="0" borderId="0" xfId="140" applyFont="1" applyAlignment="1">
      <alignment horizontal="center"/>
      <protection/>
    </xf>
    <xf numFmtId="167" fontId="8" fillId="0" borderId="0" xfId="270" applyNumberFormat="1" applyFont="1" applyAlignment="1" applyProtection="1">
      <alignment horizontal="center"/>
      <protection/>
    </xf>
    <xf numFmtId="167" fontId="13" fillId="0" borderId="0" xfId="270" applyNumberFormat="1" applyFont="1" applyAlignment="1" applyProtection="1">
      <alignment horizontal="right"/>
      <protection/>
    </xf>
    <xf numFmtId="167" fontId="22" fillId="34" borderId="62" xfId="274" applyNumberFormat="1" applyFont="1" applyFill="1" applyBorder="1" applyAlignment="1" applyProtection="1">
      <alignment horizontal="center" wrapText="1"/>
      <protection hidden="1"/>
    </xf>
    <xf numFmtId="167" fontId="12" fillId="34" borderId="41" xfId="274" applyNumberFormat="1" applyFont="1" applyFill="1" applyBorder="1" applyAlignment="1">
      <alignment horizontal="center"/>
      <protection/>
    </xf>
    <xf numFmtId="167" fontId="12" fillId="34" borderId="87" xfId="274" applyNumberFormat="1" applyFont="1" applyFill="1" applyBorder="1" applyAlignment="1">
      <alignment horizontal="center"/>
      <protection/>
    </xf>
    <xf numFmtId="167" fontId="8" fillId="0" borderId="0" xfId="271" applyNumberFormat="1" applyFont="1" applyAlignment="1" applyProtection="1">
      <alignment horizontal="center"/>
      <protection/>
    </xf>
    <xf numFmtId="167" fontId="13" fillId="0" borderId="0" xfId="271" applyNumberFormat="1" applyFont="1" applyAlignment="1" applyProtection="1">
      <alignment horizontal="right"/>
      <protection/>
    </xf>
    <xf numFmtId="167" fontId="22" fillId="34" borderId="62" xfId="275" applyNumberFormat="1" applyFont="1" applyFill="1" applyBorder="1" applyAlignment="1" applyProtection="1">
      <alignment horizontal="center" wrapText="1"/>
      <protection hidden="1"/>
    </xf>
    <xf numFmtId="167" fontId="12" fillId="34" borderId="41" xfId="275" applyNumberFormat="1" applyFont="1" applyFill="1" applyBorder="1" applyAlignment="1">
      <alignment horizontal="center"/>
      <protection/>
    </xf>
    <xf numFmtId="167" fontId="12" fillId="34" borderId="87" xfId="275" applyNumberFormat="1" applyFont="1" applyFill="1" applyBorder="1" applyAlignment="1">
      <alignment horizontal="center"/>
      <protection/>
    </xf>
    <xf numFmtId="167" fontId="8" fillId="0" borderId="0" xfId="276" applyNumberFormat="1" applyFont="1" applyAlignment="1" applyProtection="1">
      <alignment horizontal="center"/>
      <protection/>
    </xf>
    <xf numFmtId="167" fontId="13" fillId="0" borderId="0" xfId="276" applyNumberFormat="1" applyFont="1" applyAlignment="1" applyProtection="1">
      <alignment horizontal="right"/>
      <protection/>
    </xf>
    <xf numFmtId="167" fontId="22" fillId="34" borderId="62" xfId="276" applyNumberFormat="1" applyFont="1" applyFill="1" applyBorder="1" applyAlignment="1" applyProtection="1">
      <alignment horizontal="center" wrapText="1"/>
      <protection hidden="1"/>
    </xf>
    <xf numFmtId="167" fontId="12" fillId="34" borderId="41" xfId="276" applyNumberFormat="1" applyFont="1" applyFill="1" applyBorder="1" applyAlignment="1">
      <alignment horizontal="center"/>
      <protection/>
    </xf>
    <xf numFmtId="167" fontId="12" fillId="34" borderId="87" xfId="276" applyNumberFormat="1" applyFont="1" applyFill="1" applyBorder="1" applyAlignment="1">
      <alignment horizontal="center"/>
      <protection/>
    </xf>
    <xf numFmtId="167" fontId="8" fillId="0" borderId="0" xfId="278" applyNumberFormat="1" applyFont="1" applyAlignment="1" applyProtection="1">
      <alignment horizontal="center"/>
      <protection/>
    </xf>
    <xf numFmtId="167" fontId="18" fillId="0" borderId="0" xfId="278" applyNumberFormat="1" applyFont="1" applyAlignment="1" applyProtection="1">
      <alignment horizontal="right"/>
      <protection/>
    </xf>
    <xf numFmtId="167" fontId="22" fillId="34" borderId="62" xfId="277" applyNumberFormat="1" applyFont="1" applyFill="1" applyBorder="1" applyAlignment="1" applyProtection="1">
      <alignment horizontal="center" wrapText="1"/>
      <protection hidden="1"/>
    </xf>
    <xf numFmtId="167" fontId="12" fillId="34" borderId="41" xfId="277" applyNumberFormat="1" applyFont="1" applyFill="1" applyBorder="1" applyAlignment="1">
      <alignment horizontal="center"/>
      <protection/>
    </xf>
    <xf numFmtId="167" fontId="12" fillId="34" borderId="87" xfId="277" applyNumberFormat="1" applyFont="1" applyFill="1" applyBorder="1" applyAlignment="1">
      <alignment horizontal="center"/>
      <protection/>
    </xf>
    <xf numFmtId="0" fontId="3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7" fontId="9" fillId="0" borderId="0" xfId="0" applyNumberFormat="1" applyFont="1" applyBorder="1" applyAlignment="1">
      <alignment horizontal="right"/>
    </xf>
    <xf numFmtId="0" fontId="12" fillId="33" borderId="76" xfId="0" applyFont="1" applyFill="1" applyBorder="1" applyAlignment="1">
      <alignment horizontal="center" vertical="center" wrapText="1"/>
    </xf>
    <xf numFmtId="0" fontId="12" fillId="33" borderId="80" xfId="0" applyFont="1" applyFill="1" applyBorder="1" applyAlignment="1">
      <alignment horizontal="center" vertical="center" wrapText="1"/>
    </xf>
    <xf numFmtId="0" fontId="12" fillId="33" borderId="58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22" fillId="33" borderId="62" xfId="0" applyFont="1" applyFill="1" applyBorder="1" applyAlignment="1">
      <alignment horizontal="center" vertical="center"/>
    </xf>
    <xf numFmtId="0" fontId="22" fillId="33" borderId="85" xfId="0" applyFont="1" applyFill="1" applyBorder="1" applyAlignment="1">
      <alignment horizontal="center" vertical="center"/>
    </xf>
    <xf numFmtId="0" fontId="8" fillId="0" borderId="0" xfId="242" applyFont="1" applyAlignment="1">
      <alignment horizontal="center"/>
      <protection/>
    </xf>
    <xf numFmtId="167" fontId="13" fillId="0" borderId="54" xfId="166" applyNumberFormat="1" applyFont="1" applyBorder="1" applyAlignment="1">
      <alignment horizontal="right"/>
      <protection/>
    </xf>
    <xf numFmtId="0" fontId="12" fillId="0" borderId="0" xfId="242" applyFont="1" applyAlignment="1">
      <alignment horizontal="center"/>
      <protection/>
    </xf>
    <xf numFmtId="0" fontId="12" fillId="0" borderId="0" xfId="140" applyFont="1" applyFill="1" applyAlignment="1">
      <alignment horizontal="center"/>
      <protection/>
    </xf>
    <xf numFmtId="0" fontId="8" fillId="0" borderId="0" xfId="140" applyFont="1" applyFill="1" applyBorder="1" applyAlignment="1">
      <alignment horizontal="center"/>
      <protection/>
    </xf>
    <xf numFmtId="0" fontId="8" fillId="0" borderId="54" xfId="140" applyFont="1" applyFill="1" applyBorder="1" applyAlignment="1">
      <alignment horizontal="center"/>
      <protection/>
    </xf>
    <xf numFmtId="0" fontId="8" fillId="0" borderId="76" xfId="140" applyFont="1" applyFill="1" applyBorder="1" applyAlignment="1">
      <alignment horizontal="center"/>
      <protection/>
    </xf>
    <xf numFmtId="0" fontId="8" fillId="0" borderId="29" xfId="140" applyFont="1" applyFill="1" applyBorder="1" applyAlignment="1">
      <alignment horizontal="center"/>
      <protection/>
    </xf>
    <xf numFmtId="0" fontId="8" fillId="0" borderId="78" xfId="140" applyFont="1" applyFill="1" applyBorder="1" applyAlignment="1">
      <alignment horizontal="center"/>
      <protection/>
    </xf>
    <xf numFmtId="0" fontId="12" fillId="33" borderId="84" xfId="140" applyFont="1" applyFill="1" applyBorder="1" applyAlignment="1">
      <alignment horizontal="center"/>
      <protection/>
    </xf>
    <xf numFmtId="0" fontId="12" fillId="33" borderId="85" xfId="140" applyFont="1" applyFill="1" applyBorder="1" applyAlignment="1">
      <alignment horizontal="center"/>
      <protection/>
    </xf>
    <xf numFmtId="0" fontId="12" fillId="33" borderId="65" xfId="140" applyFont="1" applyFill="1" applyBorder="1" applyAlignment="1">
      <alignment horizontal="center"/>
      <protection/>
    </xf>
    <xf numFmtId="0" fontId="12" fillId="33" borderId="62" xfId="140" applyFont="1" applyFill="1" applyBorder="1" applyAlignment="1">
      <alignment horizontal="center"/>
      <protection/>
    </xf>
    <xf numFmtId="180" fontId="12" fillId="33" borderId="63" xfId="255" applyNumberFormat="1" applyFont="1" applyFill="1" applyBorder="1" applyAlignment="1" applyProtection="1">
      <alignment horizontal="center" vertical="center"/>
      <protection/>
    </xf>
    <xf numFmtId="180" fontId="12" fillId="33" borderId="22" xfId="255" applyNumberFormat="1" applyFont="1" applyFill="1" applyBorder="1" applyAlignment="1" applyProtection="1">
      <alignment horizontal="center" vertical="center"/>
      <protection/>
    </xf>
    <xf numFmtId="0" fontId="12" fillId="0" borderId="0" xfId="245" applyFont="1" applyFill="1" applyAlignment="1">
      <alignment horizontal="center" vertical="center"/>
      <protection/>
    </xf>
    <xf numFmtId="0" fontId="8" fillId="0" borderId="0" xfId="245" applyFont="1" applyFill="1" applyAlignment="1">
      <alignment horizontal="center" vertical="center"/>
      <protection/>
    </xf>
    <xf numFmtId="0" fontId="13" fillId="0" borderId="54" xfId="245" applyFont="1" applyFill="1" applyBorder="1" applyAlignment="1">
      <alignment horizontal="right"/>
      <protection/>
    </xf>
    <xf numFmtId="0" fontId="12" fillId="34" borderId="76" xfId="245" applyFont="1" applyFill="1" applyBorder="1" applyAlignment="1">
      <alignment horizontal="center" vertical="center"/>
      <protection/>
    </xf>
    <xf numFmtId="0" fontId="12" fillId="34" borderId="29" xfId="245" applyFont="1" applyFill="1" applyBorder="1" applyAlignment="1">
      <alignment horizontal="center" vertical="center"/>
      <protection/>
    </xf>
    <xf numFmtId="0" fontId="12" fillId="34" borderId="77" xfId="245" applyFont="1" applyFill="1" applyBorder="1" applyAlignment="1">
      <alignment horizontal="center" vertical="center"/>
      <protection/>
    </xf>
    <xf numFmtId="0" fontId="12" fillId="34" borderId="24" xfId="245" applyFont="1" applyFill="1" applyBorder="1" applyAlignment="1">
      <alignment horizontal="center" vertical="center"/>
      <protection/>
    </xf>
    <xf numFmtId="0" fontId="12" fillId="34" borderId="0" xfId="245" applyFont="1" applyFill="1" applyBorder="1" applyAlignment="1">
      <alignment horizontal="center" vertical="center"/>
      <protection/>
    </xf>
    <xf numFmtId="0" fontId="12" fillId="34" borderId="30" xfId="245" applyFont="1" applyFill="1" applyBorder="1" applyAlignment="1">
      <alignment horizontal="center" vertical="center"/>
      <protection/>
    </xf>
    <xf numFmtId="0" fontId="12" fillId="34" borderId="80" xfId="245" applyFont="1" applyFill="1" applyBorder="1" applyAlignment="1">
      <alignment horizontal="center" vertical="center"/>
      <protection/>
    </xf>
    <xf numFmtId="0" fontId="12" fillId="33" borderId="48" xfId="245" applyFont="1" applyFill="1" applyBorder="1" applyAlignment="1">
      <alignment horizontal="center" vertical="center"/>
      <protection/>
    </xf>
    <xf numFmtId="0" fontId="12" fillId="33" borderId="38" xfId="245" applyFont="1" applyFill="1" applyBorder="1" applyAlignment="1">
      <alignment horizontal="center" vertical="center"/>
      <protection/>
    </xf>
    <xf numFmtId="0" fontId="12" fillId="34" borderId="29" xfId="245" applyFont="1" applyFill="1" applyBorder="1" applyAlignment="1" quotePrefix="1">
      <alignment horizontal="center" vertical="center"/>
      <protection/>
    </xf>
    <xf numFmtId="0" fontId="12" fillId="34" borderId="58" xfId="245" applyFont="1" applyFill="1" applyBorder="1" applyAlignment="1">
      <alignment horizontal="center" vertical="center"/>
      <protection/>
    </xf>
    <xf numFmtId="0" fontId="12" fillId="34" borderId="20" xfId="245" applyFont="1" applyFill="1" applyBorder="1" applyAlignment="1">
      <alignment horizontal="center" vertical="center"/>
      <protection/>
    </xf>
    <xf numFmtId="0" fontId="12" fillId="34" borderId="64" xfId="245" applyFont="1" applyFill="1" applyBorder="1" applyAlignment="1">
      <alignment horizontal="center" vertical="center"/>
      <protection/>
    </xf>
    <xf numFmtId="0" fontId="12" fillId="34" borderId="78" xfId="245" applyFont="1" applyFill="1" applyBorder="1" applyAlignment="1">
      <alignment horizontal="center" vertical="center"/>
      <protection/>
    </xf>
    <xf numFmtId="0" fontId="12" fillId="35" borderId="47" xfId="245" applyFont="1" applyFill="1" applyBorder="1" applyAlignment="1">
      <alignment horizontal="center" vertical="center"/>
      <protection/>
    </xf>
    <xf numFmtId="0" fontId="12" fillId="35" borderId="52" xfId="245" applyFont="1" applyFill="1" applyBorder="1" applyAlignment="1">
      <alignment horizontal="center" vertical="center"/>
      <protection/>
    </xf>
    <xf numFmtId="167" fontId="12" fillId="0" borderId="24" xfId="0" applyNumberFormat="1" applyFont="1" applyFill="1" applyBorder="1" applyAlignment="1">
      <alignment horizontal="left"/>
    </xf>
    <xf numFmtId="167" fontId="40" fillId="0" borderId="30" xfId="0" applyNumberFormat="1" applyFont="1" applyFill="1" applyBorder="1" applyAlignment="1">
      <alignment horizontal="left"/>
    </xf>
    <xf numFmtId="167" fontId="12" fillId="0" borderId="15" xfId="0" applyNumberFormat="1" applyFont="1" applyFill="1" applyBorder="1" applyAlignment="1">
      <alignment horizontal="left"/>
    </xf>
    <xf numFmtId="167" fontId="40" fillId="0" borderId="16" xfId="0" applyNumberFormat="1" applyFont="1" applyFill="1" applyBorder="1" applyAlignment="1">
      <alignment horizontal="left"/>
    </xf>
    <xf numFmtId="167" fontId="8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167" fontId="38" fillId="33" borderId="47" xfId="0" applyNumberFormat="1" applyFont="1" applyFill="1" applyBorder="1" applyAlignment="1" quotePrefix="1">
      <alignment horizontal="center"/>
    </xf>
    <xf numFmtId="167" fontId="38" fillId="33" borderId="52" xfId="0" applyNumberFormat="1" applyFont="1" applyFill="1" applyBorder="1" applyAlignment="1" quotePrefix="1">
      <alignment horizontal="center"/>
    </xf>
    <xf numFmtId="167" fontId="12" fillId="0" borderId="30" xfId="0" applyNumberFormat="1" applyFont="1" applyFill="1" applyBorder="1" applyAlignment="1">
      <alignment horizontal="left"/>
    </xf>
    <xf numFmtId="167" fontId="9" fillId="0" borderId="54" xfId="0" applyNumberFormat="1" applyFont="1" applyFill="1" applyBorder="1" applyAlignment="1">
      <alignment horizontal="center"/>
    </xf>
    <xf numFmtId="167" fontId="22" fillId="33" borderId="47" xfId="0" applyNumberFormat="1" applyFont="1" applyFill="1" applyBorder="1" applyAlignment="1" quotePrefix="1">
      <alignment horizontal="center"/>
    </xf>
    <xf numFmtId="167" fontId="22" fillId="33" borderId="52" xfId="0" applyNumberFormat="1" applyFont="1" applyFill="1" applyBorder="1" applyAlignment="1" quotePrefix="1">
      <alignment horizontal="center"/>
    </xf>
    <xf numFmtId="167" fontId="40" fillId="0" borderId="16" xfId="0" applyNumberFormat="1" applyFont="1" applyBorder="1" applyAlignment="1">
      <alignment horizontal="left"/>
    </xf>
    <xf numFmtId="167" fontId="8" fillId="0" borderId="0" xfId="140" applyNumberFormat="1" applyFont="1" applyAlignment="1" applyProtection="1">
      <alignment horizontal="center" wrapText="1"/>
      <protection/>
    </xf>
    <xf numFmtId="167" fontId="8" fillId="0" borderId="0" xfId="140" applyNumberFormat="1" applyFont="1" applyAlignment="1" applyProtection="1">
      <alignment horizontal="center"/>
      <protection/>
    </xf>
    <xf numFmtId="0" fontId="12" fillId="33" borderId="76" xfId="140" applyFont="1" applyFill="1" applyBorder="1" applyAlignment="1">
      <alignment horizontal="center" vertical="center"/>
      <protection/>
    </xf>
    <xf numFmtId="0" fontId="12" fillId="33" borderId="88" xfId="140" applyFont="1" applyFill="1" applyBorder="1" applyAlignment="1">
      <alignment horizontal="center" vertical="center"/>
      <protection/>
    </xf>
    <xf numFmtId="0" fontId="12" fillId="33" borderId="58" xfId="140" applyFont="1" applyFill="1" applyBorder="1" applyAlignment="1">
      <alignment horizontal="center" vertical="center"/>
      <protection/>
    </xf>
    <xf numFmtId="0" fontId="12" fillId="33" borderId="81" xfId="140" applyFont="1" applyFill="1" applyBorder="1" applyAlignment="1">
      <alignment horizontal="center" vertical="center"/>
      <protection/>
    </xf>
    <xf numFmtId="0" fontId="12" fillId="33" borderId="62" xfId="140" applyFont="1" applyFill="1" applyBorder="1" applyAlignment="1">
      <alignment horizontal="center" vertical="center"/>
      <protection/>
    </xf>
    <xf numFmtId="0" fontId="12" fillId="33" borderId="84" xfId="140" applyFont="1" applyFill="1" applyBorder="1" applyAlignment="1">
      <alignment horizontal="center" vertical="center"/>
      <protection/>
    </xf>
    <xf numFmtId="0" fontId="12" fillId="33" borderId="85" xfId="140" applyFont="1" applyFill="1" applyBorder="1" applyAlignment="1">
      <alignment horizontal="center" vertical="center"/>
      <protection/>
    </xf>
    <xf numFmtId="0" fontId="8" fillId="0" borderId="0" xfId="140" applyFont="1" applyAlignment="1">
      <alignment horizontal="center"/>
      <protection/>
    </xf>
    <xf numFmtId="0" fontId="9" fillId="34" borderId="65" xfId="140" applyFont="1" applyFill="1" applyBorder="1" applyAlignment="1">
      <alignment horizontal="center"/>
      <protection/>
    </xf>
    <xf numFmtId="0" fontId="9" fillId="34" borderId="68" xfId="140" applyFont="1" applyFill="1" applyBorder="1" applyAlignment="1">
      <alignment horizontal="center"/>
      <protection/>
    </xf>
    <xf numFmtId="0" fontId="12" fillId="35" borderId="64" xfId="140" applyFont="1" applyFill="1" applyBorder="1" applyAlignment="1">
      <alignment horizontal="center" vertical="center"/>
      <protection/>
    </xf>
    <xf numFmtId="0" fontId="12" fillId="35" borderId="29" xfId="140" applyFont="1" applyFill="1" applyBorder="1" applyAlignment="1">
      <alignment horizontal="center" vertical="center"/>
      <protection/>
    </xf>
    <xf numFmtId="0" fontId="12" fillId="35" borderId="77" xfId="140" applyFont="1" applyFill="1" applyBorder="1" applyAlignment="1">
      <alignment horizontal="center" vertical="center"/>
      <protection/>
    </xf>
    <xf numFmtId="0" fontId="12" fillId="35" borderId="47" xfId="140" applyFont="1" applyFill="1" applyBorder="1" applyAlignment="1">
      <alignment horizontal="center" vertical="center"/>
      <protection/>
    </xf>
    <xf numFmtId="0" fontId="12" fillId="35" borderId="48" xfId="140" applyFont="1" applyFill="1" applyBorder="1" applyAlignment="1">
      <alignment horizontal="center" vertical="center"/>
      <protection/>
    </xf>
    <xf numFmtId="0" fontId="12" fillId="35" borderId="38" xfId="140" applyFont="1" applyFill="1" applyBorder="1" applyAlignment="1">
      <alignment horizontal="center" vertical="center"/>
      <protection/>
    </xf>
    <xf numFmtId="0" fontId="12" fillId="34" borderId="41" xfId="140" applyFont="1" applyFill="1" applyBorder="1" applyAlignment="1">
      <alignment horizontal="center"/>
      <protection/>
    </xf>
    <xf numFmtId="0" fontId="12" fillId="34" borderId="86" xfId="140" applyFont="1" applyFill="1" applyBorder="1" applyAlignment="1">
      <alignment horizontal="center"/>
      <protection/>
    </xf>
    <xf numFmtId="0" fontId="12" fillId="34" borderId="87" xfId="140" applyFont="1" applyFill="1" applyBorder="1" applyAlignment="1">
      <alignment horizontal="center"/>
      <protection/>
    </xf>
    <xf numFmtId="0" fontId="12" fillId="35" borderId="46" xfId="140" applyFont="1" applyFill="1" applyBorder="1" applyAlignment="1">
      <alignment horizontal="center"/>
      <protection/>
    </xf>
    <xf numFmtId="0" fontId="12" fillId="35" borderId="36" xfId="140" applyFont="1" applyFill="1" applyBorder="1" applyAlignment="1">
      <alignment horizontal="center"/>
      <protection/>
    </xf>
    <xf numFmtId="0" fontId="12" fillId="35" borderId="23" xfId="140" applyFont="1" applyFill="1" applyBorder="1" applyAlignment="1">
      <alignment horizontal="center"/>
      <protection/>
    </xf>
    <xf numFmtId="0" fontId="5" fillId="0" borderId="0" xfId="152" applyFont="1" applyAlignment="1" applyProtection="1">
      <alignment horizontal="justify" vertical="center"/>
      <protection/>
    </xf>
    <xf numFmtId="0" fontId="5" fillId="0" borderId="0" xfId="152" applyFont="1" applyAlignment="1">
      <alignment horizontal="justify" vertical="center"/>
      <protection/>
    </xf>
    <xf numFmtId="49" fontId="12" fillId="34" borderId="46" xfId="152" applyNumberFormat="1" applyFont="1" applyFill="1" applyBorder="1" applyAlignment="1">
      <alignment horizontal="center" vertical="center"/>
      <protection/>
    </xf>
    <xf numFmtId="49" fontId="12" fillId="34" borderId="36" xfId="152" applyNumberFormat="1" applyFont="1" applyFill="1" applyBorder="1" applyAlignment="1">
      <alignment horizontal="center" vertical="center"/>
      <protection/>
    </xf>
    <xf numFmtId="0" fontId="5" fillId="0" borderId="0" xfId="152" applyFont="1" applyBorder="1" applyAlignment="1" applyProtection="1">
      <alignment horizontal="justify" vertical="center" wrapText="1"/>
      <protection/>
    </xf>
    <xf numFmtId="0" fontId="12" fillId="34" borderId="63" xfId="152" applyFont="1" applyFill="1" applyBorder="1" applyAlignment="1" applyProtection="1">
      <alignment horizontal="center" vertical="center"/>
      <protection/>
    </xf>
    <xf numFmtId="0" fontId="12" fillId="34" borderId="15" xfId="152" applyFont="1" applyFill="1" applyBorder="1" applyAlignment="1" applyProtection="1">
      <alignment horizontal="center" vertical="center"/>
      <protection/>
    </xf>
    <xf numFmtId="164" fontId="12" fillId="34" borderId="84" xfId="152" applyNumberFormat="1" applyFont="1" applyFill="1" applyBorder="1" applyAlignment="1">
      <alignment horizontal="center" vertical="center"/>
      <protection/>
    </xf>
    <xf numFmtId="164" fontId="12" fillId="34" borderId="62" xfId="152" applyNumberFormat="1" applyFont="1" applyFill="1" applyBorder="1" applyAlignment="1">
      <alignment horizontal="center" vertical="center"/>
      <protection/>
    </xf>
    <xf numFmtId="0" fontId="12" fillId="34" borderId="64" xfId="140" applyFont="1" applyFill="1" applyBorder="1" applyAlignment="1">
      <alignment horizontal="center" wrapText="1"/>
      <protection/>
    </xf>
    <xf numFmtId="0" fontId="98" fillId="0" borderId="78" xfId="152" applyFont="1" applyBorder="1" applyAlignment="1">
      <alignment wrapText="1"/>
      <protection/>
    </xf>
    <xf numFmtId="0" fontId="98" fillId="0" borderId="47" xfId="152" applyFont="1" applyBorder="1" applyAlignment="1">
      <alignment wrapText="1"/>
      <protection/>
    </xf>
    <xf numFmtId="0" fontId="98" fillId="0" borderId="52" xfId="152" applyFont="1" applyBorder="1" applyAlignment="1">
      <alignment wrapText="1"/>
      <protection/>
    </xf>
    <xf numFmtId="0" fontId="8" fillId="0" borderId="0" xfId="152" applyFont="1" applyAlignment="1" applyProtection="1">
      <alignment horizontal="center" vertical="center"/>
      <protection/>
    </xf>
    <xf numFmtId="0" fontId="18" fillId="0" borderId="0" xfId="152" applyFont="1" applyAlignment="1">
      <alignment horizontal="center" vertical="center"/>
      <protection/>
    </xf>
    <xf numFmtId="0" fontId="3" fillId="0" borderId="0" xfId="152" applyFont="1" applyBorder="1" applyAlignment="1">
      <alignment horizontal="center" vertical="center"/>
      <protection/>
    </xf>
    <xf numFmtId="0" fontId="13" fillId="0" borderId="54" xfId="152" applyFont="1" applyBorder="1" applyAlignment="1">
      <alignment horizontal="right" vertical="center"/>
      <protection/>
    </xf>
    <xf numFmtId="0" fontId="106" fillId="27" borderId="0" xfId="0" applyFont="1" applyFill="1" applyBorder="1" applyAlignment="1">
      <alignment horizontal="center" vertical="center" wrapText="1"/>
    </xf>
    <xf numFmtId="0" fontId="106" fillId="27" borderId="0" xfId="0" applyFont="1" applyFill="1" applyBorder="1" applyAlignment="1">
      <alignment horizontal="left" wrapText="1"/>
    </xf>
    <xf numFmtId="0" fontId="5" fillId="0" borderId="0" xfId="152" applyFont="1" applyBorder="1" applyAlignment="1" quotePrefix="1">
      <alignment horizontal="justify" vertical="center"/>
      <protection/>
    </xf>
    <xf numFmtId="0" fontId="5" fillId="0" borderId="0" xfId="152" applyFont="1" applyBorder="1" applyAlignment="1">
      <alignment horizontal="justify" vertical="center"/>
      <protection/>
    </xf>
    <xf numFmtId="0" fontId="9" fillId="0" borderId="0" xfId="140" applyFont="1" applyBorder="1" applyAlignment="1">
      <alignment horizontal="justify" wrapText="1"/>
      <protection/>
    </xf>
    <xf numFmtId="0" fontId="6" fillId="35" borderId="65" xfId="140" applyFont="1" applyFill="1" applyBorder="1" applyAlignment="1">
      <alignment/>
      <protection/>
    </xf>
    <xf numFmtId="0" fontId="2" fillId="35" borderId="68" xfId="208" applyFill="1" applyBorder="1" applyAlignment="1">
      <alignment/>
      <protection/>
    </xf>
    <xf numFmtId="0" fontId="11" fillId="35" borderId="64" xfId="140" applyFont="1" applyFill="1" applyBorder="1" applyAlignment="1">
      <alignment horizontal="center" wrapText="1"/>
      <protection/>
    </xf>
    <xf numFmtId="0" fontId="11" fillId="35" borderId="77" xfId="140" applyFont="1" applyFill="1" applyBorder="1" applyAlignment="1">
      <alignment horizontal="center" wrapText="1"/>
      <protection/>
    </xf>
    <xf numFmtId="0" fontId="2" fillId="0" borderId="47" xfId="208" applyBorder="1" applyAlignment="1">
      <alignment horizontal="center" wrapText="1"/>
      <protection/>
    </xf>
    <xf numFmtId="0" fontId="2" fillId="0" borderId="38" xfId="208" applyBorder="1" applyAlignment="1">
      <alignment horizontal="center" wrapText="1"/>
      <protection/>
    </xf>
    <xf numFmtId="0" fontId="11" fillId="35" borderId="78" xfId="140" applyFont="1" applyFill="1" applyBorder="1" applyAlignment="1">
      <alignment horizontal="center" wrapText="1"/>
      <protection/>
    </xf>
    <xf numFmtId="0" fontId="2" fillId="0" borderId="52" xfId="208" applyBorder="1" applyAlignment="1">
      <alignment horizontal="center" wrapText="1"/>
      <protection/>
    </xf>
    <xf numFmtId="0" fontId="11" fillId="35" borderId="10" xfId="140" applyFont="1" applyFill="1" applyBorder="1" applyAlignment="1">
      <alignment horizontal="center"/>
      <protection/>
    </xf>
    <xf numFmtId="0" fontId="2" fillId="0" borderId="10" xfId="208" applyBorder="1" applyAlignment="1">
      <alignment horizontal="center"/>
      <protection/>
    </xf>
    <xf numFmtId="0" fontId="11" fillId="35" borderId="41" xfId="140" applyFont="1" applyFill="1" applyBorder="1" applyAlignment="1">
      <alignment horizontal="center"/>
      <protection/>
    </xf>
    <xf numFmtId="0" fontId="11" fillId="35" borderId="86" xfId="140" applyFont="1" applyFill="1" applyBorder="1" applyAlignment="1">
      <alignment horizontal="center"/>
      <protection/>
    </xf>
    <xf numFmtId="0" fontId="11" fillId="35" borderId="84" xfId="140" applyFont="1" applyFill="1" applyBorder="1" applyAlignment="1">
      <alignment horizontal="center"/>
      <protection/>
    </xf>
    <xf numFmtId="0" fontId="18" fillId="0" borderId="54" xfId="140" applyFont="1" applyBorder="1" applyAlignment="1">
      <alignment horizontal="right"/>
      <protection/>
    </xf>
    <xf numFmtId="1" fontId="12" fillId="33" borderId="63" xfId="140" applyNumberFormat="1" applyFont="1" applyFill="1" applyBorder="1" applyAlignment="1" applyProtection="1">
      <alignment horizontal="center" vertical="center" wrapText="1"/>
      <protection locked="0"/>
    </xf>
    <xf numFmtId="1" fontId="12" fillId="33" borderId="22" xfId="140" applyNumberFormat="1" applyFont="1" applyFill="1" applyBorder="1" applyAlignment="1" applyProtection="1">
      <alignment horizontal="center" vertical="center" wrapText="1"/>
      <protection locked="0"/>
    </xf>
    <xf numFmtId="0" fontId="12" fillId="33" borderId="58" xfId="140" applyFont="1" applyFill="1" applyBorder="1" applyAlignment="1" applyProtection="1">
      <alignment horizontal="center" vertical="center" wrapText="1"/>
      <protection locked="0"/>
    </xf>
    <xf numFmtId="0" fontId="12" fillId="33" borderId="20" xfId="140" applyFont="1" applyFill="1" applyBorder="1" applyAlignment="1" applyProtection="1">
      <alignment horizontal="center" vertical="center" wrapText="1"/>
      <protection locked="0"/>
    </xf>
    <xf numFmtId="0" fontId="12" fillId="33" borderId="41" xfId="140" applyFont="1" applyFill="1" applyBorder="1" applyAlignment="1">
      <alignment horizontal="center" vertical="center" wrapText="1"/>
      <protection/>
    </xf>
    <xf numFmtId="0" fontId="12" fillId="33" borderId="87" xfId="140" applyFont="1" applyFill="1" applyBorder="1" applyAlignment="1">
      <alignment horizontal="center" vertical="center" wrapText="1"/>
      <protection/>
    </xf>
    <xf numFmtId="0" fontId="12" fillId="0" borderId="0" xfId="209" applyFont="1" applyFill="1" applyAlignment="1">
      <alignment horizontal="center" vertical="center"/>
      <protection/>
    </xf>
    <xf numFmtId="14" fontId="8" fillId="0" borderId="0" xfId="209" applyNumberFormat="1" applyFont="1" applyFill="1" applyBorder="1" applyAlignment="1">
      <alignment horizontal="center"/>
      <protection/>
    </xf>
    <xf numFmtId="0" fontId="13" fillId="0" borderId="0" xfId="209" applyFont="1" applyFill="1" applyBorder="1" applyAlignment="1">
      <alignment horizontal="right"/>
      <protection/>
    </xf>
    <xf numFmtId="0" fontId="12" fillId="0" borderId="29" xfId="209" applyFont="1" applyFill="1" applyBorder="1" applyAlignment="1" applyProtection="1">
      <alignment horizontal="center"/>
      <protection/>
    </xf>
    <xf numFmtId="0" fontId="12" fillId="0" borderId="78" xfId="209" applyFont="1" applyFill="1" applyBorder="1" applyAlignment="1" applyProtection="1">
      <alignment horizontal="center"/>
      <protection/>
    </xf>
    <xf numFmtId="168" fontId="12" fillId="0" borderId="46" xfId="209" applyNumberFormat="1" applyFont="1" applyFill="1" applyBorder="1" applyAlignment="1" applyProtection="1" quotePrefix="1">
      <alignment horizontal="center"/>
      <protection/>
    </xf>
    <xf numFmtId="168" fontId="12" fillId="0" borderId="35" xfId="209" applyNumberFormat="1" applyFont="1" applyFill="1" applyBorder="1" applyAlignment="1" applyProtection="1" quotePrefix="1">
      <alignment horizontal="center"/>
      <protection/>
    </xf>
    <xf numFmtId="168" fontId="12" fillId="0" borderId="36" xfId="209" applyNumberFormat="1" applyFont="1" applyFill="1" applyBorder="1" applyAlignment="1" applyProtection="1" quotePrefix="1">
      <alignment horizontal="center"/>
      <protection/>
    </xf>
    <xf numFmtId="168" fontId="12" fillId="0" borderId="23" xfId="209" applyNumberFormat="1" applyFont="1" applyFill="1" applyBorder="1" applyAlignment="1" applyProtection="1" quotePrefix="1">
      <alignment horizontal="center"/>
      <protection/>
    </xf>
    <xf numFmtId="0" fontId="12" fillId="0" borderId="41" xfId="209" applyFont="1" applyFill="1" applyBorder="1" applyAlignment="1" applyProtection="1">
      <alignment horizontal="center"/>
      <protection/>
    </xf>
    <xf numFmtId="0" fontId="12" fillId="0" borderId="86" xfId="209" applyFont="1" applyFill="1" applyBorder="1" applyAlignment="1" applyProtection="1">
      <alignment horizontal="center"/>
      <protection/>
    </xf>
    <xf numFmtId="0" fontId="12" fillId="0" borderId="87" xfId="209" applyFont="1" applyFill="1" applyBorder="1" applyAlignment="1" applyProtection="1">
      <alignment horizontal="center"/>
      <protection/>
    </xf>
    <xf numFmtId="0" fontId="12" fillId="0" borderId="41" xfId="209" applyFont="1" applyFill="1" applyBorder="1" applyAlignment="1" applyProtection="1">
      <alignment horizontal="center" vertical="center"/>
      <protection/>
    </xf>
    <xf numFmtId="0" fontId="12" fillId="0" borderId="86" xfId="209" applyFont="1" applyFill="1" applyBorder="1" applyAlignment="1" applyProtection="1">
      <alignment horizontal="center" vertical="center"/>
      <protection/>
    </xf>
    <xf numFmtId="0" fontId="12" fillId="0" borderId="87" xfId="209" applyFont="1" applyFill="1" applyBorder="1" applyAlignment="1" applyProtection="1">
      <alignment horizontal="center" vertical="center"/>
      <protection/>
    </xf>
    <xf numFmtId="168" fontId="12" fillId="0" borderId="35" xfId="209" applyNumberFormat="1" applyFont="1" applyFill="1" applyBorder="1" applyAlignment="1" applyProtection="1">
      <alignment horizontal="center"/>
      <protection/>
    </xf>
    <xf numFmtId="168" fontId="12" fillId="0" borderId="23" xfId="209" applyNumberFormat="1" applyFont="1" applyFill="1" applyBorder="1" applyAlignment="1" applyProtection="1">
      <alignment horizontal="center"/>
      <protection/>
    </xf>
    <xf numFmtId="168" fontId="12" fillId="0" borderId="41" xfId="209" applyNumberFormat="1" applyFont="1" applyFill="1" applyBorder="1" applyAlignment="1" applyProtection="1" quotePrefix="1">
      <alignment horizontal="center"/>
      <protection/>
    </xf>
    <xf numFmtId="168" fontId="12" fillId="0" borderId="86" xfId="209" applyNumberFormat="1" applyFont="1" applyFill="1" applyBorder="1" applyAlignment="1" applyProtection="1" quotePrefix="1">
      <alignment horizontal="center"/>
      <protection/>
    </xf>
    <xf numFmtId="168" fontId="12" fillId="0" borderId="87" xfId="209" applyNumberFormat="1" applyFont="1" applyFill="1" applyBorder="1" applyAlignment="1" applyProtection="1" quotePrefix="1">
      <alignment horizontal="center"/>
      <protection/>
    </xf>
    <xf numFmtId="164" fontId="13" fillId="0" borderId="0" xfId="209" applyNumberFormat="1" applyFont="1" applyFill="1" applyBorder="1" applyAlignment="1">
      <alignment horizontal="right"/>
      <protection/>
    </xf>
    <xf numFmtId="164" fontId="12" fillId="0" borderId="41" xfId="44" applyNumberFormat="1" applyFont="1" applyFill="1" applyBorder="1" applyAlignment="1">
      <alignment horizontal="center" wrapText="1"/>
    </xf>
    <xf numFmtId="164" fontId="12" fillId="0" borderId="86" xfId="44" applyNumberFormat="1" applyFont="1" applyFill="1" applyBorder="1" applyAlignment="1">
      <alignment horizontal="center" wrapText="1"/>
    </xf>
    <xf numFmtId="164" fontId="12" fillId="0" borderId="87" xfId="44" applyNumberFormat="1" applyFont="1" applyFill="1" applyBorder="1" applyAlignment="1">
      <alignment horizontal="center" wrapText="1"/>
    </xf>
    <xf numFmtId="164" fontId="12" fillId="0" borderId="46" xfId="44" applyNumberFormat="1" applyFont="1" applyFill="1" applyBorder="1" applyAlignment="1" quotePrefix="1">
      <alignment horizontal="center"/>
    </xf>
    <xf numFmtId="164" fontId="12" fillId="0" borderId="36" xfId="44" applyNumberFormat="1" applyFont="1" applyFill="1" applyBorder="1" applyAlignment="1" quotePrefix="1">
      <alignment horizontal="center"/>
    </xf>
    <xf numFmtId="164" fontId="12" fillId="0" borderId="23" xfId="44" applyNumberFormat="1" applyFont="1" applyFill="1" applyBorder="1" applyAlignment="1" quotePrefix="1">
      <alignment horizontal="center"/>
    </xf>
    <xf numFmtId="0" fontId="12" fillId="0" borderId="0" xfId="209" applyFont="1" applyFill="1" applyAlignment="1">
      <alignment horizontal="center"/>
      <protection/>
    </xf>
    <xf numFmtId="0" fontId="8" fillId="0" borderId="0" xfId="209" applyFont="1" applyFill="1" applyAlignment="1">
      <alignment horizontal="center"/>
      <protection/>
    </xf>
    <xf numFmtId="0" fontId="13" fillId="0" borderId="54" xfId="209" applyFont="1" applyFill="1" applyBorder="1" applyAlignment="1">
      <alignment horizontal="center"/>
      <protection/>
    </xf>
    <xf numFmtId="164" fontId="12" fillId="0" borderId="0" xfId="209" applyNumberFormat="1" applyFont="1" applyFill="1" applyBorder="1" applyAlignment="1">
      <alignment horizontal="center"/>
      <protection/>
    </xf>
    <xf numFmtId="164" fontId="8" fillId="0" borderId="0" xfId="209" applyNumberFormat="1" applyFont="1" applyFill="1" applyBorder="1" applyAlignment="1" applyProtection="1">
      <alignment horizontal="center"/>
      <protection/>
    </xf>
    <xf numFmtId="185" fontId="22" fillId="38" borderId="64" xfId="181" applyNumberFormat="1" applyFont="1" applyFill="1" applyBorder="1" applyAlignment="1">
      <alignment horizontal="center" vertical="center"/>
      <protection/>
    </xf>
    <xf numFmtId="185" fontId="22" fillId="38" borderId="29" xfId="181" applyNumberFormat="1" applyFont="1" applyFill="1" applyBorder="1" applyAlignment="1">
      <alignment horizontal="center" vertical="center"/>
      <protection/>
    </xf>
    <xf numFmtId="185" fontId="22" fillId="38" borderId="78" xfId="181" applyNumberFormat="1" applyFont="1" applyFill="1" applyBorder="1" applyAlignment="1">
      <alignment horizontal="center" vertical="center"/>
      <protection/>
    </xf>
    <xf numFmtId="0" fontId="12" fillId="33" borderId="15" xfId="245" applyFont="1" applyFill="1" applyBorder="1" applyAlignment="1">
      <alignment horizontal="center" vertical="center"/>
      <protection/>
    </xf>
    <xf numFmtId="0" fontId="12" fillId="33" borderId="22" xfId="245" applyFont="1" applyFill="1" applyBorder="1" applyAlignment="1">
      <alignment horizontal="center" vertical="center"/>
      <protection/>
    </xf>
    <xf numFmtId="0" fontId="12" fillId="33" borderId="46" xfId="245" applyFont="1" applyFill="1" applyBorder="1" applyAlignment="1">
      <alignment horizontal="center"/>
      <protection/>
    </xf>
    <xf numFmtId="0" fontId="12" fillId="33" borderId="36" xfId="245" applyFont="1" applyFill="1" applyBorder="1" applyAlignment="1">
      <alignment horizontal="center"/>
      <protection/>
    </xf>
    <xf numFmtId="0" fontId="12" fillId="33" borderId="10" xfId="245" applyFont="1" applyFill="1" applyBorder="1" applyAlignment="1">
      <alignment horizontal="center"/>
      <protection/>
    </xf>
    <xf numFmtId="0" fontId="12" fillId="33" borderId="10" xfId="245" applyFont="1" applyFill="1" applyBorder="1" applyAlignment="1" quotePrefix="1">
      <alignment horizontal="center"/>
      <protection/>
    </xf>
    <xf numFmtId="0" fontId="12" fillId="33" borderId="11" xfId="245" applyFont="1" applyFill="1" applyBorder="1" applyAlignment="1">
      <alignment horizontal="center"/>
      <protection/>
    </xf>
    <xf numFmtId="39" fontId="12" fillId="33" borderId="76" xfId="246" applyNumberFormat="1" applyFont="1" applyFill="1" applyBorder="1" applyAlignment="1">
      <alignment horizontal="center" vertical="center"/>
      <protection/>
    </xf>
    <xf numFmtId="39" fontId="12" fillId="33" borderId="24" xfId="246" applyNumberFormat="1" applyFont="1" applyFill="1" applyBorder="1" applyAlignment="1" quotePrefix="1">
      <alignment horizontal="center" vertical="center"/>
      <protection/>
    </xf>
    <xf numFmtId="185" fontId="12" fillId="38" borderId="41" xfId="185" applyNumberFormat="1" applyFont="1" applyFill="1" applyBorder="1" applyAlignment="1">
      <alignment horizontal="center" vertical="center"/>
      <protection/>
    </xf>
    <xf numFmtId="185" fontId="12" fillId="38" borderId="86" xfId="185" applyNumberFormat="1" applyFont="1" applyFill="1" applyBorder="1" applyAlignment="1">
      <alignment horizontal="center" vertical="center"/>
      <protection/>
    </xf>
    <xf numFmtId="185" fontId="12" fillId="38" borderId="87" xfId="185" applyNumberFormat="1" applyFont="1" applyFill="1" applyBorder="1" applyAlignment="1">
      <alignment horizontal="center" vertical="center"/>
      <protection/>
    </xf>
    <xf numFmtId="0" fontId="12" fillId="33" borderId="46" xfId="246" applyNumberFormat="1" applyFont="1" applyFill="1" applyBorder="1" applyAlignment="1">
      <alignment horizontal="center"/>
      <protection/>
    </xf>
    <xf numFmtId="0" fontId="12" fillId="33" borderId="36" xfId="246" applyNumberFormat="1" applyFont="1" applyFill="1" applyBorder="1" applyAlignment="1" quotePrefix="1">
      <alignment horizontal="center"/>
      <protection/>
    </xf>
    <xf numFmtId="39" fontId="12" fillId="33" borderId="46" xfId="246" applyNumberFormat="1" applyFont="1" applyFill="1" applyBorder="1" applyAlignment="1" quotePrefix="1">
      <alignment horizontal="center"/>
      <protection/>
    </xf>
    <xf numFmtId="39" fontId="12" fillId="33" borderId="35" xfId="246" applyNumberFormat="1" applyFont="1" applyFill="1" applyBorder="1" applyAlignment="1" quotePrefix="1">
      <alignment horizontal="center"/>
      <protection/>
    </xf>
    <xf numFmtId="39" fontId="12" fillId="33" borderId="23" xfId="246" applyNumberFormat="1" applyFont="1" applyFill="1" applyBorder="1" applyAlignment="1" quotePrefix="1">
      <alignment horizontal="center"/>
      <protection/>
    </xf>
    <xf numFmtId="0" fontId="12" fillId="0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/>
    </xf>
    <xf numFmtId="0" fontId="12" fillId="33" borderId="86" xfId="245" applyFont="1" applyFill="1" applyBorder="1" applyAlignment="1">
      <alignment horizontal="center" vertical="center"/>
      <protection/>
    </xf>
    <xf numFmtId="0" fontId="12" fillId="38" borderId="89" xfId="245" applyFont="1" applyFill="1" applyBorder="1" applyAlignment="1">
      <alignment horizontal="center" vertical="center"/>
      <protection/>
    </xf>
    <xf numFmtId="0" fontId="12" fillId="38" borderId="86" xfId="245" applyFont="1" applyFill="1" applyBorder="1" applyAlignment="1">
      <alignment horizontal="center" vertical="center"/>
      <protection/>
    </xf>
    <xf numFmtId="0" fontId="12" fillId="38" borderId="87" xfId="245" applyFont="1" applyFill="1" applyBorder="1" applyAlignment="1">
      <alignment horizontal="center" vertical="center"/>
      <protection/>
    </xf>
    <xf numFmtId="0" fontId="12" fillId="33" borderId="47" xfId="245" applyFont="1" applyFill="1" applyBorder="1" applyAlignment="1">
      <alignment horizontal="center"/>
      <protection/>
    </xf>
    <xf numFmtId="0" fontId="12" fillId="33" borderId="48" xfId="245" applyFont="1" applyFill="1" applyBorder="1" applyAlignment="1">
      <alignment horizontal="center"/>
      <protection/>
    </xf>
    <xf numFmtId="0" fontId="12" fillId="33" borderId="46" xfId="245" applyFont="1" applyFill="1" applyBorder="1" applyAlignment="1" quotePrefix="1">
      <alignment horizontal="center"/>
      <protection/>
    </xf>
    <xf numFmtId="0" fontId="12" fillId="33" borderId="35" xfId="245" applyFont="1" applyFill="1" applyBorder="1" applyAlignment="1">
      <alignment horizontal="center"/>
      <protection/>
    </xf>
    <xf numFmtId="39" fontId="12" fillId="39" borderId="46" xfId="0" applyNumberFormat="1" applyFont="1" applyFill="1" applyBorder="1" applyAlignment="1" applyProtection="1" quotePrefix="1">
      <alignment horizontal="center"/>
      <protection/>
    </xf>
    <xf numFmtId="39" fontId="12" fillId="39" borderId="35" xfId="0" applyNumberFormat="1" applyFont="1" applyFill="1" applyBorder="1" applyAlignment="1" applyProtection="1" quotePrefix="1">
      <alignment horizontal="center"/>
      <protection/>
    </xf>
    <xf numFmtId="39" fontId="12" fillId="39" borderId="79" xfId="0" applyNumberFormat="1" applyFont="1" applyFill="1" applyBorder="1" applyAlignment="1" applyProtection="1" quotePrefix="1">
      <alignment horizontal="center" vertical="center"/>
      <protection/>
    </xf>
    <xf numFmtId="39" fontId="12" fillId="39" borderId="50" xfId="0" applyNumberFormat="1" applyFont="1" applyFill="1" applyBorder="1" applyAlignment="1" applyProtection="1" quotePrefix="1">
      <alignment horizontal="center" vertical="center"/>
      <protection/>
    </xf>
    <xf numFmtId="39" fontId="12" fillId="39" borderId="80" xfId="0" applyNumberFormat="1" applyFont="1" applyFill="1" applyBorder="1" applyAlignment="1" applyProtection="1" quotePrefix="1">
      <alignment horizontal="center" vertical="center"/>
      <protection/>
    </xf>
    <xf numFmtId="39" fontId="12" fillId="39" borderId="38" xfId="0" applyNumberFormat="1" applyFont="1" applyFill="1" applyBorder="1" applyAlignment="1" applyProtection="1" quotePrefix="1">
      <alignment horizontal="center" vertical="center"/>
      <protection/>
    </xf>
    <xf numFmtId="39" fontId="12" fillId="39" borderId="43" xfId="0" applyNumberFormat="1" applyFont="1" applyFill="1" applyBorder="1" applyAlignment="1" applyProtection="1" quotePrefix="1">
      <alignment horizontal="center" vertical="center"/>
      <protection/>
    </xf>
    <xf numFmtId="39" fontId="12" fillId="39" borderId="49" xfId="0" applyNumberFormat="1" applyFont="1" applyFill="1" applyBorder="1" applyAlignment="1" applyProtection="1" quotePrefix="1">
      <alignment horizontal="center" vertical="center"/>
      <protection/>
    </xf>
    <xf numFmtId="39" fontId="12" fillId="39" borderId="47" xfId="0" applyNumberFormat="1" applyFont="1" applyFill="1" applyBorder="1" applyAlignment="1" applyProtection="1" quotePrefix="1">
      <alignment horizontal="center" vertical="center"/>
      <protection/>
    </xf>
    <xf numFmtId="39" fontId="12" fillId="39" borderId="52" xfId="0" applyNumberFormat="1" applyFont="1" applyFill="1" applyBorder="1" applyAlignment="1" applyProtection="1" quotePrefix="1">
      <alignment horizontal="center" vertical="center"/>
      <protection/>
    </xf>
    <xf numFmtId="39" fontId="12" fillId="39" borderId="46" xfId="0" applyNumberFormat="1" applyFont="1" applyFill="1" applyBorder="1" applyAlignment="1" applyProtection="1">
      <alignment horizontal="center" vertical="center"/>
      <protection/>
    </xf>
    <xf numFmtId="39" fontId="12" fillId="39" borderId="36" xfId="0" applyNumberFormat="1" applyFont="1" applyFill="1" applyBorder="1" applyAlignment="1" applyProtection="1">
      <alignment horizontal="center" vertical="center"/>
      <protection/>
    </xf>
    <xf numFmtId="39" fontId="12" fillId="39" borderId="35" xfId="0" applyNumberFormat="1" applyFont="1" applyFill="1" applyBorder="1" applyAlignment="1" applyProtection="1">
      <alignment horizontal="center" vertical="center" wrapText="1"/>
      <protection/>
    </xf>
    <xf numFmtId="179" fontId="12" fillId="39" borderId="89" xfId="0" applyNumberFormat="1" applyFont="1" applyFill="1" applyBorder="1" applyAlignment="1">
      <alignment horizontal="center" vertical="center"/>
    </xf>
    <xf numFmtId="179" fontId="12" fillId="39" borderId="45" xfId="0" applyNumberFormat="1" applyFont="1" applyFill="1" applyBorder="1" applyAlignment="1">
      <alignment horizontal="center" vertical="center"/>
    </xf>
    <xf numFmtId="0" fontId="12" fillId="39" borderId="41" xfId="0" applyFont="1" applyFill="1" applyBorder="1" applyAlignment="1">
      <alignment horizontal="center"/>
    </xf>
    <xf numFmtId="0" fontId="12" fillId="39" borderId="86" xfId="0" applyFont="1" applyFill="1" applyBorder="1" applyAlignment="1">
      <alignment horizontal="center"/>
    </xf>
    <xf numFmtId="0" fontId="12" fillId="39" borderId="87" xfId="0" applyFont="1" applyFill="1" applyBorder="1" applyAlignment="1">
      <alignment horizontal="center"/>
    </xf>
    <xf numFmtId="0" fontId="12" fillId="39" borderId="89" xfId="0" applyFont="1" applyFill="1" applyBorder="1" applyAlignment="1">
      <alignment horizontal="center"/>
    </xf>
    <xf numFmtId="0" fontId="12" fillId="33" borderId="46" xfId="140" applyFont="1" applyFill="1" applyBorder="1" applyAlignment="1">
      <alignment horizontal="center"/>
      <protection/>
    </xf>
    <xf numFmtId="0" fontId="12" fillId="33" borderId="35" xfId="140" applyFont="1" applyFill="1" applyBorder="1" applyAlignment="1">
      <alignment horizontal="center"/>
      <protection/>
    </xf>
    <xf numFmtId="0" fontId="12" fillId="33" borderId="46" xfId="140" applyFont="1" applyFill="1" applyBorder="1" applyAlignment="1" quotePrefix="1">
      <alignment horizontal="center"/>
      <protection/>
    </xf>
    <xf numFmtId="0" fontId="12" fillId="33" borderId="23" xfId="140" applyFont="1" applyFill="1" applyBorder="1" applyAlignment="1">
      <alignment horizontal="center"/>
      <protection/>
    </xf>
    <xf numFmtId="0" fontId="8" fillId="0" borderId="0" xfId="0" applyFont="1" applyFill="1" applyAlignment="1">
      <alignment horizontal="center" vertical="center"/>
    </xf>
    <xf numFmtId="0" fontId="13" fillId="0" borderId="54" xfId="140" applyFont="1" applyBorder="1" applyAlignment="1">
      <alignment horizontal="right"/>
      <protection/>
    </xf>
    <xf numFmtId="0" fontId="12" fillId="33" borderId="63" xfId="245" applyFont="1" applyFill="1" applyBorder="1" applyAlignment="1">
      <alignment horizontal="center" vertical="center"/>
      <protection/>
    </xf>
    <xf numFmtId="0" fontId="12" fillId="33" borderId="86" xfId="245" applyFont="1" applyFill="1" applyBorder="1" applyAlignment="1">
      <alignment horizontal="center"/>
      <protection/>
    </xf>
    <xf numFmtId="0" fontId="12" fillId="33" borderId="87" xfId="245" applyFont="1" applyFill="1" applyBorder="1" applyAlignment="1">
      <alignment horizontal="center"/>
      <protection/>
    </xf>
    <xf numFmtId="0" fontId="12" fillId="33" borderId="23" xfId="245" applyFont="1" applyFill="1" applyBorder="1" applyAlignment="1">
      <alignment horizontal="center"/>
      <protection/>
    </xf>
    <xf numFmtId="0" fontId="9" fillId="0" borderId="0" xfId="140" applyFont="1" applyFill="1" applyBorder="1" applyAlignment="1">
      <alignment horizontal="left"/>
      <protection/>
    </xf>
    <xf numFmtId="0" fontId="8" fillId="0" borderId="0" xfId="140" applyFont="1" applyFill="1" applyAlignment="1">
      <alignment horizontal="center"/>
      <protection/>
    </xf>
    <xf numFmtId="0" fontId="13" fillId="0" borderId="54" xfId="140" applyFont="1" applyFill="1" applyBorder="1" applyAlignment="1">
      <alignment horizontal="right"/>
      <protection/>
    </xf>
    <xf numFmtId="0" fontId="12" fillId="33" borderId="76" xfId="140" applyFont="1" applyFill="1" applyBorder="1" applyAlignment="1">
      <alignment horizontal="center"/>
      <protection/>
    </xf>
    <xf numFmtId="0" fontId="12" fillId="33" borderId="29" xfId="140" applyFont="1" applyFill="1" applyBorder="1" applyAlignment="1">
      <alignment horizontal="center"/>
      <protection/>
    </xf>
    <xf numFmtId="0" fontId="12" fillId="33" borderId="80" xfId="140" applyFont="1" applyFill="1" applyBorder="1" applyAlignment="1">
      <alignment horizontal="center"/>
      <protection/>
    </xf>
    <xf numFmtId="0" fontId="12" fillId="33" borderId="48" xfId="140" applyFont="1" applyFill="1" applyBorder="1" applyAlignment="1">
      <alignment horizontal="center"/>
      <protection/>
    </xf>
    <xf numFmtId="0" fontId="12" fillId="0" borderId="0" xfId="140" applyFont="1" applyAlignment="1">
      <alignment horizontal="center" vertical="center"/>
      <protection/>
    </xf>
    <xf numFmtId="0" fontId="8" fillId="0" borderId="0" xfId="140" applyFont="1" applyAlignment="1">
      <alignment horizontal="center" vertical="center"/>
      <protection/>
    </xf>
    <xf numFmtId="0" fontId="12" fillId="33" borderId="63" xfId="245" applyFont="1" applyFill="1" applyBorder="1" applyAlignment="1" applyProtection="1">
      <alignment horizontal="center" vertical="center"/>
      <protection/>
    </xf>
    <xf numFmtId="0" fontId="12" fillId="33" borderId="22" xfId="245" applyFont="1" applyFill="1" applyBorder="1" applyAlignment="1" applyProtection="1">
      <alignment horizontal="center" vertical="center"/>
      <protection/>
    </xf>
    <xf numFmtId="0" fontId="12" fillId="33" borderId="86" xfId="245" applyFont="1" applyFill="1" applyBorder="1" applyAlignment="1" applyProtection="1">
      <alignment horizontal="center" vertical="center"/>
      <protection/>
    </xf>
    <xf numFmtId="0" fontId="12" fillId="33" borderId="87" xfId="245" applyFont="1" applyFill="1" applyBorder="1" applyAlignment="1" applyProtection="1">
      <alignment horizontal="center" vertical="center"/>
      <protection/>
    </xf>
    <xf numFmtId="0" fontId="12" fillId="33" borderId="76" xfId="245" applyFont="1" applyFill="1" applyBorder="1" applyAlignment="1" applyProtection="1">
      <alignment horizontal="center" vertical="center"/>
      <protection/>
    </xf>
    <xf numFmtId="0" fontId="12" fillId="33" borderId="29" xfId="245" applyFont="1" applyFill="1" applyBorder="1" applyAlignment="1" applyProtection="1">
      <alignment horizontal="center" vertical="center"/>
      <protection/>
    </xf>
    <xf numFmtId="0" fontId="12" fillId="33" borderId="78" xfId="245" applyFont="1" applyFill="1" applyBorder="1" applyAlignment="1" applyProtection="1">
      <alignment horizontal="center" vertical="center"/>
      <protection/>
    </xf>
    <xf numFmtId="164" fontId="12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164" fontId="13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12" fillId="0" borderId="63" xfId="0" applyNumberFormat="1" applyFont="1" applyFill="1" applyBorder="1" applyAlignment="1" applyProtection="1">
      <alignment horizontal="left"/>
      <protection/>
    </xf>
    <xf numFmtId="0" fontId="12" fillId="0" borderId="58" xfId="0" applyFont="1" applyBorder="1" applyAlignment="1" applyProtection="1">
      <alignment horizontal="center"/>
      <protection/>
    </xf>
    <xf numFmtId="168" fontId="12" fillId="0" borderId="58" xfId="0" applyNumberFormat="1" applyFont="1" applyBorder="1" applyAlignment="1">
      <alignment horizontal="center"/>
    </xf>
    <xf numFmtId="168" fontId="12" fillId="0" borderId="58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 applyProtection="1">
      <alignment horizontal="left"/>
      <protection/>
    </xf>
    <xf numFmtId="168" fontId="12" fillId="0" borderId="16" xfId="0" applyNumberFormat="1" applyFont="1" applyBorder="1" applyAlignment="1">
      <alignment horizontal="center"/>
    </xf>
    <xf numFmtId="168" fontId="12" fillId="0" borderId="16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left"/>
    </xf>
    <xf numFmtId="164" fontId="9" fillId="0" borderId="68" xfId="0" applyNumberFormat="1" applyFont="1" applyFill="1" applyBorder="1" applyAlignment="1" applyProtection="1">
      <alignment horizontal="left"/>
      <protection/>
    </xf>
    <xf numFmtId="164" fontId="9" fillId="0" borderId="22" xfId="0" applyNumberFormat="1" applyFont="1" applyFill="1" applyBorder="1" applyAlignment="1" applyProtection="1">
      <alignment horizontal="left"/>
      <protection/>
    </xf>
    <xf numFmtId="164" fontId="9" fillId="0" borderId="15" xfId="0" applyNumberFormat="1" applyFont="1" applyFill="1" applyBorder="1" applyAlignment="1" applyProtection="1">
      <alignment horizontal="left"/>
      <protection/>
    </xf>
    <xf numFmtId="164" fontId="12" fillId="0" borderId="31" xfId="0" applyNumberFormat="1" applyFont="1" applyFill="1" applyBorder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164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</cellXfs>
  <cellStyles count="2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11" xfId="57"/>
    <cellStyle name="Comma 2 12" xfId="58"/>
    <cellStyle name="Comma 2 13" xfId="59"/>
    <cellStyle name="Comma 2 14" xfId="60"/>
    <cellStyle name="Comma 2 15" xfId="61"/>
    <cellStyle name="Comma 2 16" xfId="62"/>
    <cellStyle name="Comma 2 17" xfId="63"/>
    <cellStyle name="Comma 2 18" xfId="64"/>
    <cellStyle name="Comma 2 19" xfId="65"/>
    <cellStyle name="Comma 2 2" xfId="66"/>
    <cellStyle name="Comma 2 2 2" xfId="67"/>
    <cellStyle name="Comma 2 2 2 2" xfId="68"/>
    <cellStyle name="Comma 2 2 2 2 2" xfId="69"/>
    <cellStyle name="Comma 2 2 2 2 3" xfId="70"/>
    <cellStyle name="Comma 2 2 2 2 3 2" xfId="71"/>
    <cellStyle name="Comma 2 2 2 2 3 3" xfId="72"/>
    <cellStyle name="Comma 2 2 2 2 3 4" xfId="73"/>
    <cellStyle name="Comma 2 2 2 2 3 4 2" xfId="74"/>
    <cellStyle name="Comma 2 2 2 2 3 4 3" xfId="75"/>
    <cellStyle name="Comma 2 2 2 2 4" xfId="76"/>
    <cellStyle name="Comma 2 2 2 2 4 2" xfId="77"/>
    <cellStyle name="Comma 2 2 2 2 4 2 2" xfId="78"/>
    <cellStyle name="Comma 2 2 2 3" xfId="79"/>
    <cellStyle name="Comma 2 2 3" xfId="80"/>
    <cellStyle name="Comma 2 2 3 2" xfId="81"/>
    <cellStyle name="Comma 2 20" xfId="82"/>
    <cellStyle name="Comma 2 21" xfId="83"/>
    <cellStyle name="Comma 2 22" xfId="84"/>
    <cellStyle name="Comma 2 23" xfId="85"/>
    <cellStyle name="Comma 2 24" xfId="86"/>
    <cellStyle name="Comma 2 25" xfId="87"/>
    <cellStyle name="Comma 2 26" xfId="88"/>
    <cellStyle name="Comma 2 3" xfId="89"/>
    <cellStyle name="Comma 2 4" xfId="90"/>
    <cellStyle name="Comma 2 5" xfId="91"/>
    <cellStyle name="Comma 2 6" xfId="92"/>
    <cellStyle name="Comma 2 7" xfId="93"/>
    <cellStyle name="Comma 2 8" xfId="94"/>
    <cellStyle name="Comma 2 9" xfId="95"/>
    <cellStyle name="Comma 20" xfId="96"/>
    <cellStyle name="Comma 20 2" xfId="97"/>
    <cellStyle name="Comma 27" xfId="98"/>
    <cellStyle name="Comma 27 2" xfId="99"/>
    <cellStyle name="Comma 29" xfId="100"/>
    <cellStyle name="Comma 29 2" xfId="101"/>
    <cellStyle name="Comma 3" xfId="102"/>
    <cellStyle name="Comma 3 2" xfId="103"/>
    <cellStyle name="Comma 3 3" xfId="104"/>
    <cellStyle name="Comma 3 39" xfId="105"/>
    <cellStyle name="Comma 3 4" xfId="106"/>
    <cellStyle name="Comma 3 4 2" xfId="107"/>
    <cellStyle name="Comma 3 4 2 2" xfId="108"/>
    <cellStyle name="Comma 30" xfId="109"/>
    <cellStyle name="Comma 30 2" xfId="110"/>
    <cellStyle name="Comma 4" xfId="111"/>
    <cellStyle name="Comma 4 2" xfId="112"/>
    <cellStyle name="Comma 4 3" xfId="113"/>
    <cellStyle name="Comma 4 4" xfId="114"/>
    <cellStyle name="Comma 5" xfId="115"/>
    <cellStyle name="Comma 6" xfId="116"/>
    <cellStyle name="Comma 67 2" xfId="117"/>
    <cellStyle name="Comma 7" xfId="118"/>
    <cellStyle name="Comma 70" xfId="119"/>
    <cellStyle name="Comma 8" xfId="120"/>
    <cellStyle name="Comma 9" xfId="121"/>
    <cellStyle name="Currency" xfId="122"/>
    <cellStyle name="Currency [0]" xfId="123"/>
    <cellStyle name="Excel Built-in Comma 2" xfId="124"/>
    <cellStyle name="Excel Built-in Normal" xfId="125"/>
    <cellStyle name="Excel Built-in Normal 2" xfId="126"/>
    <cellStyle name="Excel Built-in Normal_50. Bishwo" xfId="127"/>
    <cellStyle name="Explanatory Text" xfId="128"/>
    <cellStyle name="Followed Hyperlink" xfId="129"/>
    <cellStyle name="Good" xfId="130"/>
    <cellStyle name="Heading 1" xfId="131"/>
    <cellStyle name="Heading 2" xfId="132"/>
    <cellStyle name="Heading 3" xfId="133"/>
    <cellStyle name="Heading 4" xfId="134"/>
    <cellStyle name="Hyperlink" xfId="135"/>
    <cellStyle name="Hyperlink 2" xfId="136"/>
    <cellStyle name="Input" xfId="137"/>
    <cellStyle name="Linked Cell" xfId="138"/>
    <cellStyle name="Neutral" xfId="139"/>
    <cellStyle name="Normal 10" xfId="140"/>
    <cellStyle name="Normal 10 2" xfId="141"/>
    <cellStyle name="Normal 11" xfId="142"/>
    <cellStyle name="Normal 12" xfId="143"/>
    <cellStyle name="Normal 13" xfId="144"/>
    <cellStyle name="Normal 14" xfId="145"/>
    <cellStyle name="Normal 15" xfId="146"/>
    <cellStyle name="Normal 16" xfId="147"/>
    <cellStyle name="Normal 17" xfId="148"/>
    <cellStyle name="Normal 18" xfId="149"/>
    <cellStyle name="Normal 19" xfId="150"/>
    <cellStyle name="Normal 2" xfId="151"/>
    <cellStyle name="Normal 2 10" xfId="152"/>
    <cellStyle name="Normal 2 11" xfId="153"/>
    <cellStyle name="Normal 2 12" xfId="154"/>
    <cellStyle name="Normal 2 13" xfId="155"/>
    <cellStyle name="Normal 2 14" xfId="156"/>
    <cellStyle name="Normal 2 2" xfId="157"/>
    <cellStyle name="Normal 2 2 2" xfId="158"/>
    <cellStyle name="Normal 2 2 2 2 4 2" xfId="159"/>
    <cellStyle name="Normal 2 2 3" xfId="160"/>
    <cellStyle name="Normal 2 2 4" xfId="161"/>
    <cellStyle name="Normal 2 2 5" xfId="162"/>
    <cellStyle name="Normal 2 2 6" xfId="163"/>
    <cellStyle name="Normal 2 2 7" xfId="164"/>
    <cellStyle name="Normal 2 2_50. Bishwo" xfId="165"/>
    <cellStyle name="Normal 2 3" xfId="166"/>
    <cellStyle name="Normal 2 3 2" xfId="167"/>
    <cellStyle name="Normal 2 4" xfId="168"/>
    <cellStyle name="Normal 2 5" xfId="169"/>
    <cellStyle name="Normal 2 6" xfId="170"/>
    <cellStyle name="Normal 2 7" xfId="171"/>
    <cellStyle name="Normal 2 8" xfId="172"/>
    <cellStyle name="Normal 2 9" xfId="173"/>
    <cellStyle name="Normal 20" xfId="174"/>
    <cellStyle name="Normal 20 2" xfId="175"/>
    <cellStyle name="Normal 21" xfId="176"/>
    <cellStyle name="Normal 21 2" xfId="177"/>
    <cellStyle name="Normal 22" xfId="178"/>
    <cellStyle name="Normal 22 2" xfId="179"/>
    <cellStyle name="Normal 23" xfId="180"/>
    <cellStyle name="Normal 24" xfId="181"/>
    <cellStyle name="Normal 24 2" xfId="182"/>
    <cellStyle name="Normal 25" xfId="183"/>
    <cellStyle name="Normal 25 2" xfId="184"/>
    <cellStyle name="Normal 26" xfId="185"/>
    <cellStyle name="Normal 26 2" xfId="186"/>
    <cellStyle name="Normal 27" xfId="187"/>
    <cellStyle name="Normal 27 2" xfId="188"/>
    <cellStyle name="Normal 28" xfId="189"/>
    <cellStyle name="Normal 28 2" xfId="190"/>
    <cellStyle name="Normal 29" xfId="191"/>
    <cellStyle name="Normal 3" xfId="192"/>
    <cellStyle name="Normal 3 2" xfId="193"/>
    <cellStyle name="Normal 3 3" xfId="194"/>
    <cellStyle name="Normal 3 4" xfId="195"/>
    <cellStyle name="Normal 3 5" xfId="196"/>
    <cellStyle name="Normal 3 6" xfId="197"/>
    <cellStyle name="Normal 3_9.1 &amp; 9.2" xfId="198"/>
    <cellStyle name="Normal 30" xfId="199"/>
    <cellStyle name="Normal 30 2" xfId="200"/>
    <cellStyle name="Normal 31" xfId="201"/>
    <cellStyle name="Normal 32" xfId="202"/>
    <cellStyle name="Normal 32 2" xfId="203"/>
    <cellStyle name="Normal 33" xfId="204"/>
    <cellStyle name="Normal 34" xfId="205"/>
    <cellStyle name="Normal 34 2" xfId="206"/>
    <cellStyle name="Normal 34 3" xfId="207"/>
    <cellStyle name="Normal 35" xfId="208"/>
    <cellStyle name="Normal 36" xfId="209"/>
    <cellStyle name="Normal 39" xfId="210"/>
    <cellStyle name="Normal 4" xfId="211"/>
    <cellStyle name="Normal 4 10" xfId="212"/>
    <cellStyle name="Normal 4 11" xfId="213"/>
    <cellStyle name="Normal 4 12" xfId="214"/>
    <cellStyle name="Normal 4 13" xfId="215"/>
    <cellStyle name="Normal 4 14" xfId="216"/>
    <cellStyle name="Normal 4 15" xfId="217"/>
    <cellStyle name="Normal 4 16" xfId="218"/>
    <cellStyle name="Normal 4 17" xfId="219"/>
    <cellStyle name="Normal 4 18" xfId="220"/>
    <cellStyle name="Normal 4 19" xfId="221"/>
    <cellStyle name="Normal 4 2" xfId="222"/>
    <cellStyle name="Normal 4 20" xfId="223"/>
    <cellStyle name="Normal 4 21" xfId="224"/>
    <cellStyle name="Normal 4 22" xfId="225"/>
    <cellStyle name="Normal 4 23" xfId="226"/>
    <cellStyle name="Normal 4 24" xfId="227"/>
    <cellStyle name="Normal 4 25" xfId="228"/>
    <cellStyle name="Normal 4 3" xfId="229"/>
    <cellStyle name="Normal 4 4" xfId="230"/>
    <cellStyle name="Normal 4 5" xfId="231"/>
    <cellStyle name="Normal 4 6" xfId="232"/>
    <cellStyle name="Normal 4 7" xfId="233"/>
    <cellStyle name="Normal 4 8" xfId="234"/>
    <cellStyle name="Normal 4 9" xfId="235"/>
    <cellStyle name="Normal 4_50. Bishwo" xfId="236"/>
    <cellStyle name="Normal 40" xfId="237"/>
    <cellStyle name="Normal 41" xfId="238"/>
    <cellStyle name="Normal 42" xfId="239"/>
    <cellStyle name="Normal 43" xfId="240"/>
    <cellStyle name="Normal 49" xfId="241"/>
    <cellStyle name="Normal 5" xfId="242"/>
    <cellStyle name="Normal 5 2" xfId="243"/>
    <cellStyle name="Normal 52" xfId="244"/>
    <cellStyle name="Normal 6" xfId="245"/>
    <cellStyle name="Normal 6 2" xfId="246"/>
    <cellStyle name="Normal 6 3" xfId="247"/>
    <cellStyle name="Normal 67" xfId="248"/>
    <cellStyle name="Normal 7" xfId="249"/>
    <cellStyle name="Normal 8" xfId="250"/>
    <cellStyle name="Normal 8 2" xfId="251"/>
    <cellStyle name="Normal 9" xfId="252"/>
    <cellStyle name="Normal_bartaman point 2" xfId="253"/>
    <cellStyle name="Normal_bartaman point 2 2" xfId="254"/>
    <cellStyle name="Normal_bartaman point 2 2 2 2" xfId="255"/>
    <cellStyle name="Normal_bartaman point 3" xfId="256"/>
    <cellStyle name="Normal_Bartamane_Book1" xfId="257"/>
    <cellStyle name="Normal_Comm_wt" xfId="258"/>
    <cellStyle name="Normal_CPI" xfId="259"/>
    <cellStyle name="Normal_Direction of Trade_BartamanFormat 2063-64" xfId="260"/>
    <cellStyle name="Normal_Direction of Trade_BartamanFormat 2063-64 2" xfId="261"/>
    <cellStyle name="Normal_Sheet1" xfId="262"/>
    <cellStyle name="Normal_Sheet1 2" xfId="263"/>
    <cellStyle name="Normal_Sheet1 2 2" xfId="264"/>
    <cellStyle name="Normal_Sheet1 2 3" xfId="265"/>
    <cellStyle name="Normal_Sheet1 2 4" xfId="266"/>
    <cellStyle name="Normal_Sheet1 2 5" xfId="267"/>
    <cellStyle name="Normal_Sheet1 2 6" xfId="268"/>
    <cellStyle name="Normal_Sheet1 2 7" xfId="269"/>
    <cellStyle name="Normal_Sheet1 3" xfId="270"/>
    <cellStyle name="Normal_Sheet1 4" xfId="271"/>
    <cellStyle name="Normal_Sheet1 5" xfId="272"/>
    <cellStyle name="Normal_Sheet1 5 2" xfId="273"/>
    <cellStyle name="Normal_Sheet1 5 3" xfId="274"/>
    <cellStyle name="Normal_Sheet1 5 4" xfId="275"/>
    <cellStyle name="Normal_Sheet1 5 5" xfId="276"/>
    <cellStyle name="Normal_Sheet1 5 6" xfId="277"/>
    <cellStyle name="Normal_Sheet1 6" xfId="278"/>
    <cellStyle name="Note" xfId="279"/>
    <cellStyle name="Output" xfId="280"/>
    <cellStyle name="Percent" xfId="281"/>
    <cellStyle name="Percent 2" xfId="282"/>
    <cellStyle name="Percent 2 2" xfId="283"/>
    <cellStyle name="Percent 2 2 2" xfId="284"/>
    <cellStyle name="Percent 2 3" xfId="285"/>
    <cellStyle name="Percent 2 4" xfId="286"/>
    <cellStyle name="Percent 3" xfId="287"/>
    <cellStyle name="Percent 4" xfId="288"/>
    <cellStyle name="Percent 67 2" xfId="289"/>
    <cellStyle name="SHEET" xfId="290"/>
    <cellStyle name="Title" xfId="291"/>
    <cellStyle name="Total" xfId="292"/>
    <cellStyle name="Warning Text" xfId="2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externalLink" Target="externalLinks/externalLink3.xml" /><Relationship Id="rId45" Type="http://schemas.openxmlformats.org/officeDocument/2006/relationships/externalLink" Target="externalLinks/externalLink4.xml" /><Relationship Id="rId46" Type="http://schemas.openxmlformats.org/officeDocument/2006/relationships/externalLink" Target="externalLinks/externalLink5.xml" /><Relationship Id="rId47" Type="http://schemas.openxmlformats.org/officeDocument/2006/relationships/externalLink" Target="externalLinks/externalLink6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vernment%20Finance\GOVERNMENT%20FINANCE%20DIVISION\3_Government%20Debt%20(Domestic%20&amp;%20External)\Domestic%20Debt%20(ODD)\2073.74\ODD%2015-16%20_%20upto%20Saun%20207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OVERNMENT%20FINANCE%20DIVISION\1_Current%20Macroeconomic%20Situation(CMES)\CMEs%202071-72\CMEs%2011%20months\Final\Current%20Macroeconomic%20Situation%20(English)%202072-4%20Tables%2046%20(Based%20on%20Eleven%20Months%20Data%20of%202071-7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b\Desktop\CME%205%20months\Source\Gov_Fin\CME_%20Tables_47_Five%20_Months_2072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esktop%20New\CME%209%20months\Final\CME_%20Tables_50_Nine_Months_2015-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00326\Desktop\CME%201st%20month%202073.74\source\BoP%20and%20Trade\Copy%20of%20CME_External%20Sectors_One%20_Month_2073-74-Trad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00326\Downloads\Table%20A-Aug-16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Outright Sale"/>
      <sheetName val="Repos"/>
      <sheetName val="SLF Trans"/>
      <sheetName val="TBs 91_364"/>
      <sheetName val="Inter_Bank"/>
      <sheetName val="Int Rate"/>
      <sheetName val="Purchase, Sale of CFC"/>
      <sheetName val="IC Purchase"/>
      <sheetName val="Stock Mkt Indicator"/>
      <sheetName val="Issue Approval "/>
      <sheetName val="Listed Co"/>
      <sheetName val="Share Mkt Acti"/>
      <sheetName val="Turnover Detail"/>
      <sheetName val="Securities List"/>
      <sheetName val="cpI_New "/>
      <sheetName val="CPI YoY"/>
      <sheetName val="WPI"/>
      <sheetName val="WPI YOY"/>
      <sheetName val="NSWI"/>
      <sheetName val="GBO"/>
      <sheetName val="Revenue"/>
      <sheetName val="Fresh TBs"/>
      <sheetName val="ODD"/>
      <sheetName val="Direction"/>
      <sheetName val="X-India"/>
      <sheetName val="X-China"/>
      <sheetName val="X-Other"/>
      <sheetName val="M-India"/>
      <sheetName val="M-China"/>
      <sheetName val="M-Other"/>
      <sheetName val="M_India$"/>
      <sheetName val="BOP"/>
      <sheetName val="ReserveRs"/>
      <sheetName val="Reserves $"/>
      <sheetName val="Ex Ra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BO "/>
      <sheetName val="Revenue"/>
      <sheetName val="OD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GDP at Current Prices"/>
      <sheetName val="GDP at Constant Prices"/>
      <sheetName val="GDP by Expenditure Catagory"/>
      <sheetName val="GNI GNDI and Savings"/>
      <sheetName val="Summary of Macro Eco. Indicator"/>
      <sheetName val="CPI_new"/>
      <sheetName val="CPI_Y-O-Y"/>
      <sheetName val="CPI_Nep &amp; Ind."/>
      <sheetName val="WPI"/>
      <sheetName val="WPI YOY"/>
      <sheetName val="NSWI"/>
      <sheetName val="Direction"/>
      <sheetName val="X-India"/>
      <sheetName val="X-China"/>
      <sheetName val="X-Other"/>
      <sheetName val="M-India"/>
      <sheetName val="M-China"/>
      <sheetName val="M-Other"/>
      <sheetName val="Customwise Trade"/>
      <sheetName val="M_India$"/>
      <sheetName val="X&amp;MPrice Index &amp;TOT"/>
      <sheetName val="BOP"/>
      <sheetName val="ReserveRs"/>
      <sheetName val="Reserves $"/>
      <sheetName val="Ex Rate"/>
      <sheetName val="GBO"/>
      <sheetName val="Revenue"/>
      <sheetName val="ODD 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Monetary Operations"/>
      <sheetName val="Purchase &amp; Sale of FC"/>
      <sheetName val="Inter_Bank"/>
      <sheetName val="Int Rate"/>
      <sheetName val="TBs 91_364"/>
      <sheetName val="Stock Mkt Indicator"/>
      <sheetName val="Issue Approval"/>
      <sheetName val="Listed Co"/>
      <sheetName val="Share Mkt Acti"/>
      <sheetName val="Turnover Detail"/>
      <sheetName val="Securities Li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ME Reasons"/>
      <sheetName val="For Graph"/>
      <sheetName val="Direction"/>
      <sheetName val="X-India"/>
      <sheetName val="X-China"/>
      <sheetName val="X-Other"/>
      <sheetName val="M-India"/>
      <sheetName val="M-China"/>
      <sheetName val="M-Other"/>
      <sheetName val="Customwise Trade"/>
      <sheetName val="M_India$"/>
      <sheetName val="X&amp;MPrice Index &amp;TO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</sheetNames>
    <sheetDataSet>
      <sheetData sheetId="7">
        <row r="4">
          <cell r="B4">
            <v>2015</v>
          </cell>
          <cell r="C4">
            <v>2015</v>
          </cell>
          <cell r="D4">
            <v>2016</v>
          </cell>
          <cell r="E4">
            <v>2016</v>
          </cell>
          <cell r="F4" t="str">
            <v>Changes during one month</v>
          </cell>
        </row>
        <row r="5">
          <cell r="B5" t="str">
            <v>Jul </v>
          </cell>
          <cell r="C5" t="str">
            <v>Aug</v>
          </cell>
          <cell r="D5" t="str">
            <v>Jul (p)</v>
          </cell>
          <cell r="E5" t="str">
            <v>Aug(e)</v>
          </cell>
          <cell r="F5" t="str">
            <v>2015/16</v>
          </cell>
          <cell r="H5" t="str">
            <v>2016/17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tco.com/gold.londonfix.html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0.421875" style="347" customWidth="1"/>
    <col min="2" max="4" width="9.140625" style="347" customWidth="1"/>
    <col min="5" max="5" width="31.140625" style="347" customWidth="1"/>
    <col min="6" max="16384" width="9.140625" style="347" customWidth="1"/>
  </cols>
  <sheetData>
    <row r="1" spans="1:9" ht="20.25">
      <c r="A1" s="1436" t="s">
        <v>241</v>
      </c>
      <c r="B1" s="1436"/>
      <c r="C1" s="1436"/>
      <c r="D1" s="1436"/>
      <c r="E1" s="1437"/>
      <c r="F1" s="346"/>
      <c r="G1" s="346"/>
      <c r="H1" s="346"/>
      <c r="I1" s="346"/>
    </row>
    <row r="2" spans="1:9" s="349" customFormat="1" ht="15.75">
      <c r="A2" s="1438" t="s">
        <v>284</v>
      </c>
      <c r="B2" s="1438"/>
      <c r="C2" s="1438"/>
      <c r="D2" s="1438"/>
      <c r="E2" s="1439"/>
      <c r="F2" s="348"/>
      <c r="G2" s="348"/>
      <c r="H2" s="348"/>
      <c r="I2" s="348"/>
    </row>
    <row r="3" spans="3:4" ht="8.25" customHeight="1">
      <c r="C3" s="350"/>
      <c r="D3" s="351"/>
    </row>
    <row r="4" spans="1:4" ht="15.75">
      <c r="A4" s="352" t="s">
        <v>242</v>
      </c>
      <c r="B4" s="352" t="s">
        <v>243</v>
      </c>
      <c r="C4" s="350"/>
      <c r="D4" s="351"/>
    </row>
    <row r="5" spans="4:10" ht="7.5" customHeight="1">
      <c r="D5" s="350"/>
      <c r="E5" s="350"/>
      <c r="J5" s="350"/>
    </row>
    <row r="6" spans="1:13" ht="15.75" customHeight="1">
      <c r="A6" s="351">
        <v>1</v>
      </c>
      <c r="B6" s="347" t="s">
        <v>98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</row>
    <row r="7" spans="1:5" ht="15.75">
      <c r="A7" s="351">
        <f>A6+1</f>
        <v>2</v>
      </c>
      <c r="B7" s="347" t="s">
        <v>145</v>
      </c>
      <c r="C7" s="350"/>
      <c r="D7" s="350"/>
      <c r="E7" s="350"/>
    </row>
    <row r="8" spans="1:5" ht="15.75">
      <c r="A8" s="351">
        <f>A7+1</f>
        <v>3</v>
      </c>
      <c r="B8" s="354" t="s">
        <v>165</v>
      </c>
      <c r="C8" s="350"/>
      <c r="D8" s="350"/>
      <c r="E8" s="350"/>
    </row>
    <row r="9" spans="1:5" ht="15.75">
      <c r="A9" s="351">
        <f>A8+1</f>
        <v>4</v>
      </c>
      <c r="B9" s="350" t="s">
        <v>244</v>
      </c>
      <c r="C9" s="350"/>
      <c r="D9" s="350"/>
      <c r="E9" s="350"/>
    </row>
    <row r="10" spans="1:19" ht="15.75">
      <c r="A10" s="351">
        <f>A9+1</f>
        <v>5</v>
      </c>
      <c r="B10" s="350" t="s">
        <v>245</v>
      </c>
      <c r="C10" s="350"/>
      <c r="D10" s="350"/>
      <c r="E10" s="350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</row>
    <row r="11" spans="1:5" ht="15.75">
      <c r="A11" s="351">
        <f>A10+1</f>
        <v>6</v>
      </c>
      <c r="B11" s="350" t="s">
        <v>246</v>
      </c>
      <c r="C11" s="350"/>
      <c r="D11" s="350"/>
      <c r="E11" s="350"/>
    </row>
    <row r="12" spans="1:10" s="352" customFormat="1" ht="15.75">
      <c r="A12" s="351"/>
      <c r="B12" s="352" t="s">
        <v>247</v>
      </c>
      <c r="C12" s="356"/>
      <c r="D12" s="356"/>
      <c r="E12" s="356"/>
      <c r="J12" s="347"/>
    </row>
    <row r="13" spans="1:11" ht="15.75">
      <c r="A13" s="351">
        <f>A11+1</f>
        <v>7</v>
      </c>
      <c r="B13" s="347" t="s">
        <v>248</v>
      </c>
      <c r="C13" s="350"/>
      <c r="D13" s="350"/>
      <c r="E13" s="350"/>
      <c r="G13" s="351"/>
      <c r="I13" s="350"/>
      <c r="J13" s="350"/>
      <c r="K13" s="350"/>
    </row>
    <row r="14" spans="1:11" ht="15.75">
      <c r="A14" s="351">
        <f>A13+1</f>
        <v>8</v>
      </c>
      <c r="B14" s="350" t="s">
        <v>249</v>
      </c>
      <c r="C14" s="350"/>
      <c r="D14" s="350"/>
      <c r="E14" s="350"/>
      <c r="G14" s="351"/>
      <c r="H14" s="350"/>
      <c r="I14" s="350"/>
      <c r="J14" s="350"/>
      <c r="K14" s="350"/>
    </row>
    <row r="15" spans="1:11" ht="15.75">
      <c r="A15" s="351">
        <f aca="true" t="shared" si="0" ref="A15:A27">A14+1</f>
        <v>9</v>
      </c>
      <c r="B15" s="350" t="s">
        <v>250</v>
      </c>
      <c r="C15" s="350"/>
      <c r="D15" s="350"/>
      <c r="E15" s="350"/>
      <c r="G15" s="351"/>
      <c r="H15" s="350"/>
      <c r="I15" s="350"/>
      <c r="J15" s="350"/>
      <c r="K15" s="350"/>
    </row>
    <row r="16" spans="1:11" ht="15.75">
      <c r="A16" s="351">
        <f t="shared" si="0"/>
        <v>10</v>
      </c>
      <c r="B16" s="350" t="s">
        <v>251</v>
      </c>
      <c r="C16" s="350"/>
      <c r="D16" s="350"/>
      <c r="E16" s="350"/>
      <c r="G16" s="351"/>
      <c r="H16" s="350"/>
      <c r="I16" s="350"/>
      <c r="J16" s="350"/>
      <c r="K16" s="350"/>
    </row>
    <row r="17" spans="1:11" ht="15.75">
      <c r="A17" s="351">
        <f t="shared" si="0"/>
        <v>11</v>
      </c>
      <c r="B17" s="350" t="s">
        <v>252</v>
      </c>
      <c r="C17" s="350"/>
      <c r="D17" s="350"/>
      <c r="E17" s="350"/>
      <c r="G17" s="351"/>
      <c r="H17" s="350"/>
      <c r="I17" s="350"/>
      <c r="J17" s="350"/>
      <c r="K17" s="350"/>
    </row>
    <row r="18" spans="1:11" ht="15.75">
      <c r="A18" s="351">
        <f t="shared" si="0"/>
        <v>12</v>
      </c>
      <c r="B18" s="350" t="s">
        <v>253</v>
      </c>
      <c r="C18" s="350"/>
      <c r="D18" s="350"/>
      <c r="E18" s="350"/>
      <c r="G18" s="351"/>
      <c r="H18" s="350"/>
      <c r="I18" s="350"/>
      <c r="J18" s="350"/>
      <c r="K18" s="350"/>
    </row>
    <row r="19" spans="1:11" ht="15.75">
      <c r="A19" s="351">
        <f t="shared" si="0"/>
        <v>13</v>
      </c>
      <c r="B19" s="350" t="s">
        <v>254</v>
      </c>
      <c r="C19" s="350"/>
      <c r="D19" s="350"/>
      <c r="E19" s="350"/>
      <c r="G19" s="351"/>
      <c r="H19" s="350"/>
      <c r="I19" s="350"/>
      <c r="J19" s="350"/>
      <c r="K19" s="350"/>
    </row>
    <row r="20" spans="1:11" ht="15.75">
      <c r="A20" s="351">
        <f t="shared" si="0"/>
        <v>14</v>
      </c>
      <c r="B20" s="357" t="s">
        <v>255</v>
      </c>
      <c r="C20" s="350"/>
      <c r="D20" s="350"/>
      <c r="E20" s="350"/>
      <c r="G20" s="351"/>
      <c r="H20" s="357"/>
      <c r="I20" s="350"/>
      <c r="J20" s="350"/>
      <c r="K20" s="350"/>
    </row>
    <row r="21" spans="1:11" ht="15.75">
      <c r="A21" s="351">
        <f t="shared" si="0"/>
        <v>15</v>
      </c>
      <c r="B21" s="350" t="s">
        <v>256</v>
      </c>
      <c r="C21" s="350"/>
      <c r="D21" s="350"/>
      <c r="E21" s="350"/>
      <c r="G21" s="351"/>
      <c r="H21" s="350"/>
      <c r="I21" s="350"/>
      <c r="J21" s="350"/>
      <c r="K21" s="350"/>
    </row>
    <row r="22" spans="1:11" ht="15.75">
      <c r="A22" s="351">
        <f t="shared" si="0"/>
        <v>16</v>
      </c>
      <c r="B22" s="350" t="s">
        <v>257</v>
      </c>
      <c r="C22" s="350"/>
      <c r="D22" s="350"/>
      <c r="E22" s="350"/>
      <c r="G22" s="351"/>
      <c r="H22" s="350"/>
      <c r="I22" s="350"/>
      <c r="J22" s="350"/>
      <c r="K22" s="350"/>
    </row>
    <row r="23" spans="1:11" ht="15.75">
      <c r="A23" s="351">
        <f t="shared" si="0"/>
        <v>17</v>
      </c>
      <c r="B23" s="350" t="s">
        <v>258</v>
      </c>
      <c r="C23" s="350"/>
      <c r="D23" s="350"/>
      <c r="E23" s="350"/>
      <c r="G23" s="351"/>
      <c r="H23" s="350"/>
      <c r="I23" s="350"/>
      <c r="J23" s="350"/>
      <c r="K23" s="350"/>
    </row>
    <row r="24" spans="1:11" ht="15.75">
      <c r="A24" s="351">
        <f t="shared" si="0"/>
        <v>18</v>
      </c>
      <c r="B24" s="350" t="s">
        <v>259</v>
      </c>
      <c r="C24" s="350"/>
      <c r="D24" s="350"/>
      <c r="E24" s="350"/>
      <c r="G24" s="351"/>
      <c r="H24" s="350"/>
      <c r="I24" s="350"/>
      <c r="J24" s="350"/>
      <c r="K24" s="350"/>
    </row>
    <row r="25" spans="1:11" ht="15.75">
      <c r="A25" s="351">
        <f t="shared" si="0"/>
        <v>19</v>
      </c>
      <c r="B25" s="350" t="s">
        <v>260</v>
      </c>
      <c r="C25" s="350"/>
      <c r="D25" s="350"/>
      <c r="E25" s="350"/>
      <c r="G25" s="351"/>
      <c r="H25" s="350"/>
      <c r="I25" s="350"/>
      <c r="J25" s="350"/>
      <c r="K25" s="350"/>
    </row>
    <row r="26" spans="1:11" ht="15.75">
      <c r="A26" s="351">
        <f t="shared" si="0"/>
        <v>20</v>
      </c>
      <c r="B26" s="357" t="s">
        <v>261</v>
      </c>
      <c r="C26" s="350"/>
      <c r="D26" s="350"/>
      <c r="E26" s="350"/>
      <c r="G26" s="351"/>
      <c r="H26" s="357"/>
      <c r="I26" s="350"/>
      <c r="J26" s="350"/>
      <c r="K26" s="350"/>
    </row>
    <row r="27" spans="1:11" ht="15.75">
      <c r="A27" s="351">
        <f t="shared" si="0"/>
        <v>21</v>
      </c>
      <c r="B27" s="357" t="s">
        <v>262</v>
      </c>
      <c r="C27" s="350"/>
      <c r="D27" s="350"/>
      <c r="E27" s="350"/>
      <c r="G27" s="351"/>
      <c r="H27" s="357"/>
      <c r="I27" s="350"/>
      <c r="J27" s="350"/>
      <c r="K27" s="350"/>
    </row>
    <row r="28" spans="1:11" ht="15.75">
      <c r="A28" s="351"/>
      <c r="B28" s="356" t="s">
        <v>263</v>
      </c>
      <c r="C28" s="350"/>
      <c r="D28" s="350"/>
      <c r="E28" s="350"/>
      <c r="G28" s="351"/>
      <c r="H28" s="357"/>
      <c r="I28" s="350"/>
      <c r="J28" s="350"/>
      <c r="K28" s="350"/>
    </row>
    <row r="29" spans="1:10" ht="15.75">
      <c r="A29" s="351">
        <f>A27+1</f>
        <v>22</v>
      </c>
      <c r="B29" s="350" t="s">
        <v>264</v>
      </c>
      <c r="C29" s="350"/>
      <c r="D29" s="350"/>
      <c r="E29" s="350"/>
      <c r="J29" s="352"/>
    </row>
    <row r="30" spans="1:11" ht="15.75">
      <c r="A30" s="351">
        <f>A29+1</f>
        <v>23</v>
      </c>
      <c r="B30" s="347" t="s">
        <v>18</v>
      </c>
      <c r="C30" s="350"/>
      <c r="D30" s="350"/>
      <c r="E30" s="350"/>
      <c r="H30" s="350"/>
      <c r="I30" s="350"/>
      <c r="J30" s="350"/>
      <c r="K30" s="350"/>
    </row>
    <row r="31" spans="1:11" ht="15.75">
      <c r="A31" s="351">
        <f>A30+1</f>
        <v>24</v>
      </c>
      <c r="B31" s="350" t="s">
        <v>53</v>
      </c>
      <c r="C31" s="350"/>
      <c r="D31" s="350"/>
      <c r="E31" s="350"/>
      <c r="H31" s="350"/>
      <c r="I31" s="350"/>
      <c r="J31" s="350"/>
      <c r="K31" s="350"/>
    </row>
    <row r="32" spans="1:10" ht="15.75">
      <c r="A32" s="351"/>
      <c r="B32" s="358" t="s">
        <v>265</v>
      </c>
      <c r="C32" s="350"/>
      <c r="D32" s="350"/>
      <c r="E32" s="350"/>
      <c r="J32" s="350"/>
    </row>
    <row r="33" spans="1:10" ht="15.75">
      <c r="A33" s="351">
        <f>A31+1</f>
        <v>25</v>
      </c>
      <c r="B33" s="350" t="s">
        <v>266</v>
      </c>
      <c r="J33" s="350"/>
    </row>
    <row r="34" spans="1:10" ht="15.75">
      <c r="A34" s="351">
        <f>A33+1</f>
        <v>26</v>
      </c>
      <c r="B34" s="350" t="s">
        <v>267</v>
      </c>
      <c r="C34" s="350"/>
      <c r="D34" s="350"/>
      <c r="E34" s="350"/>
      <c r="J34" s="350"/>
    </row>
    <row r="35" spans="1:10" ht="15.75">
      <c r="A35" s="351">
        <f aca="true" t="shared" si="1" ref="A35:A42">A34+1</f>
        <v>27</v>
      </c>
      <c r="B35" s="347" t="s">
        <v>268</v>
      </c>
      <c r="C35" s="350"/>
      <c r="D35" s="350"/>
      <c r="E35" s="350"/>
      <c r="J35" s="356"/>
    </row>
    <row r="36" spans="1:10" ht="15.75">
      <c r="A36" s="351">
        <f t="shared" si="1"/>
        <v>28</v>
      </c>
      <c r="B36" s="347" t="s">
        <v>269</v>
      </c>
      <c r="C36" s="350"/>
      <c r="D36" s="350"/>
      <c r="E36" s="350"/>
      <c r="J36" s="350"/>
    </row>
    <row r="37" spans="1:10" ht="15.75">
      <c r="A37" s="351">
        <f t="shared" si="1"/>
        <v>29</v>
      </c>
      <c r="B37" s="347" t="s">
        <v>270</v>
      </c>
      <c r="C37" s="350"/>
      <c r="D37" s="350"/>
      <c r="E37" s="350"/>
      <c r="J37" s="350"/>
    </row>
    <row r="38" spans="1:10" ht="15.75">
      <c r="A38" s="351">
        <f t="shared" si="1"/>
        <v>30</v>
      </c>
      <c r="B38" s="347" t="s">
        <v>271</v>
      </c>
      <c r="C38" s="350"/>
      <c r="D38" s="350"/>
      <c r="E38" s="350"/>
      <c r="F38" s="347" t="s">
        <v>272</v>
      </c>
      <c r="J38" s="350"/>
    </row>
    <row r="39" spans="1:10" ht="15.75">
      <c r="A39" s="351">
        <f t="shared" si="1"/>
        <v>31</v>
      </c>
      <c r="B39" s="347" t="s">
        <v>273</v>
      </c>
      <c r="C39" s="350"/>
      <c r="D39" s="350"/>
      <c r="E39" s="350"/>
      <c r="J39" s="356"/>
    </row>
    <row r="40" spans="1:10" ht="15.75">
      <c r="A40" s="351">
        <f t="shared" si="1"/>
        <v>32</v>
      </c>
      <c r="B40" s="347" t="s">
        <v>274</v>
      </c>
      <c r="C40" s="350"/>
      <c r="D40" s="350"/>
      <c r="E40" s="350"/>
      <c r="J40" s="356"/>
    </row>
    <row r="41" spans="1:10" ht="15.75">
      <c r="A41" s="351">
        <f t="shared" si="1"/>
        <v>33</v>
      </c>
      <c r="B41" s="347" t="s">
        <v>275</v>
      </c>
      <c r="C41" s="350"/>
      <c r="D41" s="350"/>
      <c r="E41" s="350"/>
      <c r="J41" s="356"/>
    </row>
    <row r="42" spans="1:10" ht="15.75">
      <c r="A42" s="351">
        <f t="shared" si="1"/>
        <v>34</v>
      </c>
      <c r="B42" s="347" t="s">
        <v>276</v>
      </c>
      <c r="C42" s="350"/>
      <c r="D42" s="350"/>
      <c r="E42" s="350"/>
      <c r="J42" s="356"/>
    </row>
    <row r="43" spans="1:10" ht="15.75">
      <c r="A43" s="351"/>
      <c r="B43" s="352" t="s">
        <v>277</v>
      </c>
      <c r="C43" s="350"/>
      <c r="D43" s="350"/>
      <c r="E43" s="350"/>
      <c r="J43" s="350"/>
    </row>
    <row r="44" spans="1:10" ht="15.75">
      <c r="A44" s="351">
        <f>A42+1</f>
        <v>35</v>
      </c>
      <c r="B44" s="347" t="s">
        <v>277</v>
      </c>
      <c r="C44" s="350"/>
      <c r="D44" s="350"/>
      <c r="E44" s="350"/>
      <c r="J44" s="350"/>
    </row>
    <row r="45" spans="1:5" ht="15.75">
      <c r="A45" s="351">
        <f>A44+1</f>
        <v>36</v>
      </c>
      <c r="B45" s="347" t="s">
        <v>278</v>
      </c>
      <c r="C45" s="350"/>
      <c r="D45" s="350"/>
      <c r="E45" s="350"/>
    </row>
    <row r="46" spans="1:10" ht="15.75">
      <c r="A46" s="351"/>
      <c r="B46" s="352" t="s">
        <v>279</v>
      </c>
      <c r="J46" s="357"/>
    </row>
    <row r="47" spans="1:10" ht="15.75">
      <c r="A47" s="351">
        <f>A45+1</f>
        <v>37</v>
      </c>
      <c r="B47" s="347" t="s">
        <v>280</v>
      </c>
      <c r="C47" s="350"/>
      <c r="D47" s="350"/>
      <c r="E47" s="350"/>
      <c r="J47" s="357"/>
    </row>
    <row r="48" spans="1:2" ht="15.75">
      <c r="A48" s="351">
        <f>A47+1</f>
        <v>38</v>
      </c>
      <c r="B48" s="347" t="s">
        <v>281</v>
      </c>
    </row>
    <row r="49" spans="1:2" ht="15.75">
      <c r="A49" s="351">
        <f>A48+1</f>
        <v>39</v>
      </c>
      <c r="B49" s="347" t="s">
        <v>282</v>
      </c>
    </row>
    <row r="50" spans="1:5" ht="15.75">
      <c r="A50" s="350"/>
      <c r="B50" s="350"/>
      <c r="C50" s="350"/>
      <c r="D50" s="350"/>
      <c r="E50" s="350"/>
    </row>
    <row r="51" spans="1:5" ht="15.75">
      <c r="A51" s="350"/>
      <c r="B51" s="350"/>
      <c r="C51" s="350"/>
      <c r="D51" s="350"/>
      <c r="E51" s="350"/>
    </row>
    <row r="52" spans="1:5" ht="15.75">
      <c r="A52" s="350"/>
      <c r="B52" s="350"/>
      <c r="C52" s="350"/>
      <c r="D52" s="350"/>
      <c r="E52" s="350"/>
    </row>
    <row r="53" spans="1:5" ht="15.75">
      <c r="A53" s="350"/>
      <c r="B53" s="350"/>
      <c r="C53" s="350"/>
      <c r="D53" s="350"/>
      <c r="E53" s="350"/>
    </row>
    <row r="54" spans="1:7" ht="15.75">
      <c r="A54" s="350"/>
      <c r="B54" s="350"/>
      <c r="C54" s="350"/>
      <c r="D54" s="350"/>
      <c r="E54" s="350"/>
      <c r="G54" s="347" t="s">
        <v>283</v>
      </c>
    </row>
    <row r="55" spans="1:5" ht="15.75">
      <c r="A55" s="350"/>
      <c r="B55" s="350"/>
      <c r="C55" s="350"/>
      <c r="D55" s="350"/>
      <c r="E55" s="350"/>
    </row>
    <row r="56" spans="1:5" ht="15.75">
      <c r="A56" s="350"/>
      <c r="B56" s="350"/>
      <c r="C56" s="350"/>
      <c r="D56" s="350"/>
      <c r="E56" s="350"/>
    </row>
    <row r="57" spans="1:5" ht="15.75">
      <c r="A57" s="350"/>
      <c r="B57" s="350"/>
      <c r="C57" s="350"/>
      <c r="D57" s="350"/>
      <c r="E57" s="350"/>
    </row>
    <row r="58" spans="1:5" ht="15.75">
      <c r="A58" s="350"/>
      <c r="B58" s="350"/>
      <c r="C58" s="350"/>
      <c r="D58" s="350"/>
      <c r="E58" s="350"/>
    </row>
    <row r="59" spans="1:5" ht="15.75">
      <c r="A59" s="350"/>
      <c r="B59" s="350"/>
      <c r="C59" s="350"/>
      <c r="D59" s="350"/>
      <c r="E59" s="350"/>
    </row>
    <row r="60" spans="1:5" ht="15.75">
      <c r="A60" s="350"/>
      <c r="B60" s="350"/>
      <c r="C60" s="350"/>
      <c r="D60" s="350"/>
      <c r="E60" s="350"/>
    </row>
    <row r="61" spans="1:5" ht="15.75">
      <c r="A61" s="350"/>
      <c r="B61" s="350"/>
      <c r="C61" s="350"/>
      <c r="D61" s="350"/>
      <c r="E61" s="350"/>
    </row>
    <row r="62" spans="1:5" ht="15.75">
      <c r="A62" s="350"/>
      <c r="B62" s="350"/>
      <c r="C62" s="350"/>
      <c r="D62" s="350"/>
      <c r="E62" s="350"/>
    </row>
    <row r="63" spans="1:5" ht="15.75">
      <c r="A63" s="350"/>
      <c r="B63" s="350"/>
      <c r="C63" s="350"/>
      <c r="D63" s="350"/>
      <c r="E63" s="350"/>
    </row>
    <row r="64" spans="1:5" ht="15.75">
      <c r="A64" s="350"/>
      <c r="B64" s="350"/>
      <c r="C64" s="350"/>
      <c r="D64" s="350"/>
      <c r="E64" s="350"/>
    </row>
    <row r="65" spans="1:5" ht="15.75">
      <c r="A65" s="350"/>
      <c r="B65" s="350"/>
      <c r="C65" s="350"/>
      <c r="D65" s="350"/>
      <c r="E65" s="350"/>
    </row>
    <row r="66" spans="1:5" ht="15.75">
      <c r="A66" s="350"/>
      <c r="B66" s="350"/>
      <c r="C66" s="350"/>
      <c r="D66" s="350"/>
      <c r="E66" s="350"/>
    </row>
    <row r="67" spans="1:5" ht="15.75">
      <c r="A67" s="350"/>
      <c r="B67" s="350"/>
      <c r="C67" s="350"/>
      <c r="D67" s="350"/>
      <c r="E67" s="350"/>
    </row>
    <row r="68" spans="1:5" ht="15.75">
      <c r="A68" s="350"/>
      <c r="B68" s="350"/>
      <c r="C68" s="350"/>
      <c r="D68" s="350"/>
      <c r="E68" s="350"/>
    </row>
    <row r="69" spans="1:5" ht="15.75">
      <c r="A69" s="350"/>
      <c r="B69" s="350"/>
      <c r="C69" s="350"/>
      <c r="D69" s="350"/>
      <c r="E69" s="350"/>
    </row>
    <row r="70" spans="1:5" ht="15.75">
      <c r="A70" s="350"/>
      <c r="B70" s="350"/>
      <c r="C70" s="350"/>
      <c r="D70" s="350"/>
      <c r="E70" s="350"/>
    </row>
    <row r="71" spans="1:5" ht="15.75">
      <c r="A71" s="350"/>
      <c r="B71" s="350"/>
      <c r="C71" s="350"/>
      <c r="D71" s="350"/>
      <c r="E71" s="350"/>
    </row>
    <row r="72" spans="1:5" ht="15.75">
      <c r="A72" s="350"/>
      <c r="B72" s="350"/>
      <c r="C72" s="350"/>
      <c r="D72" s="350"/>
      <c r="E72" s="350"/>
    </row>
    <row r="73" spans="1:5" ht="15.75">
      <c r="A73" s="350"/>
      <c r="B73" s="350"/>
      <c r="C73" s="350"/>
      <c r="D73" s="350"/>
      <c r="E73" s="350"/>
    </row>
    <row r="74" spans="1:5" ht="15.75">
      <c r="A74" s="350"/>
      <c r="B74" s="350"/>
      <c r="C74" s="350"/>
      <c r="D74" s="350"/>
      <c r="E74" s="350"/>
    </row>
    <row r="75" spans="1:5" ht="15.75">
      <c r="A75" s="350"/>
      <c r="B75" s="350"/>
      <c r="C75" s="350"/>
      <c r="D75" s="350"/>
      <c r="E75" s="350"/>
    </row>
    <row r="76" spans="1:5" ht="15.75">
      <c r="A76" s="350"/>
      <c r="B76" s="350"/>
      <c r="C76" s="350"/>
      <c r="D76" s="350"/>
      <c r="E76" s="350"/>
    </row>
    <row r="77" spans="1:5" ht="15.75">
      <c r="A77" s="350"/>
      <c r="B77" s="350"/>
      <c r="C77" s="350"/>
      <c r="D77" s="350"/>
      <c r="E77" s="350"/>
    </row>
    <row r="78" spans="1:5" ht="15.75">
      <c r="A78" s="350"/>
      <c r="B78" s="350"/>
      <c r="C78" s="350"/>
      <c r="D78" s="350"/>
      <c r="E78" s="350"/>
    </row>
    <row r="79" spans="1:5" ht="15.75">
      <c r="A79" s="350"/>
      <c r="B79" s="350"/>
      <c r="C79" s="350"/>
      <c r="D79" s="350"/>
      <c r="E79" s="350"/>
    </row>
    <row r="80" spans="1:5" ht="15.75">
      <c r="A80" s="350"/>
      <c r="B80" s="350"/>
      <c r="C80" s="350"/>
      <c r="D80" s="350"/>
      <c r="E80" s="350"/>
    </row>
    <row r="81" spans="1:5" ht="15.75">
      <c r="A81" s="350"/>
      <c r="B81" s="350"/>
      <c r="C81" s="350"/>
      <c r="D81" s="350"/>
      <c r="E81" s="350"/>
    </row>
    <row r="82" spans="1:5" ht="15.75">
      <c r="A82" s="350"/>
      <c r="B82" s="350"/>
      <c r="C82" s="350"/>
      <c r="D82" s="350"/>
      <c r="E82" s="350"/>
    </row>
    <row r="83" spans="1:5" ht="15.75">
      <c r="A83" s="350"/>
      <c r="B83" s="350"/>
      <c r="C83" s="350"/>
      <c r="D83" s="350"/>
      <c r="E83" s="350"/>
    </row>
    <row r="84" spans="1:5" ht="15.75">
      <c r="A84" s="350"/>
      <c r="B84" s="350"/>
      <c r="C84" s="350"/>
      <c r="D84" s="350"/>
      <c r="E84" s="350"/>
    </row>
    <row r="85" spans="1:5" ht="15.75">
      <c r="A85" s="350"/>
      <c r="B85" s="350"/>
      <c r="C85" s="350"/>
      <c r="D85" s="350"/>
      <c r="E85" s="350"/>
    </row>
    <row r="86" spans="1:5" ht="15.75">
      <c r="A86" s="350"/>
      <c r="B86" s="350"/>
      <c r="C86" s="350"/>
      <c r="D86" s="350"/>
      <c r="E86" s="350"/>
    </row>
    <row r="87" spans="1:5" ht="15.75">
      <c r="A87" s="350"/>
      <c r="B87" s="350"/>
      <c r="C87" s="350"/>
      <c r="D87" s="350"/>
      <c r="E87" s="350"/>
    </row>
    <row r="88" spans="1:5" ht="15.75">
      <c r="A88" s="350"/>
      <c r="B88" s="350"/>
      <c r="C88" s="350"/>
      <c r="D88" s="350"/>
      <c r="E88" s="350"/>
    </row>
    <row r="89" spans="1:5" ht="15.75">
      <c r="A89" s="350"/>
      <c r="B89" s="350"/>
      <c r="C89" s="350"/>
      <c r="D89" s="350"/>
      <c r="E89" s="350"/>
    </row>
    <row r="90" spans="1:5" ht="15.75">
      <c r="A90" s="350"/>
      <c r="B90" s="350"/>
      <c r="C90" s="350"/>
      <c r="D90" s="350"/>
      <c r="E90" s="350"/>
    </row>
    <row r="91" spans="1:5" ht="15.75">
      <c r="A91" s="350"/>
      <c r="B91" s="350"/>
      <c r="C91" s="350"/>
      <c r="D91" s="350"/>
      <c r="E91" s="350"/>
    </row>
    <row r="92" spans="1:5" ht="15.75">
      <c r="A92" s="350"/>
      <c r="B92" s="350"/>
      <c r="C92" s="350"/>
      <c r="D92" s="350"/>
      <c r="E92" s="350"/>
    </row>
    <row r="93" spans="1:5" ht="15.75">
      <c r="A93" s="350"/>
      <c r="B93" s="350"/>
      <c r="C93" s="350"/>
      <c r="D93" s="350"/>
      <c r="E93" s="350"/>
    </row>
    <row r="94" spans="1:5" ht="15.75">
      <c r="A94" s="350"/>
      <c r="B94" s="350"/>
      <c r="C94" s="350"/>
      <c r="D94" s="350"/>
      <c r="E94" s="350"/>
    </row>
    <row r="95" spans="1:5" ht="15.75">
      <c r="A95" s="350"/>
      <c r="B95" s="350"/>
      <c r="C95" s="350"/>
      <c r="D95" s="350"/>
      <c r="E95" s="350"/>
    </row>
    <row r="96" spans="1:5" ht="15.75">
      <c r="A96" s="350"/>
      <c r="B96" s="350"/>
      <c r="C96" s="350"/>
      <c r="D96" s="350"/>
      <c r="E96" s="350"/>
    </row>
    <row r="97" spans="1:5" ht="15.75">
      <c r="A97" s="350"/>
      <c r="B97" s="350"/>
      <c r="C97" s="350"/>
      <c r="D97" s="350"/>
      <c r="E97" s="350"/>
    </row>
    <row r="98" spans="1:5" ht="15.75">
      <c r="A98" s="350"/>
      <c r="B98" s="350"/>
      <c r="C98" s="350"/>
      <c r="D98" s="350"/>
      <c r="E98" s="350"/>
    </row>
    <row r="99" spans="1:5" ht="15.75">
      <c r="A99" s="350"/>
      <c r="B99" s="350"/>
      <c r="C99" s="350"/>
      <c r="D99" s="350"/>
      <c r="E99" s="350"/>
    </row>
    <row r="100" spans="1:5" ht="15.75">
      <c r="A100" s="350"/>
      <c r="B100" s="350"/>
      <c r="C100" s="350"/>
      <c r="D100" s="350"/>
      <c r="E100" s="350"/>
    </row>
    <row r="101" spans="1:5" ht="15.75">
      <c r="A101" s="350"/>
      <c r="B101" s="350"/>
      <c r="C101" s="350"/>
      <c r="D101" s="350"/>
      <c r="E101" s="350"/>
    </row>
    <row r="102" spans="1:5" ht="15.75">
      <c r="A102" s="350"/>
      <c r="B102" s="350"/>
      <c r="C102" s="350"/>
      <c r="D102" s="350"/>
      <c r="E102" s="350"/>
    </row>
    <row r="103" spans="1:5" ht="15.75">
      <c r="A103" s="350"/>
      <c r="B103" s="350"/>
      <c r="C103" s="350"/>
      <c r="D103" s="350"/>
      <c r="E103" s="350"/>
    </row>
    <row r="104" spans="1:5" ht="15.75">
      <c r="A104" s="350"/>
      <c r="B104" s="350"/>
      <c r="C104" s="350"/>
      <c r="D104" s="350"/>
      <c r="E104" s="350"/>
    </row>
    <row r="105" spans="1:5" ht="15.75">
      <c r="A105" s="350"/>
      <c r="B105" s="350"/>
      <c r="C105" s="350"/>
      <c r="D105" s="350"/>
      <c r="E105" s="350"/>
    </row>
    <row r="106" spans="1:5" ht="15.75">
      <c r="A106" s="350"/>
      <c r="B106" s="350"/>
      <c r="C106" s="350"/>
      <c r="D106" s="350"/>
      <c r="E106" s="350"/>
    </row>
    <row r="107" spans="1:5" ht="15.75">
      <c r="A107" s="350"/>
      <c r="B107" s="350"/>
      <c r="C107" s="350"/>
      <c r="D107" s="350"/>
      <c r="E107" s="350"/>
    </row>
    <row r="108" spans="1:5" ht="15.75">
      <c r="A108" s="350"/>
      <c r="B108" s="350"/>
      <c r="C108" s="350"/>
      <c r="D108" s="350"/>
      <c r="E108" s="350"/>
    </row>
    <row r="109" spans="1:5" ht="15.75">
      <c r="A109" s="350"/>
      <c r="B109" s="350"/>
      <c r="C109" s="350"/>
      <c r="D109" s="350"/>
      <c r="E109" s="350"/>
    </row>
    <row r="110" spans="1:5" ht="15.75">
      <c r="A110" s="350"/>
      <c r="B110" s="350"/>
      <c r="C110" s="350"/>
      <c r="D110" s="350"/>
      <c r="E110" s="350"/>
    </row>
    <row r="111" spans="1:5" ht="15.75">
      <c r="A111" s="350"/>
      <c r="B111" s="350"/>
      <c r="C111" s="350"/>
      <c r="D111" s="350"/>
      <c r="E111" s="350"/>
    </row>
    <row r="112" spans="1:5" ht="15.75">
      <c r="A112" s="350"/>
      <c r="B112" s="350"/>
      <c r="C112" s="350"/>
      <c r="D112" s="350"/>
      <c r="E112" s="350"/>
    </row>
    <row r="113" spans="1:5" ht="15.75">
      <c r="A113" s="350"/>
      <c r="B113" s="350"/>
      <c r="C113" s="350"/>
      <c r="D113" s="350"/>
      <c r="E113" s="350"/>
    </row>
    <row r="114" spans="1:5" ht="15.75">
      <c r="A114" s="350"/>
      <c r="B114" s="350"/>
      <c r="C114" s="350"/>
      <c r="D114" s="350"/>
      <c r="E114" s="350"/>
    </row>
    <row r="115" spans="1:5" ht="15.75">
      <c r="A115" s="350"/>
      <c r="B115" s="350"/>
      <c r="C115" s="350"/>
      <c r="D115" s="350"/>
      <c r="E115" s="350"/>
    </row>
    <row r="116" spans="1:5" ht="15.75">
      <c r="A116" s="350"/>
      <c r="B116" s="350"/>
      <c r="C116" s="350"/>
      <c r="D116" s="350"/>
      <c r="E116" s="350"/>
    </row>
    <row r="117" spans="1:5" ht="15.75">
      <c r="A117" s="350"/>
      <c r="B117" s="350"/>
      <c r="C117" s="350"/>
      <c r="D117" s="350"/>
      <c r="E117" s="350"/>
    </row>
    <row r="118" spans="1:5" ht="15.75">
      <c r="A118" s="350"/>
      <c r="B118" s="350"/>
      <c r="C118" s="350"/>
      <c r="D118" s="350"/>
      <c r="E118" s="350"/>
    </row>
    <row r="119" spans="1:5" ht="15.75">
      <c r="A119" s="350"/>
      <c r="B119" s="350"/>
      <c r="C119" s="350"/>
      <c r="D119" s="350"/>
      <c r="E119" s="350"/>
    </row>
    <row r="120" spans="1:5" ht="15.75">
      <c r="A120" s="350"/>
      <c r="B120" s="350"/>
      <c r="C120" s="350"/>
      <c r="D120" s="350"/>
      <c r="E120" s="350"/>
    </row>
    <row r="121" spans="1:5" ht="15.75">
      <c r="A121" s="350"/>
      <c r="B121" s="350"/>
      <c r="C121" s="350"/>
      <c r="D121" s="350"/>
      <c r="E121" s="350"/>
    </row>
    <row r="122" spans="1:5" ht="15.75">
      <c r="A122" s="350"/>
      <c r="B122" s="350"/>
      <c r="C122" s="350"/>
      <c r="D122" s="350"/>
      <c r="E122" s="350"/>
    </row>
    <row r="123" spans="1:5" ht="15.75">
      <c r="A123" s="350"/>
      <c r="B123" s="350"/>
      <c r="C123" s="350"/>
      <c r="D123" s="350"/>
      <c r="E123" s="350"/>
    </row>
    <row r="124" spans="1:5" ht="15.75">
      <c r="A124" s="350"/>
      <c r="B124" s="350"/>
      <c r="C124" s="350"/>
      <c r="D124" s="350"/>
      <c r="E124" s="350"/>
    </row>
    <row r="125" spans="1:5" ht="15.75">
      <c r="A125" s="350"/>
      <c r="B125" s="350"/>
      <c r="C125" s="350"/>
      <c r="D125" s="350"/>
      <c r="E125" s="350"/>
    </row>
    <row r="126" spans="1:5" ht="15.75">
      <c r="A126" s="350"/>
      <c r="B126" s="350"/>
      <c r="C126" s="350"/>
      <c r="D126" s="350"/>
      <c r="E126" s="350"/>
    </row>
    <row r="127" spans="1:5" ht="15.75">
      <c r="A127" s="350"/>
      <c r="B127" s="350"/>
      <c r="C127" s="350"/>
      <c r="D127" s="350"/>
      <c r="E127" s="350"/>
    </row>
    <row r="128" spans="1:5" ht="15.75">
      <c r="A128" s="350"/>
      <c r="B128" s="350"/>
      <c r="C128" s="350"/>
      <c r="D128" s="350"/>
      <c r="E128" s="350"/>
    </row>
    <row r="129" spans="1:5" ht="15.75">
      <c r="A129" s="350"/>
      <c r="B129" s="350"/>
      <c r="C129" s="350"/>
      <c r="D129" s="350"/>
      <c r="E129" s="350"/>
    </row>
    <row r="130" spans="1:5" ht="15.75">
      <c r="A130" s="350"/>
      <c r="B130" s="350"/>
      <c r="C130" s="350"/>
      <c r="D130" s="350"/>
      <c r="E130" s="350"/>
    </row>
    <row r="131" spans="1:5" ht="15.75">
      <c r="A131" s="350"/>
      <c r="B131" s="350"/>
      <c r="C131" s="350"/>
      <c r="D131" s="350"/>
      <c r="E131" s="350"/>
    </row>
    <row r="132" spans="1:5" ht="15.75">
      <c r="A132" s="350"/>
      <c r="B132" s="350"/>
      <c r="C132" s="350"/>
      <c r="D132" s="350"/>
      <c r="E132" s="350"/>
    </row>
    <row r="133" spans="1:5" ht="15.75">
      <c r="A133" s="350"/>
      <c r="B133" s="350"/>
      <c r="C133" s="350"/>
      <c r="D133" s="350"/>
      <c r="E133" s="350"/>
    </row>
    <row r="134" spans="1:5" ht="15.75">
      <c r="A134" s="350"/>
      <c r="B134" s="350"/>
      <c r="C134" s="350"/>
      <c r="D134" s="350"/>
      <c r="E134" s="350"/>
    </row>
    <row r="135" spans="1:5" ht="15.75">
      <c r="A135" s="350"/>
      <c r="B135" s="350"/>
      <c r="C135" s="350"/>
      <c r="D135" s="350"/>
      <c r="E135" s="350"/>
    </row>
    <row r="136" spans="1:5" ht="15.75">
      <c r="A136" s="350"/>
      <c r="B136" s="350"/>
      <c r="C136" s="350"/>
      <c r="D136" s="350"/>
      <c r="E136" s="350"/>
    </row>
    <row r="137" spans="1:5" ht="15.75">
      <c r="A137" s="350"/>
      <c r="B137" s="350"/>
      <c r="C137" s="350"/>
      <c r="D137" s="350"/>
      <c r="E137" s="350"/>
    </row>
    <row r="138" spans="1:5" ht="15.75">
      <c r="A138" s="350"/>
      <c r="B138" s="350"/>
      <c r="C138" s="350"/>
      <c r="D138" s="350"/>
      <c r="E138" s="350"/>
    </row>
    <row r="139" spans="1:5" ht="15.75">
      <c r="A139" s="350"/>
      <c r="B139" s="350"/>
      <c r="C139" s="350"/>
      <c r="D139" s="350"/>
      <c r="E139" s="350"/>
    </row>
    <row r="140" spans="1:5" ht="15.75">
      <c r="A140" s="350"/>
      <c r="B140" s="350"/>
      <c r="C140" s="350"/>
      <c r="D140" s="350"/>
      <c r="E140" s="350"/>
    </row>
    <row r="141" spans="1:5" ht="15.75">
      <c r="A141" s="350"/>
      <c r="B141" s="350"/>
      <c r="C141" s="350"/>
      <c r="D141" s="350"/>
      <c r="E141" s="350"/>
    </row>
    <row r="142" spans="1:5" ht="15.75">
      <c r="A142" s="350"/>
      <c r="B142" s="350"/>
      <c r="C142" s="350"/>
      <c r="D142" s="350"/>
      <c r="E142" s="350"/>
    </row>
    <row r="143" spans="1:5" ht="15.75">
      <c r="A143" s="350"/>
      <c r="B143" s="350"/>
      <c r="C143" s="350"/>
      <c r="D143" s="350"/>
      <c r="E143" s="350"/>
    </row>
    <row r="144" spans="1:5" ht="15.75">
      <c r="A144" s="350"/>
      <c r="B144" s="350"/>
      <c r="C144" s="350"/>
      <c r="D144" s="350"/>
      <c r="E144" s="350"/>
    </row>
    <row r="145" spans="1:5" ht="15.75">
      <c r="A145" s="350"/>
      <c r="B145" s="350"/>
      <c r="C145" s="350"/>
      <c r="D145" s="350"/>
      <c r="E145" s="350"/>
    </row>
    <row r="146" spans="1:5" ht="15.75">
      <c r="A146" s="350"/>
      <c r="B146" s="350"/>
      <c r="C146" s="350"/>
      <c r="D146" s="350"/>
      <c r="E146" s="350"/>
    </row>
    <row r="147" spans="1:5" ht="15.75">
      <c r="A147" s="350"/>
      <c r="B147" s="350"/>
      <c r="C147" s="350"/>
      <c r="D147" s="350"/>
      <c r="E147" s="350"/>
    </row>
    <row r="148" spans="1:5" ht="15.75">
      <c r="A148" s="350"/>
      <c r="B148" s="350"/>
      <c r="C148" s="350"/>
      <c r="D148" s="350"/>
      <c r="E148" s="350"/>
    </row>
    <row r="149" spans="1:5" ht="15.75">
      <c r="A149" s="350"/>
      <c r="B149" s="350"/>
      <c r="C149" s="350"/>
      <c r="D149" s="350"/>
      <c r="E149" s="350"/>
    </row>
    <row r="150" spans="1:5" ht="15.75">
      <c r="A150" s="350"/>
      <c r="B150" s="350"/>
      <c r="C150" s="350"/>
      <c r="D150" s="350"/>
      <c r="E150" s="350"/>
    </row>
    <row r="151" spans="1:5" ht="15.75">
      <c r="A151" s="350"/>
      <c r="B151" s="350"/>
      <c r="C151" s="350"/>
      <c r="D151" s="350"/>
      <c r="E151" s="350"/>
    </row>
    <row r="152" spans="1:5" ht="15.75">
      <c r="A152" s="350"/>
      <c r="B152" s="350"/>
      <c r="C152" s="350"/>
      <c r="D152" s="350"/>
      <c r="E152" s="350"/>
    </row>
    <row r="153" spans="1:5" ht="15.75">
      <c r="A153" s="350"/>
      <c r="B153" s="350"/>
      <c r="C153" s="350"/>
      <c r="D153" s="350"/>
      <c r="E153" s="350"/>
    </row>
    <row r="154" spans="1:5" ht="15.75">
      <c r="A154" s="350"/>
      <c r="B154" s="350"/>
      <c r="C154" s="350"/>
      <c r="D154" s="350"/>
      <c r="E154" s="350"/>
    </row>
    <row r="155" spans="1:5" ht="15.75">
      <c r="A155" s="350"/>
      <c r="B155" s="350"/>
      <c r="C155" s="350"/>
      <c r="D155" s="350"/>
      <c r="E155" s="350"/>
    </row>
    <row r="156" spans="1:5" ht="15.75">
      <c r="A156" s="350"/>
      <c r="B156" s="350"/>
      <c r="C156" s="350"/>
      <c r="D156" s="350"/>
      <c r="E156" s="350"/>
    </row>
    <row r="157" spans="1:5" ht="15.75">
      <c r="A157" s="350"/>
      <c r="B157" s="350"/>
      <c r="C157" s="350"/>
      <c r="D157" s="350"/>
      <c r="E157" s="350"/>
    </row>
    <row r="158" spans="1:5" ht="15.75">
      <c r="A158" s="350"/>
      <c r="B158" s="350"/>
      <c r="C158" s="350"/>
      <c r="D158" s="350"/>
      <c r="E158" s="350"/>
    </row>
    <row r="159" spans="1:5" ht="15.75">
      <c r="A159" s="350"/>
      <c r="B159" s="350"/>
      <c r="C159" s="350"/>
      <c r="D159" s="350"/>
      <c r="E159" s="350"/>
    </row>
    <row r="160" spans="1:5" ht="15.75">
      <c r="A160" s="350"/>
      <c r="B160" s="350"/>
      <c r="C160" s="350"/>
      <c r="D160" s="350"/>
      <c r="E160" s="350"/>
    </row>
    <row r="161" spans="1:5" ht="15.75">
      <c r="A161" s="350"/>
      <c r="B161" s="350"/>
      <c r="C161" s="350"/>
      <c r="D161" s="350"/>
      <c r="E161" s="350"/>
    </row>
    <row r="162" spans="1:5" ht="15.75">
      <c r="A162" s="350"/>
      <c r="B162" s="350"/>
      <c r="C162" s="350"/>
      <c r="D162" s="350"/>
      <c r="E162" s="350"/>
    </row>
    <row r="163" spans="1:5" ht="15.75">
      <c r="A163" s="350"/>
      <c r="B163" s="350"/>
      <c r="C163" s="350"/>
      <c r="D163" s="350"/>
      <c r="E163" s="350"/>
    </row>
    <row r="164" spans="1:5" ht="15.75">
      <c r="A164" s="350"/>
      <c r="B164" s="350"/>
      <c r="C164" s="350"/>
      <c r="D164" s="350"/>
      <c r="E164" s="350"/>
    </row>
    <row r="165" spans="1:5" ht="15.75">
      <c r="A165" s="350"/>
      <c r="B165" s="350"/>
      <c r="C165" s="350"/>
      <c r="D165" s="350"/>
      <c r="E165" s="350"/>
    </row>
    <row r="166" spans="1:5" ht="15.75">
      <c r="A166" s="350"/>
      <c r="B166" s="350"/>
      <c r="C166" s="350"/>
      <c r="D166" s="350"/>
      <c r="E166" s="350"/>
    </row>
    <row r="167" spans="1:5" ht="15.75">
      <c r="A167" s="350"/>
      <c r="B167" s="350"/>
      <c r="C167" s="350"/>
      <c r="D167" s="350"/>
      <c r="E167" s="350"/>
    </row>
    <row r="168" spans="1:5" ht="15.75">
      <c r="A168" s="350"/>
      <c r="B168" s="350"/>
      <c r="C168" s="350"/>
      <c r="D168" s="350"/>
      <c r="E168" s="350"/>
    </row>
    <row r="169" spans="1:5" ht="15.75">
      <c r="A169" s="350"/>
      <c r="B169" s="350"/>
      <c r="C169" s="350"/>
      <c r="D169" s="350"/>
      <c r="E169" s="350"/>
    </row>
    <row r="170" spans="1:5" ht="15.75">
      <c r="A170" s="350"/>
      <c r="B170" s="350"/>
      <c r="C170" s="350"/>
      <c r="D170" s="350"/>
      <c r="E170" s="350"/>
    </row>
    <row r="171" spans="1:5" ht="15.75">
      <c r="A171" s="350"/>
      <c r="B171" s="350"/>
      <c r="C171" s="350"/>
      <c r="D171" s="350"/>
      <c r="E171" s="350"/>
    </row>
    <row r="172" spans="1:5" ht="15.75">
      <c r="A172" s="350"/>
      <c r="B172" s="350"/>
      <c r="C172" s="350"/>
      <c r="D172" s="350"/>
      <c r="E172" s="350"/>
    </row>
    <row r="173" spans="1:5" ht="15.75">
      <c r="A173" s="350"/>
      <c r="B173" s="350"/>
      <c r="C173" s="350"/>
      <c r="D173" s="350"/>
      <c r="E173" s="350"/>
    </row>
  </sheetData>
  <sheetProtection/>
  <mergeCells count="2">
    <mergeCell ref="A1:E1"/>
    <mergeCell ref="A2:E2"/>
  </mergeCells>
  <printOptions horizontalCentered="1"/>
  <pageMargins left="0.55" right="0.8" top="1" bottom="0.5" header="0" footer="0"/>
  <pageSetup fitToHeight="1" fitToWidth="1" horizontalDpi="1200" verticalDpi="12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9.140625" style="136" customWidth="1"/>
    <col min="2" max="2" width="5.00390625" style="136" customWidth="1"/>
    <col min="3" max="3" width="31.28125" style="136" bestFit="1" customWidth="1"/>
    <col min="4" max="4" width="10.421875" style="136" customWidth="1"/>
    <col min="5" max="5" width="11.421875" style="136" customWidth="1"/>
    <col min="6" max="6" width="11.140625" style="136" customWidth="1"/>
    <col min="7" max="7" width="9.7109375" style="136" customWidth="1"/>
    <col min="8" max="8" width="9.57421875" style="136" customWidth="1"/>
    <col min="9" max="9" width="9.140625" style="136" customWidth="1"/>
    <col min="10" max="10" width="7.28125" style="136" customWidth="1"/>
    <col min="11" max="16384" width="9.140625" style="136" customWidth="1"/>
  </cols>
  <sheetData>
    <row r="1" spans="2:8" ht="15" customHeight="1">
      <c r="B1" s="1520" t="s">
        <v>377</v>
      </c>
      <c r="C1" s="1521"/>
      <c r="D1" s="1521"/>
      <c r="E1" s="1521"/>
      <c r="F1" s="1521"/>
      <c r="G1" s="1522"/>
      <c r="H1" s="1522"/>
    </row>
    <row r="2" spans="2:8" ht="15" customHeight="1">
      <c r="B2" s="1532" t="s">
        <v>378</v>
      </c>
      <c r="C2" s="1533"/>
      <c r="D2" s="1533"/>
      <c r="E2" s="1533"/>
      <c r="F2" s="1533"/>
      <c r="G2" s="1534"/>
      <c r="H2" s="1534"/>
    </row>
    <row r="3" spans="2:8" ht="15" customHeight="1" thickBot="1">
      <c r="B3" s="1535" t="s">
        <v>40</v>
      </c>
      <c r="C3" s="1536"/>
      <c r="D3" s="1536"/>
      <c r="E3" s="1536"/>
      <c r="F3" s="1536"/>
      <c r="G3" s="1537"/>
      <c r="H3" s="1537"/>
    </row>
    <row r="4" spans="2:8" ht="15" customHeight="1" thickTop="1">
      <c r="B4" s="440"/>
      <c r="C4" s="441"/>
      <c r="D4" s="1538" t="s">
        <v>66</v>
      </c>
      <c r="E4" s="1538"/>
      <c r="F4" s="1538"/>
      <c r="G4" s="1539" t="s">
        <v>150</v>
      </c>
      <c r="H4" s="1540"/>
    </row>
    <row r="5" spans="2:8" ht="15" customHeight="1">
      <c r="B5" s="442"/>
      <c r="C5" s="443"/>
      <c r="D5" s="444" t="s">
        <v>17</v>
      </c>
      <c r="E5" s="445" t="s">
        <v>319</v>
      </c>
      <c r="F5" s="445" t="s">
        <v>320</v>
      </c>
      <c r="G5" s="419" t="s">
        <v>19</v>
      </c>
      <c r="H5" s="420" t="s">
        <v>320</v>
      </c>
    </row>
    <row r="6" spans="2:8" ht="15" customHeight="1">
      <c r="B6" s="421"/>
      <c r="C6" s="422" t="s">
        <v>379</v>
      </c>
      <c r="D6" s="422">
        <v>86.493649</v>
      </c>
      <c r="E6" s="422">
        <v>77.71331799999999</v>
      </c>
      <c r="F6" s="422">
        <v>79.28085499999999</v>
      </c>
      <c r="G6" s="422">
        <v>-10.15141701328848</v>
      </c>
      <c r="H6" s="423">
        <v>2.0170764038153663</v>
      </c>
    </row>
    <row r="7" spans="2:8" ht="15" customHeight="1">
      <c r="B7" s="424">
        <v>1</v>
      </c>
      <c r="C7" s="425" t="s">
        <v>380</v>
      </c>
      <c r="D7" s="426">
        <v>0.351989</v>
      </c>
      <c r="E7" s="426">
        <v>0.072338</v>
      </c>
      <c r="F7" s="426">
        <v>0.262994</v>
      </c>
      <c r="G7" s="426">
        <v>-79.4487895928566</v>
      </c>
      <c r="H7" s="427">
        <v>263.56271945588765</v>
      </c>
    </row>
    <row r="8" spans="2:8" ht="15" customHeight="1">
      <c r="B8" s="424">
        <v>2</v>
      </c>
      <c r="C8" s="425" t="s">
        <v>381</v>
      </c>
      <c r="D8" s="426">
        <v>0</v>
      </c>
      <c r="E8" s="426">
        <v>0</v>
      </c>
      <c r="F8" s="426">
        <v>0</v>
      </c>
      <c r="G8" s="426" t="s">
        <v>3</v>
      </c>
      <c r="H8" s="427" t="s">
        <v>3</v>
      </c>
    </row>
    <row r="9" spans="2:8" ht="15" customHeight="1">
      <c r="B9" s="424">
        <v>3</v>
      </c>
      <c r="C9" s="425" t="s">
        <v>382</v>
      </c>
      <c r="D9" s="426">
        <v>8.405379</v>
      </c>
      <c r="E9" s="426">
        <v>28.388816</v>
      </c>
      <c r="F9" s="426">
        <v>38.124897</v>
      </c>
      <c r="G9" s="426">
        <v>237.74581729152248</v>
      </c>
      <c r="H9" s="427">
        <v>34.29548100914107</v>
      </c>
    </row>
    <row r="10" spans="2:8" ht="15" customHeight="1">
      <c r="B10" s="424">
        <v>4</v>
      </c>
      <c r="C10" s="425" t="s">
        <v>338</v>
      </c>
      <c r="D10" s="426">
        <v>0</v>
      </c>
      <c r="E10" s="426">
        <v>0</v>
      </c>
      <c r="F10" s="426">
        <v>0</v>
      </c>
      <c r="G10" s="426" t="s">
        <v>3</v>
      </c>
      <c r="H10" s="427" t="s">
        <v>3</v>
      </c>
    </row>
    <row r="11" spans="2:8" ht="15" customHeight="1">
      <c r="B11" s="424">
        <v>5</v>
      </c>
      <c r="C11" s="425" t="s">
        <v>383</v>
      </c>
      <c r="D11" s="426">
        <v>1.743346</v>
      </c>
      <c r="E11" s="426">
        <v>1.383964</v>
      </c>
      <c r="F11" s="426">
        <v>0</v>
      </c>
      <c r="G11" s="426">
        <v>-20.614496491230085</v>
      </c>
      <c r="H11" s="427">
        <v>-100</v>
      </c>
    </row>
    <row r="12" spans="2:8" ht="15" customHeight="1">
      <c r="B12" s="424">
        <v>6</v>
      </c>
      <c r="C12" s="425" t="s">
        <v>384</v>
      </c>
      <c r="D12" s="426">
        <v>0.074141</v>
      </c>
      <c r="E12" s="426">
        <v>0</v>
      </c>
      <c r="F12" s="426">
        <v>0</v>
      </c>
      <c r="G12" s="426" t="s">
        <v>3</v>
      </c>
      <c r="H12" s="427" t="s">
        <v>3</v>
      </c>
    </row>
    <row r="13" spans="2:8" ht="15" customHeight="1">
      <c r="B13" s="424">
        <v>7</v>
      </c>
      <c r="C13" s="425" t="s">
        <v>385</v>
      </c>
      <c r="D13" s="426">
        <v>0</v>
      </c>
      <c r="E13" s="426">
        <v>0</v>
      </c>
      <c r="F13" s="426">
        <v>0</v>
      </c>
      <c r="G13" s="426" t="s">
        <v>3</v>
      </c>
      <c r="H13" s="427" t="s">
        <v>3</v>
      </c>
    </row>
    <row r="14" spans="2:8" ht="15" customHeight="1">
      <c r="B14" s="424">
        <v>8</v>
      </c>
      <c r="C14" s="425" t="s">
        <v>349</v>
      </c>
      <c r="D14" s="426">
        <v>0</v>
      </c>
      <c r="E14" s="426">
        <v>0</v>
      </c>
      <c r="F14" s="426">
        <v>0.746336</v>
      </c>
      <c r="G14" s="426" t="s">
        <v>3</v>
      </c>
      <c r="H14" s="427" t="s">
        <v>3</v>
      </c>
    </row>
    <row r="15" spans="2:8" ht="15" customHeight="1">
      <c r="B15" s="424">
        <v>9</v>
      </c>
      <c r="C15" s="425" t="s">
        <v>386</v>
      </c>
      <c r="D15" s="426">
        <v>1.956751</v>
      </c>
      <c r="E15" s="426">
        <v>6.044715</v>
      </c>
      <c r="F15" s="426">
        <v>5.221648</v>
      </c>
      <c r="G15" s="426" t="s">
        <v>3</v>
      </c>
      <c r="H15" s="427" t="s">
        <v>3</v>
      </c>
    </row>
    <row r="16" spans="2:8" ht="15" customHeight="1">
      <c r="B16" s="424">
        <v>10</v>
      </c>
      <c r="C16" s="425" t="s">
        <v>353</v>
      </c>
      <c r="D16" s="426">
        <v>1.153131</v>
      </c>
      <c r="E16" s="426">
        <v>2.351275</v>
      </c>
      <c r="F16" s="426">
        <v>3.345611</v>
      </c>
      <c r="G16" s="426">
        <v>103.90354608452986</v>
      </c>
      <c r="H16" s="427">
        <v>42.28922605820247</v>
      </c>
    </row>
    <row r="17" spans="2:8" ht="15" customHeight="1">
      <c r="B17" s="424">
        <v>11</v>
      </c>
      <c r="C17" s="425" t="s">
        <v>387</v>
      </c>
      <c r="D17" s="426">
        <v>0</v>
      </c>
      <c r="E17" s="426">
        <v>1.024533</v>
      </c>
      <c r="F17" s="426">
        <v>3.030849</v>
      </c>
      <c r="G17" s="426" t="s">
        <v>3</v>
      </c>
      <c r="H17" s="427" t="s">
        <v>3</v>
      </c>
    </row>
    <row r="18" spans="2:8" ht="15" customHeight="1">
      <c r="B18" s="424">
        <v>12</v>
      </c>
      <c r="C18" s="425" t="s">
        <v>388</v>
      </c>
      <c r="D18" s="426">
        <v>0</v>
      </c>
      <c r="E18" s="426">
        <v>0</v>
      </c>
      <c r="F18" s="426">
        <v>0.002775</v>
      </c>
      <c r="G18" s="426" t="s">
        <v>3</v>
      </c>
      <c r="H18" s="427" t="s">
        <v>3</v>
      </c>
    </row>
    <row r="19" spans="2:8" ht="15" customHeight="1">
      <c r="B19" s="424">
        <v>13</v>
      </c>
      <c r="C19" s="425" t="s">
        <v>389</v>
      </c>
      <c r="D19" s="426">
        <v>10.122132</v>
      </c>
      <c r="E19" s="426">
        <v>0</v>
      </c>
      <c r="F19" s="426">
        <v>0</v>
      </c>
      <c r="G19" s="426" t="s">
        <v>3</v>
      </c>
      <c r="H19" s="427" t="s">
        <v>3</v>
      </c>
    </row>
    <row r="20" spans="2:8" ht="15" customHeight="1">
      <c r="B20" s="424">
        <v>14</v>
      </c>
      <c r="C20" s="425" t="s">
        <v>390</v>
      </c>
      <c r="D20" s="426">
        <v>0</v>
      </c>
      <c r="E20" s="426">
        <v>0</v>
      </c>
      <c r="F20" s="426">
        <v>0.307727</v>
      </c>
      <c r="G20" s="426" t="s">
        <v>3</v>
      </c>
      <c r="H20" s="427" t="s">
        <v>3</v>
      </c>
    </row>
    <row r="21" spans="2:8" ht="15" customHeight="1">
      <c r="B21" s="424">
        <v>15</v>
      </c>
      <c r="C21" s="425" t="s">
        <v>391</v>
      </c>
      <c r="D21" s="426">
        <v>55.095022</v>
      </c>
      <c r="E21" s="426">
        <v>16.459144</v>
      </c>
      <c r="F21" s="426">
        <v>9.215199</v>
      </c>
      <c r="G21" s="426">
        <v>-70.1258963105596</v>
      </c>
      <c r="H21" s="427">
        <v>-44.011675212271065</v>
      </c>
    </row>
    <row r="22" spans="2:8" ht="15" customHeight="1">
      <c r="B22" s="424">
        <v>16</v>
      </c>
      <c r="C22" s="425" t="s">
        <v>392</v>
      </c>
      <c r="D22" s="426">
        <v>0.619827</v>
      </c>
      <c r="E22" s="426">
        <v>2.247482</v>
      </c>
      <c r="F22" s="426">
        <v>0.14216</v>
      </c>
      <c r="G22" s="426">
        <v>262.5982733891877</v>
      </c>
      <c r="H22" s="427">
        <v>-93.6746990632183</v>
      </c>
    </row>
    <row r="23" spans="2:8" ht="15" customHeight="1">
      <c r="B23" s="424">
        <v>17</v>
      </c>
      <c r="C23" s="425" t="s">
        <v>393</v>
      </c>
      <c r="D23" s="426">
        <v>0</v>
      </c>
      <c r="E23" s="426">
        <v>0</v>
      </c>
      <c r="F23" s="426">
        <v>0</v>
      </c>
      <c r="G23" s="426" t="s">
        <v>3</v>
      </c>
      <c r="H23" s="427" t="s">
        <v>3</v>
      </c>
    </row>
    <row r="24" spans="2:8" ht="15" customHeight="1">
      <c r="B24" s="424">
        <v>18</v>
      </c>
      <c r="C24" s="425" t="s">
        <v>394</v>
      </c>
      <c r="D24" s="426">
        <v>0</v>
      </c>
      <c r="E24" s="426">
        <v>0</v>
      </c>
      <c r="F24" s="426">
        <v>0.7224</v>
      </c>
      <c r="G24" s="426" t="s">
        <v>3</v>
      </c>
      <c r="H24" s="427" t="s">
        <v>3</v>
      </c>
    </row>
    <row r="25" spans="2:8" ht="15" customHeight="1">
      <c r="B25" s="424">
        <v>19</v>
      </c>
      <c r="C25" s="425" t="s">
        <v>395</v>
      </c>
      <c r="D25" s="426">
        <v>6.971931</v>
      </c>
      <c r="E25" s="426">
        <v>19.741051</v>
      </c>
      <c r="F25" s="426">
        <v>18.158259</v>
      </c>
      <c r="G25" s="426">
        <v>183.1504069675962</v>
      </c>
      <c r="H25" s="427">
        <v>-8.017769671938936</v>
      </c>
    </row>
    <row r="26" spans="2:8" ht="15" customHeight="1">
      <c r="B26" s="446"/>
      <c r="C26" s="422" t="s">
        <v>396</v>
      </c>
      <c r="D26" s="447">
        <v>1.3501679999999965</v>
      </c>
      <c r="E26" s="447">
        <v>9.686682000000019</v>
      </c>
      <c r="F26" s="447">
        <v>59.21914500000001</v>
      </c>
      <c r="G26" s="447">
        <v>617.4427182395112</v>
      </c>
      <c r="H26" s="448">
        <v>511.3460212692013</v>
      </c>
    </row>
    <row r="27" spans="2:8" ht="15" customHeight="1" thickBot="1">
      <c r="B27" s="449"/>
      <c r="C27" s="450" t="s">
        <v>397</v>
      </c>
      <c r="D27" s="432">
        <v>87.843817</v>
      </c>
      <c r="E27" s="432">
        <v>87.4</v>
      </c>
      <c r="F27" s="432">
        <v>138.5</v>
      </c>
      <c r="G27" s="432">
        <v>-0.5052341930906721</v>
      </c>
      <c r="H27" s="433">
        <v>58.46681922196794</v>
      </c>
    </row>
    <row r="28" spans="2:8" ht="15" customHeight="1" thickTop="1">
      <c r="B28" s="451" t="s">
        <v>376</v>
      </c>
      <c r="C28" s="452"/>
      <c r="D28" s="452"/>
      <c r="E28" s="452"/>
      <c r="F28" s="452"/>
      <c r="G28" s="452"/>
      <c r="H28" s="452"/>
    </row>
    <row r="29" spans="2:8" ht="15" customHeight="1">
      <c r="B29" s="439"/>
      <c r="C29" s="439"/>
      <c r="D29" s="439"/>
      <c r="E29" s="439"/>
      <c r="F29" s="439"/>
      <c r="G29" s="439"/>
      <c r="H29" s="439"/>
    </row>
    <row r="30" spans="4:7" ht="12.75">
      <c r="D30" s="453"/>
      <c r="E30" s="453"/>
      <c r="F30" s="453"/>
      <c r="G30" s="453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4.00390625" style="136" customWidth="1"/>
    <col min="2" max="2" width="6.00390625" style="136" customWidth="1"/>
    <col min="3" max="3" width="26.28125" style="136" customWidth="1"/>
    <col min="4" max="8" width="10.7109375" style="136" customWidth="1"/>
    <col min="9" max="16384" width="9.140625" style="136" customWidth="1"/>
  </cols>
  <sheetData>
    <row r="1" spans="2:8" ht="15" customHeight="1">
      <c r="B1" s="1541" t="s">
        <v>398</v>
      </c>
      <c r="C1" s="1541"/>
      <c r="D1" s="1541"/>
      <c r="E1" s="1541"/>
      <c r="F1" s="1541"/>
      <c r="G1" s="1541"/>
      <c r="H1" s="1541"/>
    </row>
    <row r="2" spans="2:8" ht="15" customHeight="1">
      <c r="B2" s="1542" t="s">
        <v>399</v>
      </c>
      <c r="C2" s="1542"/>
      <c r="D2" s="1542"/>
      <c r="E2" s="1542"/>
      <c r="F2" s="1542"/>
      <c r="G2" s="1542"/>
      <c r="H2" s="1542"/>
    </row>
    <row r="3" spans="2:8" ht="15" customHeight="1" thickBot="1">
      <c r="B3" s="1543" t="s">
        <v>40</v>
      </c>
      <c r="C3" s="1543"/>
      <c r="D3" s="1543"/>
      <c r="E3" s="1543"/>
      <c r="F3" s="1543"/>
      <c r="G3" s="1543"/>
      <c r="H3" s="1543"/>
    </row>
    <row r="4" spans="2:8" ht="15" customHeight="1" thickTop="1">
      <c r="B4" s="454"/>
      <c r="C4" s="455"/>
      <c r="D4" s="1544" t="s">
        <v>66</v>
      </c>
      <c r="E4" s="1544"/>
      <c r="F4" s="1544"/>
      <c r="G4" s="1545" t="s">
        <v>150</v>
      </c>
      <c r="H4" s="1546"/>
    </row>
    <row r="5" spans="2:8" ht="15" customHeight="1">
      <c r="B5" s="456"/>
      <c r="C5" s="457"/>
      <c r="D5" s="458" t="s">
        <v>17</v>
      </c>
      <c r="E5" s="459" t="s">
        <v>319</v>
      </c>
      <c r="F5" s="459" t="s">
        <v>320</v>
      </c>
      <c r="G5" s="419" t="s">
        <v>19</v>
      </c>
      <c r="H5" s="420" t="s">
        <v>320</v>
      </c>
    </row>
    <row r="6" spans="2:8" ht="15" customHeight="1">
      <c r="B6" s="460"/>
      <c r="C6" s="461" t="s">
        <v>321</v>
      </c>
      <c r="D6" s="462">
        <v>1469.025196</v>
      </c>
      <c r="E6" s="462">
        <v>1643.954221</v>
      </c>
      <c r="F6" s="462">
        <v>1600.7554420000001</v>
      </c>
      <c r="G6" s="462">
        <v>11.907830136359337</v>
      </c>
      <c r="H6" s="463">
        <v>-2.627736128425923</v>
      </c>
    </row>
    <row r="7" spans="2:8" ht="15" customHeight="1">
      <c r="B7" s="464">
        <v>1</v>
      </c>
      <c r="C7" s="465" t="s">
        <v>400</v>
      </c>
      <c r="D7" s="466">
        <v>7.607082</v>
      </c>
      <c r="E7" s="466">
        <v>7.228113</v>
      </c>
      <c r="F7" s="466">
        <v>13.721856</v>
      </c>
      <c r="G7" s="466">
        <v>-4.981791967011802</v>
      </c>
      <c r="H7" s="467">
        <v>89.84008689404831</v>
      </c>
    </row>
    <row r="8" spans="2:8" ht="15" customHeight="1">
      <c r="B8" s="464">
        <v>2</v>
      </c>
      <c r="C8" s="465" t="s">
        <v>338</v>
      </c>
      <c r="D8" s="466">
        <v>0.073133</v>
      </c>
      <c r="E8" s="466">
        <v>9.209057</v>
      </c>
      <c r="F8" s="466">
        <v>41.480949</v>
      </c>
      <c r="G8" s="466" t="s">
        <v>3</v>
      </c>
      <c r="H8" s="467">
        <v>350.4364453385401</v>
      </c>
    </row>
    <row r="9" spans="2:8" ht="15" customHeight="1">
      <c r="B9" s="464">
        <v>3</v>
      </c>
      <c r="C9" s="465" t="s">
        <v>385</v>
      </c>
      <c r="D9" s="466">
        <v>24.113966</v>
      </c>
      <c r="E9" s="466">
        <v>31.675285</v>
      </c>
      <c r="F9" s="466">
        <v>38.388744</v>
      </c>
      <c r="G9" s="466">
        <v>31.356596422172913</v>
      </c>
      <c r="H9" s="467">
        <v>21.194628556617573</v>
      </c>
    </row>
    <row r="10" spans="2:8" ht="15" customHeight="1">
      <c r="B10" s="464">
        <v>4</v>
      </c>
      <c r="C10" s="465" t="s">
        <v>401</v>
      </c>
      <c r="D10" s="466">
        <v>0</v>
      </c>
      <c r="E10" s="466">
        <v>0</v>
      </c>
      <c r="F10" s="466">
        <v>0</v>
      </c>
      <c r="G10" s="466" t="s">
        <v>3</v>
      </c>
      <c r="H10" s="467" t="s">
        <v>3</v>
      </c>
    </row>
    <row r="11" spans="2:8" ht="15" customHeight="1">
      <c r="B11" s="464">
        <v>5</v>
      </c>
      <c r="C11" s="465" t="s">
        <v>353</v>
      </c>
      <c r="D11" s="466">
        <v>179.238343</v>
      </c>
      <c r="E11" s="466">
        <v>215.660257</v>
      </c>
      <c r="F11" s="466">
        <v>250.644129</v>
      </c>
      <c r="G11" s="466">
        <v>20.32038089082313</v>
      </c>
      <c r="H11" s="467">
        <v>16.22175197537672</v>
      </c>
    </row>
    <row r="12" spans="2:8" ht="15" customHeight="1">
      <c r="B12" s="464">
        <v>6</v>
      </c>
      <c r="C12" s="465" t="s">
        <v>356</v>
      </c>
      <c r="D12" s="466">
        <v>158.829797</v>
      </c>
      <c r="E12" s="466">
        <v>144.998585</v>
      </c>
      <c r="F12" s="466">
        <v>57.520956</v>
      </c>
      <c r="G12" s="466">
        <v>-8.708197240848975</v>
      </c>
      <c r="H12" s="467">
        <v>-60.329988047814396</v>
      </c>
    </row>
    <row r="13" spans="2:8" ht="15" customHeight="1">
      <c r="B13" s="464">
        <v>7</v>
      </c>
      <c r="C13" s="465" t="s">
        <v>387</v>
      </c>
      <c r="D13" s="466">
        <v>412.070432</v>
      </c>
      <c r="E13" s="466">
        <v>431.383284</v>
      </c>
      <c r="F13" s="466">
        <v>370.820392</v>
      </c>
      <c r="G13" s="466">
        <v>4.686784224304645</v>
      </c>
      <c r="H13" s="467">
        <v>-14.03923013391497</v>
      </c>
    </row>
    <row r="14" spans="2:8" ht="15" customHeight="1">
      <c r="B14" s="464">
        <v>8</v>
      </c>
      <c r="C14" s="465" t="s">
        <v>388</v>
      </c>
      <c r="D14" s="466">
        <v>15.58849</v>
      </c>
      <c r="E14" s="466">
        <v>40.990377</v>
      </c>
      <c r="F14" s="466">
        <v>35.21684</v>
      </c>
      <c r="G14" s="466">
        <v>162.95283892153765</v>
      </c>
      <c r="H14" s="467">
        <v>-14.085103437814212</v>
      </c>
    </row>
    <row r="15" spans="2:8" ht="15" customHeight="1">
      <c r="B15" s="464">
        <v>9</v>
      </c>
      <c r="C15" s="465" t="s">
        <v>402</v>
      </c>
      <c r="D15" s="466">
        <v>10.005485</v>
      </c>
      <c r="E15" s="466">
        <v>13.442712</v>
      </c>
      <c r="F15" s="466">
        <v>28.804322</v>
      </c>
      <c r="G15" s="466">
        <v>34.353427145210844</v>
      </c>
      <c r="H15" s="467">
        <v>114.27463446364095</v>
      </c>
    </row>
    <row r="16" spans="2:8" ht="15" customHeight="1">
      <c r="B16" s="464">
        <v>10</v>
      </c>
      <c r="C16" s="465" t="s">
        <v>391</v>
      </c>
      <c r="D16" s="466">
        <v>38.985851</v>
      </c>
      <c r="E16" s="466">
        <v>55.606541</v>
      </c>
      <c r="F16" s="466">
        <v>42.360456</v>
      </c>
      <c r="G16" s="466">
        <v>42.632620742330346</v>
      </c>
      <c r="H16" s="467">
        <v>-23.82109147914811</v>
      </c>
    </row>
    <row r="17" spans="2:8" ht="15" customHeight="1">
      <c r="B17" s="464">
        <v>11</v>
      </c>
      <c r="C17" s="465" t="s">
        <v>392</v>
      </c>
      <c r="D17" s="466">
        <v>35.768044</v>
      </c>
      <c r="E17" s="466">
        <v>30.277727</v>
      </c>
      <c r="F17" s="466">
        <v>24.241215</v>
      </c>
      <c r="G17" s="466">
        <v>-15.349782616013343</v>
      </c>
      <c r="H17" s="467">
        <v>-19.937137289070606</v>
      </c>
    </row>
    <row r="18" spans="2:8" ht="15" customHeight="1">
      <c r="B18" s="464">
        <v>12</v>
      </c>
      <c r="C18" s="465" t="s">
        <v>403</v>
      </c>
      <c r="D18" s="466">
        <v>586.744573</v>
      </c>
      <c r="E18" s="466">
        <v>663.482283</v>
      </c>
      <c r="F18" s="466">
        <v>697.555583</v>
      </c>
      <c r="G18" s="466">
        <v>13.078554712085946</v>
      </c>
      <c r="H18" s="467">
        <v>5.135525223964407</v>
      </c>
    </row>
    <row r="19" spans="2:8" ht="15" customHeight="1">
      <c r="B19" s="460"/>
      <c r="C19" s="461" t="s">
        <v>373</v>
      </c>
      <c r="D19" s="468">
        <v>1116.2791459999999</v>
      </c>
      <c r="E19" s="468">
        <v>934.4849729999996</v>
      </c>
      <c r="F19" s="468">
        <v>1392.5059459999998</v>
      </c>
      <c r="G19" s="468">
        <v>-16.28572688573726</v>
      </c>
      <c r="H19" s="469">
        <v>49.01319831068062</v>
      </c>
    </row>
    <row r="20" spans="2:8" ht="15" customHeight="1" thickBot="1">
      <c r="B20" s="470"/>
      <c r="C20" s="471" t="s">
        <v>404</v>
      </c>
      <c r="D20" s="471">
        <v>2585.304342</v>
      </c>
      <c r="E20" s="471">
        <v>2578.4391939999996</v>
      </c>
      <c r="F20" s="471">
        <v>2993.261388</v>
      </c>
      <c r="G20" s="471">
        <v>-0.2655450613094672</v>
      </c>
      <c r="H20" s="472">
        <v>16.088112334209285</v>
      </c>
    </row>
    <row r="21" ht="13.5" thickTop="1">
      <c r="B21" s="136" t="s">
        <v>376</v>
      </c>
    </row>
    <row r="23" spans="4:5" ht="12.75">
      <c r="D23" s="473"/>
      <c r="E23" s="474"/>
    </row>
    <row r="24" spans="4:7" ht="12.75">
      <c r="D24" s="453"/>
      <c r="E24" s="453"/>
      <c r="F24" s="453"/>
      <c r="G24" s="453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8"/>
  <sheetViews>
    <sheetView zoomScalePageLayoutView="0" workbookViewId="0" topLeftCell="A16">
      <selection activeCell="N28" sqref="N28"/>
    </sheetView>
  </sheetViews>
  <sheetFormatPr defaultColWidth="9.140625" defaultRowHeight="15"/>
  <cols>
    <col min="1" max="1" width="9.140625" style="136" customWidth="1"/>
    <col min="2" max="2" width="6.140625" style="136" customWidth="1"/>
    <col min="3" max="3" width="29.421875" style="136" bestFit="1" customWidth="1"/>
    <col min="4" max="6" width="11.7109375" style="136" customWidth="1"/>
    <col min="7" max="7" width="9.00390625" style="136" customWidth="1"/>
    <col min="8" max="16" width="8.421875" style="136" customWidth="1"/>
    <col min="17" max="18" width="9.140625" style="136" customWidth="1"/>
    <col min="19" max="19" width="16.8515625" style="136" bestFit="1" customWidth="1"/>
    <col min="20" max="16384" width="9.140625" style="136" customWidth="1"/>
  </cols>
  <sheetData>
    <row r="1" spans="2:16" ht="12.75">
      <c r="B1" s="1541" t="s">
        <v>405</v>
      </c>
      <c r="C1" s="1541"/>
      <c r="D1" s="1541"/>
      <c r="E1" s="1541"/>
      <c r="F1" s="1541"/>
      <c r="G1" s="1541"/>
      <c r="H1" s="1541"/>
      <c r="I1" s="359"/>
      <c r="J1" s="359"/>
      <c r="K1" s="359"/>
      <c r="L1" s="359"/>
      <c r="M1" s="359"/>
      <c r="N1" s="359"/>
      <c r="O1" s="359"/>
      <c r="P1" s="359"/>
    </row>
    <row r="2" spans="2:16" ht="15" customHeight="1">
      <c r="B2" s="1547" t="s">
        <v>252</v>
      </c>
      <c r="C2" s="1547"/>
      <c r="D2" s="1547"/>
      <c r="E2" s="1547"/>
      <c r="F2" s="1547"/>
      <c r="G2" s="1547"/>
      <c r="H2" s="1547"/>
      <c r="I2" s="475"/>
      <c r="J2" s="475"/>
      <c r="K2" s="475"/>
      <c r="L2" s="475"/>
      <c r="M2" s="475"/>
      <c r="N2" s="475"/>
      <c r="O2" s="475"/>
      <c r="P2" s="475"/>
    </row>
    <row r="3" spans="2:16" ht="15" customHeight="1" thickBot="1">
      <c r="B3" s="1548" t="s">
        <v>40</v>
      </c>
      <c r="C3" s="1548"/>
      <c r="D3" s="1548"/>
      <c r="E3" s="1548"/>
      <c r="F3" s="1548"/>
      <c r="G3" s="1548"/>
      <c r="H3" s="1548"/>
      <c r="I3" s="476"/>
      <c r="J3" s="476"/>
      <c r="K3" s="476"/>
      <c r="L3" s="476"/>
      <c r="M3" s="476"/>
      <c r="N3" s="476"/>
      <c r="O3" s="476"/>
      <c r="P3" s="476"/>
    </row>
    <row r="4" spans="2:16" ht="15" customHeight="1" thickTop="1">
      <c r="B4" s="477"/>
      <c r="C4" s="478"/>
      <c r="D4" s="1549" t="s">
        <v>66</v>
      </c>
      <c r="E4" s="1549"/>
      <c r="F4" s="1549"/>
      <c r="G4" s="1550" t="s">
        <v>150</v>
      </c>
      <c r="H4" s="1551"/>
      <c r="I4" s="479"/>
      <c r="J4" s="479"/>
      <c r="K4" s="479"/>
      <c r="L4" s="479"/>
      <c r="M4" s="479"/>
      <c r="N4" s="479"/>
      <c r="O4" s="479"/>
      <c r="P4" s="479"/>
    </row>
    <row r="5" spans="2:23" ht="15" customHeight="1">
      <c r="B5" s="480"/>
      <c r="C5" s="481"/>
      <c r="D5" s="482" t="s">
        <v>17</v>
      </c>
      <c r="E5" s="483" t="s">
        <v>319</v>
      </c>
      <c r="F5" s="483" t="s">
        <v>320</v>
      </c>
      <c r="G5" s="419" t="s">
        <v>19</v>
      </c>
      <c r="H5" s="420" t="s">
        <v>320</v>
      </c>
      <c r="I5" s="484"/>
      <c r="J5" s="484"/>
      <c r="K5" s="484"/>
      <c r="L5" s="484"/>
      <c r="M5" s="484"/>
      <c r="N5" s="484"/>
      <c r="O5" s="484"/>
      <c r="P5" s="484"/>
      <c r="S5" s="439"/>
      <c r="T5" s="439"/>
      <c r="U5" s="439"/>
      <c r="V5" s="439"/>
      <c r="W5" s="439"/>
    </row>
    <row r="6" spans="2:23" ht="15" customHeight="1">
      <c r="B6" s="485"/>
      <c r="C6" s="486" t="s">
        <v>321</v>
      </c>
      <c r="D6" s="487">
        <v>30533.669916</v>
      </c>
      <c r="E6" s="487">
        <v>32358.289313</v>
      </c>
      <c r="F6" s="487">
        <v>35248.303552</v>
      </c>
      <c r="G6" s="487">
        <v>5.975761845921696</v>
      </c>
      <c r="H6" s="488">
        <v>8.931294887208168</v>
      </c>
      <c r="I6" s="489"/>
      <c r="J6" s="489"/>
      <c r="K6" s="489"/>
      <c r="L6" s="489"/>
      <c r="M6" s="489"/>
      <c r="N6" s="489"/>
      <c r="O6" s="489"/>
      <c r="P6" s="489"/>
      <c r="S6" s="439"/>
      <c r="T6" s="439"/>
      <c r="U6" s="439"/>
      <c r="V6" s="439"/>
      <c r="W6" s="439"/>
    </row>
    <row r="7" spans="2:23" ht="15" customHeight="1">
      <c r="B7" s="490">
        <v>1</v>
      </c>
      <c r="C7" s="491" t="s">
        <v>406</v>
      </c>
      <c r="D7" s="492">
        <v>472.684089</v>
      </c>
      <c r="E7" s="492">
        <v>498.08002</v>
      </c>
      <c r="F7" s="492">
        <v>722.039686</v>
      </c>
      <c r="G7" s="492">
        <v>5.37270697089194</v>
      </c>
      <c r="H7" s="493">
        <v>44.96459544793626</v>
      </c>
      <c r="I7" s="494"/>
      <c r="J7" s="494"/>
      <c r="K7" s="494"/>
      <c r="L7" s="494"/>
      <c r="M7" s="494"/>
      <c r="N7" s="494"/>
      <c r="O7" s="494"/>
      <c r="P7" s="494"/>
      <c r="S7" s="439"/>
      <c r="T7" s="439"/>
      <c r="U7" s="439"/>
      <c r="V7" s="439"/>
      <c r="W7" s="439"/>
    </row>
    <row r="8" spans="2:23" ht="15" customHeight="1">
      <c r="B8" s="490">
        <v>2</v>
      </c>
      <c r="C8" s="491" t="s">
        <v>407</v>
      </c>
      <c r="D8" s="492">
        <v>191.916738</v>
      </c>
      <c r="E8" s="492">
        <v>389.674966</v>
      </c>
      <c r="F8" s="492">
        <v>260.525416</v>
      </c>
      <c r="G8" s="492">
        <v>103.0437626550322</v>
      </c>
      <c r="H8" s="493">
        <v>-33.14289119614628</v>
      </c>
      <c r="I8" s="494"/>
      <c r="J8" s="494"/>
      <c r="K8" s="494"/>
      <c r="L8" s="494"/>
      <c r="M8" s="494"/>
      <c r="N8" s="494"/>
      <c r="O8" s="494"/>
      <c r="P8" s="494"/>
      <c r="S8" s="513"/>
      <c r="T8" s="439"/>
      <c r="U8" s="439"/>
      <c r="V8" s="439"/>
      <c r="W8" s="439"/>
    </row>
    <row r="9" spans="2:23" ht="15" customHeight="1">
      <c r="B9" s="490">
        <v>3</v>
      </c>
      <c r="C9" s="491" t="s">
        <v>409</v>
      </c>
      <c r="D9" s="492">
        <v>436.513386</v>
      </c>
      <c r="E9" s="492">
        <v>290.930883</v>
      </c>
      <c r="F9" s="492">
        <v>533.842805</v>
      </c>
      <c r="G9" s="492">
        <v>-33.351211593772305</v>
      </c>
      <c r="H9" s="493">
        <v>83.49471857203966</v>
      </c>
      <c r="I9" s="494"/>
      <c r="J9" s="494"/>
      <c r="K9" s="494"/>
      <c r="L9" s="494"/>
      <c r="M9" s="494"/>
      <c r="N9" s="494"/>
      <c r="O9" s="494"/>
      <c r="P9" s="494"/>
      <c r="S9" s="439"/>
      <c r="T9" s="439"/>
      <c r="U9" s="439"/>
      <c r="V9" s="439"/>
      <c r="W9" s="439"/>
    </row>
    <row r="10" spans="2:23" ht="15" customHeight="1">
      <c r="B10" s="490">
        <v>4</v>
      </c>
      <c r="C10" s="491" t="s">
        <v>410</v>
      </c>
      <c r="D10" s="492">
        <v>184.254068</v>
      </c>
      <c r="E10" s="492">
        <v>7.686318</v>
      </c>
      <c r="F10" s="492">
        <v>25.494957</v>
      </c>
      <c r="G10" s="492">
        <v>-95.8284134057762</v>
      </c>
      <c r="H10" s="493">
        <v>231.69271685090314</v>
      </c>
      <c r="I10" s="494"/>
      <c r="J10" s="494"/>
      <c r="K10" s="494"/>
      <c r="L10" s="494"/>
      <c r="M10" s="494"/>
      <c r="N10" s="494"/>
      <c r="O10" s="494"/>
      <c r="P10" s="494"/>
      <c r="S10" s="439"/>
      <c r="T10" s="439"/>
      <c r="U10" s="439"/>
      <c r="V10" s="439"/>
      <c r="W10" s="439"/>
    </row>
    <row r="11" spans="2:23" ht="15" customHeight="1">
      <c r="B11" s="490">
        <v>5</v>
      </c>
      <c r="C11" s="491" t="s">
        <v>412</v>
      </c>
      <c r="D11" s="492">
        <v>127.610388</v>
      </c>
      <c r="E11" s="492">
        <v>144.399179</v>
      </c>
      <c r="F11" s="492">
        <v>186.306416</v>
      </c>
      <c r="G11" s="492">
        <v>13.156288655748</v>
      </c>
      <c r="H11" s="493">
        <v>29.021797277670117</v>
      </c>
      <c r="I11" s="494"/>
      <c r="J11" s="494"/>
      <c r="K11" s="494"/>
      <c r="L11" s="494"/>
      <c r="M11" s="494"/>
      <c r="N11" s="494"/>
      <c r="O11" s="494"/>
      <c r="P11" s="494"/>
      <c r="S11" s="439"/>
      <c r="T11" s="439"/>
      <c r="U11" s="439"/>
      <c r="V11" s="439"/>
      <c r="W11" s="439"/>
    </row>
    <row r="12" spans="2:23" ht="15" customHeight="1">
      <c r="B12" s="490">
        <v>6</v>
      </c>
      <c r="C12" s="491" t="s">
        <v>414</v>
      </c>
      <c r="D12" s="492">
        <v>848.636139</v>
      </c>
      <c r="E12" s="492">
        <v>575.970039</v>
      </c>
      <c r="F12" s="492">
        <v>782.834212</v>
      </c>
      <c r="G12" s="492">
        <v>-32.12991852094575</v>
      </c>
      <c r="H12" s="493">
        <v>35.915787105724775</v>
      </c>
      <c r="I12" s="494"/>
      <c r="J12" s="494"/>
      <c r="K12" s="494"/>
      <c r="L12" s="494"/>
      <c r="M12" s="494"/>
      <c r="N12" s="494"/>
      <c r="O12" s="494"/>
      <c r="P12" s="494"/>
      <c r="S12" s="439"/>
      <c r="T12" s="439"/>
      <c r="U12" s="439"/>
      <c r="V12" s="439"/>
      <c r="W12" s="439"/>
    </row>
    <row r="13" spans="2:23" ht="15" customHeight="1">
      <c r="B13" s="490">
        <v>7</v>
      </c>
      <c r="C13" s="491" t="s">
        <v>416</v>
      </c>
      <c r="D13" s="492">
        <v>37.517285</v>
      </c>
      <c r="E13" s="492">
        <v>615.978044</v>
      </c>
      <c r="F13" s="492">
        <v>47.917987</v>
      </c>
      <c r="G13" s="492" t="s">
        <v>3</v>
      </c>
      <c r="H13" s="493">
        <v>-92.2208287346034</v>
      </c>
      <c r="I13" s="494"/>
      <c r="J13" s="494"/>
      <c r="K13" s="494"/>
      <c r="L13" s="494"/>
      <c r="M13" s="494"/>
      <c r="N13" s="494"/>
      <c r="O13" s="494"/>
      <c r="P13" s="494"/>
      <c r="S13" s="439"/>
      <c r="T13" s="439"/>
      <c r="U13" s="439"/>
      <c r="V13" s="439"/>
      <c r="W13" s="439"/>
    </row>
    <row r="14" spans="2:23" ht="15" customHeight="1">
      <c r="B14" s="490">
        <v>8</v>
      </c>
      <c r="C14" s="491" t="s">
        <v>329</v>
      </c>
      <c r="D14" s="492">
        <v>240.342388</v>
      </c>
      <c r="E14" s="492">
        <v>278.760429</v>
      </c>
      <c r="F14" s="492">
        <v>280.457911</v>
      </c>
      <c r="G14" s="492">
        <v>15.984713025319522</v>
      </c>
      <c r="H14" s="493">
        <v>0.6089393699419361</v>
      </c>
      <c r="I14" s="494"/>
      <c r="J14" s="494"/>
      <c r="K14" s="494"/>
      <c r="L14" s="494"/>
      <c r="M14" s="494"/>
      <c r="N14" s="494"/>
      <c r="O14" s="494"/>
      <c r="P14" s="494"/>
      <c r="S14" s="439"/>
      <c r="T14" s="1435"/>
      <c r="U14" s="1435"/>
      <c r="V14" s="1435"/>
      <c r="W14" s="439"/>
    </row>
    <row r="15" spans="2:23" ht="15" customHeight="1">
      <c r="B15" s="490">
        <v>9</v>
      </c>
      <c r="C15" s="491" t="s">
        <v>417</v>
      </c>
      <c r="D15" s="492">
        <v>235.790994</v>
      </c>
      <c r="E15" s="492">
        <v>152.394809</v>
      </c>
      <c r="F15" s="492">
        <v>67.272823</v>
      </c>
      <c r="G15" s="492">
        <v>-35.36868969643514</v>
      </c>
      <c r="H15" s="493">
        <v>-55.85622407912857</v>
      </c>
      <c r="I15" s="494"/>
      <c r="J15" s="494"/>
      <c r="K15" s="494"/>
      <c r="L15" s="494"/>
      <c r="M15" s="494"/>
      <c r="N15" s="494"/>
      <c r="O15" s="494"/>
      <c r="P15" s="494"/>
      <c r="S15" s="439"/>
      <c r="T15" s="439"/>
      <c r="U15" s="439"/>
      <c r="V15" s="439"/>
      <c r="W15" s="439"/>
    </row>
    <row r="16" spans="2:23" ht="15" customHeight="1">
      <c r="B16" s="490">
        <v>10</v>
      </c>
      <c r="C16" s="491" t="s">
        <v>411</v>
      </c>
      <c r="D16" s="492">
        <v>852.069732</v>
      </c>
      <c r="E16" s="492">
        <v>1667.238198</v>
      </c>
      <c r="F16" s="492">
        <v>690.862816</v>
      </c>
      <c r="G16" s="492">
        <v>95.66921994595626</v>
      </c>
      <c r="H16" s="493">
        <v>-58.56244075809017</v>
      </c>
      <c r="I16" s="494"/>
      <c r="J16" s="494"/>
      <c r="K16" s="494"/>
      <c r="L16" s="494"/>
      <c r="M16" s="494"/>
      <c r="N16" s="494"/>
      <c r="O16" s="494"/>
      <c r="P16" s="494"/>
      <c r="S16" s="439"/>
      <c r="T16" s="439"/>
      <c r="U16" s="439"/>
      <c r="V16" s="439"/>
      <c r="W16" s="439"/>
    </row>
    <row r="17" spans="2:23" ht="15" customHeight="1">
      <c r="B17" s="490">
        <v>11</v>
      </c>
      <c r="C17" s="491" t="s">
        <v>418</v>
      </c>
      <c r="D17" s="492">
        <v>23.300913</v>
      </c>
      <c r="E17" s="492">
        <v>21.109222</v>
      </c>
      <c r="F17" s="492">
        <v>47.043324</v>
      </c>
      <c r="G17" s="492">
        <v>-9.406030570561768</v>
      </c>
      <c r="H17" s="493">
        <v>122.85674005418107</v>
      </c>
      <c r="I17" s="494"/>
      <c r="J17" s="494"/>
      <c r="K17" s="494"/>
      <c r="L17" s="494"/>
      <c r="M17" s="494"/>
      <c r="N17" s="494"/>
      <c r="O17" s="494"/>
      <c r="P17" s="494"/>
      <c r="S17" s="439"/>
      <c r="T17" s="439"/>
      <c r="U17" s="439"/>
      <c r="V17" s="439"/>
      <c r="W17" s="439"/>
    </row>
    <row r="18" spans="2:23" ht="15" customHeight="1">
      <c r="B18" s="490">
        <v>12</v>
      </c>
      <c r="C18" s="491" t="s">
        <v>419</v>
      </c>
      <c r="D18" s="492">
        <v>185.850385</v>
      </c>
      <c r="E18" s="492">
        <v>219.178317</v>
      </c>
      <c r="F18" s="492">
        <v>256.419942</v>
      </c>
      <c r="G18" s="492">
        <v>17.932667720865908</v>
      </c>
      <c r="H18" s="493">
        <v>16.991473203072374</v>
      </c>
      <c r="I18" s="494"/>
      <c r="J18" s="494"/>
      <c r="K18" s="494"/>
      <c r="L18" s="494"/>
      <c r="M18" s="494"/>
      <c r="N18" s="494"/>
      <c r="O18" s="494"/>
      <c r="P18" s="494"/>
      <c r="S18" s="439"/>
      <c r="T18" s="439"/>
      <c r="U18" s="1435"/>
      <c r="V18" s="1435"/>
      <c r="W18" s="439"/>
    </row>
    <row r="19" spans="2:23" ht="15" customHeight="1">
      <c r="B19" s="490">
        <v>13</v>
      </c>
      <c r="C19" s="491" t="s">
        <v>420</v>
      </c>
      <c r="D19" s="492">
        <v>100.41535</v>
      </c>
      <c r="E19" s="492">
        <v>136.852267</v>
      </c>
      <c r="F19" s="492">
        <v>125.370485</v>
      </c>
      <c r="G19" s="492">
        <v>36.2862022589176</v>
      </c>
      <c r="H19" s="493">
        <v>-8.389909974965931</v>
      </c>
      <c r="I19" s="494"/>
      <c r="J19" s="494"/>
      <c r="K19" s="494"/>
      <c r="L19" s="494"/>
      <c r="M19" s="494"/>
      <c r="N19" s="494"/>
      <c r="O19" s="494"/>
      <c r="P19" s="494"/>
      <c r="S19" s="439"/>
      <c r="T19" s="439"/>
      <c r="U19" s="439"/>
      <c r="V19" s="439"/>
      <c r="W19" s="439"/>
    </row>
    <row r="20" spans="2:23" ht="15" customHeight="1">
      <c r="B20" s="490">
        <v>14</v>
      </c>
      <c r="C20" s="491" t="s">
        <v>421</v>
      </c>
      <c r="D20" s="492">
        <v>193.041337</v>
      </c>
      <c r="E20" s="492">
        <v>271.099217</v>
      </c>
      <c r="F20" s="492">
        <v>361.847554</v>
      </c>
      <c r="G20" s="492">
        <v>40.4358368073259</v>
      </c>
      <c r="H20" s="493">
        <v>33.474215825566176</v>
      </c>
      <c r="I20" s="494"/>
      <c r="J20" s="494"/>
      <c r="K20" s="494"/>
      <c r="L20" s="494"/>
      <c r="M20" s="494"/>
      <c r="N20" s="494"/>
      <c r="O20" s="494"/>
      <c r="P20" s="494"/>
      <c r="S20" s="439"/>
      <c r="T20" s="439"/>
      <c r="U20" s="439"/>
      <c r="V20" s="439"/>
      <c r="W20" s="439"/>
    </row>
    <row r="21" spans="2:23" ht="15" customHeight="1">
      <c r="B21" s="490">
        <v>15</v>
      </c>
      <c r="C21" s="491" t="s">
        <v>422</v>
      </c>
      <c r="D21" s="492">
        <v>873.52822</v>
      </c>
      <c r="E21" s="492">
        <v>874.556015</v>
      </c>
      <c r="F21" s="492">
        <v>1328.861686</v>
      </c>
      <c r="G21" s="492">
        <v>0.11766019419499685</v>
      </c>
      <c r="H21" s="493">
        <v>51.94700661912432</v>
      </c>
      <c r="I21" s="494"/>
      <c r="J21" s="494"/>
      <c r="K21" s="494"/>
      <c r="L21" s="494"/>
      <c r="M21" s="494"/>
      <c r="N21" s="494"/>
      <c r="O21" s="494"/>
      <c r="P21" s="494"/>
      <c r="S21" s="439"/>
      <c r="T21" s="439"/>
      <c r="U21" s="439"/>
      <c r="V21" s="439"/>
      <c r="W21" s="439"/>
    </row>
    <row r="22" spans="2:16" ht="15" customHeight="1">
      <c r="B22" s="490">
        <v>16</v>
      </c>
      <c r="C22" s="491" t="s">
        <v>423</v>
      </c>
      <c r="D22" s="492">
        <v>159.641732</v>
      </c>
      <c r="E22" s="492">
        <v>147.03092</v>
      </c>
      <c r="F22" s="492">
        <v>179.288551</v>
      </c>
      <c r="G22" s="492">
        <v>-7.899445741418035</v>
      </c>
      <c r="H22" s="493">
        <v>21.939351940394573</v>
      </c>
      <c r="I22" s="494"/>
      <c r="J22" s="494"/>
      <c r="K22" s="494"/>
      <c r="L22" s="494"/>
      <c r="M22" s="494"/>
      <c r="N22" s="494"/>
      <c r="O22" s="494"/>
      <c r="P22" s="494"/>
    </row>
    <row r="23" spans="2:16" ht="15" customHeight="1">
      <c r="B23" s="490">
        <v>17</v>
      </c>
      <c r="C23" s="491" t="s">
        <v>332</v>
      </c>
      <c r="D23" s="492">
        <v>172.919274</v>
      </c>
      <c r="E23" s="492">
        <v>391.138737</v>
      </c>
      <c r="F23" s="492">
        <v>497.12808</v>
      </c>
      <c r="G23" s="492">
        <v>126.19730464517218</v>
      </c>
      <c r="H23" s="493">
        <v>27.09763390170174</v>
      </c>
      <c r="I23" s="494"/>
      <c r="J23" s="494"/>
      <c r="K23" s="494"/>
      <c r="L23" s="494"/>
      <c r="M23" s="494"/>
      <c r="N23" s="494"/>
      <c r="O23" s="494"/>
      <c r="P23" s="494"/>
    </row>
    <row r="24" spans="2:16" ht="15" customHeight="1">
      <c r="B24" s="490">
        <v>18</v>
      </c>
      <c r="C24" s="491" t="s">
        <v>424</v>
      </c>
      <c r="D24" s="492">
        <v>285.931592</v>
      </c>
      <c r="E24" s="492">
        <v>346.892309</v>
      </c>
      <c r="F24" s="492">
        <v>376.003789</v>
      </c>
      <c r="G24" s="492">
        <v>21.320035527938444</v>
      </c>
      <c r="H24" s="493">
        <v>8.392079975460035</v>
      </c>
      <c r="I24" s="494"/>
      <c r="J24" s="494"/>
      <c r="K24" s="494"/>
      <c r="L24" s="494"/>
      <c r="M24" s="494"/>
      <c r="N24" s="494"/>
      <c r="O24" s="494"/>
      <c r="P24" s="494"/>
    </row>
    <row r="25" spans="2:16" ht="15" customHeight="1">
      <c r="B25" s="490">
        <v>19</v>
      </c>
      <c r="C25" s="491" t="s">
        <v>408</v>
      </c>
      <c r="D25" s="492">
        <v>765.974932</v>
      </c>
      <c r="E25" s="492">
        <v>1347.05106</v>
      </c>
      <c r="F25" s="492">
        <v>399.139298</v>
      </c>
      <c r="G25" s="492">
        <v>75.86098496497533</v>
      </c>
      <c r="H25" s="493">
        <v>-70.3694009936045</v>
      </c>
      <c r="I25" s="494"/>
      <c r="J25" s="494"/>
      <c r="K25" s="494"/>
      <c r="L25" s="494"/>
      <c r="M25" s="494"/>
      <c r="N25" s="494"/>
      <c r="O25" s="494"/>
      <c r="P25" s="494"/>
    </row>
    <row r="26" spans="2:16" ht="15" customHeight="1">
      <c r="B26" s="490">
        <v>20</v>
      </c>
      <c r="C26" s="491" t="s">
        <v>425</v>
      </c>
      <c r="D26" s="492">
        <v>60.593906</v>
      </c>
      <c r="E26" s="492">
        <v>68.272409</v>
      </c>
      <c r="F26" s="492">
        <v>67.248259</v>
      </c>
      <c r="G26" s="492">
        <v>12.672071346580637</v>
      </c>
      <c r="H26" s="493">
        <v>-1.5000935443774779</v>
      </c>
      <c r="I26" s="494"/>
      <c r="J26" s="494"/>
      <c r="K26" s="494"/>
      <c r="L26" s="494"/>
      <c r="M26" s="494"/>
      <c r="N26" s="494"/>
      <c r="O26" s="494"/>
      <c r="P26" s="494"/>
    </row>
    <row r="27" spans="2:16" ht="15" customHeight="1">
      <c r="B27" s="490">
        <v>21</v>
      </c>
      <c r="C27" s="491" t="s">
        <v>426</v>
      </c>
      <c r="D27" s="492">
        <v>147.979285</v>
      </c>
      <c r="E27" s="492">
        <v>167.876197</v>
      </c>
      <c r="F27" s="492">
        <v>214.686043</v>
      </c>
      <c r="G27" s="492">
        <v>13.44574140900869</v>
      </c>
      <c r="H27" s="493">
        <v>27.883551591295586</v>
      </c>
      <c r="I27" s="494"/>
      <c r="J27" s="494"/>
      <c r="K27" s="494"/>
      <c r="L27" s="494"/>
      <c r="M27" s="494"/>
      <c r="N27" s="494"/>
      <c r="O27" s="494"/>
      <c r="P27" s="494"/>
    </row>
    <row r="28" spans="2:16" ht="15" customHeight="1">
      <c r="B28" s="490">
        <v>22</v>
      </c>
      <c r="C28" s="491" t="s">
        <v>344</v>
      </c>
      <c r="D28" s="492">
        <v>138.764304</v>
      </c>
      <c r="E28" s="492">
        <v>184.261592</v>
      </c>
      <c r="F28" s="492">
        <v>241.384773</v>
      </c>
      <c r="G28" s="492">
        <v>32.78745807711471</v>
      </c>
      <c r="H28" s="493">
        <v>31.001132889376095</v>
      </c>
      <c r="I28" s="494"/>
      <c r="J28" s="494"/>
      <c r="K28" s="494"/>
      <c r="L28" s="494"/>
      <c r="M28" s="494"/>
      <c r="N28" s="494"/>
      <c r="O28" s="494"/>
      <c r="P28" s="494"/>
    </row>
    <row r="29" spans="2:16" ht="15" customHeight="1">
      <c r="B29" s="490">
        <v>23</v>
      </c>
      <c r="C29" s="491" t="s">
        <v>413</v>
      </c>
      <c r="D29" s="492">
        <v>2020.885121</v>
      </c>
      <c r="E29" s="492">
        <v>2796.388255</v>
      </c>
      <c r="F29" s="492">
        <v>3677.055641</v>
      </c>
      <c r="G29" s="492">
        <v>38.374429399344365</v>
      </c>
      <c r="H29" s="493">
        <v>31.49302978316223</v>
      </c>
      <c r="I29" s="494"/>
      <c r="J29" s="494"/>
      <c r="K29" s="494"/>
      <c r="L29" s="494"/>
      <c r="M29" s="494"/>
      <c r="N29" s="494"/>
      <c r="O29" s="494"/>
      <c r="P29" s="494"/>
    </row>
    <row r="30" spans="2:16" ht="15" customHeight="1">
      <c r="B30" s="490">
        <v>24</v>
      </c>
      <c r="C30" s="491" t="s">
        <v>415</v>
      </c>
      <c r="D30" s="492">
        <v>811.79886</v>
      </c>
      <c r="E30" s="492">
        <v>1577.1856400000001</v>
      </c>
      <c r="F30" s="492">
        <v>678.707347</v>
      </c>
      <c r="G30" s="492">
        <v>94.28281039961058</v>
      </c>
      <c r="H30" s="493">
        <v>-56.96718700786548</v>
      </c>
      <c r="I30" s="494"/>
      <c r="J30" s="494"/>
      <c r="K30" s="494"/>
      <c r="L30" s="494"/>
      <c r="M30" s="494"/>
      <c r="N30" s="494"/>
      <c r="O30" s="494"/>
      <c r="P30" s="494"/>
    </row>
    <row r="31" spans="2:16" ht="15" customHeight="1">
      <c r="B31" s="490">
        <v>25</v>
      </c>
      <c r="C31" s="491" t="s">
        <v>427</v>
      </c>
      <c r="D31" s="492">
        <v>1471.623447</v>
      </c>
      <c r="E31" s="492">
        <v>1723.035881</v>
      </c>
      <c r="F31" s="492">
        <v>1811.971796</v>
      </c>
      <c r="G31" s="492">
        <v>17.084019319787316</v>
      </c>
      <c r="H31" s="493">
        <v>5.16158229672989</v>
      </c>
      <c r="I31" s="494"/>
      <c r="J31" s="494"/>
      <c r="K31" s="494"/>
      <c r="L31" s="494"/>
      <c r="M31" s="494"/>
      <c r="N31" s="494"/>
      <c r="O31" s="494"/>
      <c r="P31" s="494"/>
    </row>
    <row r="32" spans="2:16" ht="15" customHeight="1">
      <c r="B32" s="490">
        <v>26</v>
      </c>
      <c r="C32" s="491" t="s">
        <v>428</v>
      </c>
      <c r="D32" s="492">
        <v>0.643772</v>
      </c>
      <c r="E32" s="492">
        <v>0.750994</v>
      </c>
      <c r="F32" s="492">
        <v>2.208347</v>
      </c>
      <c r="G32" s="492">
        <v>16.655275470197537</v>
      </c>
      <c r="H32" s="493">
        <v>194.0565437273799</v>
      </c>
      <c r="I32" s="494"/>
      <c r="J32" s="494"/>
      <c r="K32" s="494"/>
      <c r="L32" s="494"/>
      <c r="M32" s="494"/>
      <c r="N32" s="494"/>
      <c r="O32" s="494"/>
      <c r="P32" s="494"/>
    </row>
    <row r="33" spans="2:16" ht="15" customHeight="1">
      <c r="B33" s="490">
        <v>27</v>
      </c>
      <c r="C33" s="491" t="s">
        <v>429</v>
      </c>
      <c r="D33" s="492">
        <v>1273.495614</v>
      </c>
      <c r="E33" s="492">
        <v>1671.31117</v>
      </c>
      <c r="F33" s="492">
        <v>2522.666287</v>
      </c>
      <c r="G33" s="492">
        <v>31.23807821767653</v>
      </c>
      <c r="H33" s="493">
        <v>50.93935421971722</v>
      </c>
      <c r="I33" s="494"/>
      <c r="J33" s="494"/>
      <c r="K33" s="494"/>
      <c r="L33" s="494"/>
      <c r="M33" s="494"/>
      <c r="N33" s="494"/>
      <c r="O33" s="494"/>
      <c r="P33" s="494"/>
    </row>
    <row r="34" spans="2:16" ht="15" customHeight="1">
      <c r="B34" s="490">
        <v>28</v>
      </c>
      <c r="C34" s="491" t="s">
        <v>430</v>
      </c>
      <c r="D34" s="492">
        <v>35.119807</v>
      </c>
      <c r="E34" s="492">
        <v>46.81274</v>
      </c>
      <c r="F34" s="492">
        <v>57.344065</v>
      </c>
      <c r="G34" s="492">
        <v>33.294411327488206</v>
      </c>
      <c r="H34" s="493">
        <v>22.496707092983655</v>
      </c>
      <c r="I34" s="494"/>
      <c r="J34" s="494"/>
      <c r="K34" s="494"/>
      <c r="L34" s="494"/>
      <c r="M34" s="494"/>
      <c r="N34" s="494"/>
      <c r="O34" s="494"/>
      <c r="P34" s="494"/>
    </row>
    <row r="35" spans="2:16" ht="15" customHeight="1">
      <c r="B35" s="490">
        <v>29</v>
      </c>
      <c r="C35" s="491" t="s">
        <v>351</v>
      </c>
      <c r="D35" s="492">
        <v>479.4964</v>
      </c>
      <c r="E35" s="492">
        <v>387.200127</v>
      </c>
      <c r="F35" s="492">
        <v>496.129269</v>
      </c>
      <c r="G35" s="492">
        <v>-19.248585182287087</v>
      </c>
      <c r="H35" s="493">
        <v>28.13251711562586</v>
      </c>
      <c r="I35" s="494"/>
      <c r="J35" s="494"/>
      <c r="K35" s="494"/>
      <c r="L35" s="494"/>
      <c r="M35" s="494"/>
      <c r="N35" s="494"/>
      <c r="O35" s="494"/>
      <c r="P35" s="494"/>
    </row>
    <row r="36" spans="2:16" ht="15" customHeight="1">
      <c r="B36" s="490">
        <v>30</v>
      </c>
      <c r="C36" s="491" t="s">
        <v>431</v>
      </c>
      <c r="D36" s="492">
        <v>10533.550574</v>
      </c>
      <c r="E36" s="492">
        <v>6734.095927</v>
      </c>
      <c r="F36" s="492">
        <v>6482.722681</v>
      </c>
      <c r="G36" s="492">
        <v>-36.07002805282207</v>
      </c>
      <c r="H36" s="493">
        <v>-3.7328432609956224</v>
      </c>
      <c r="I36" s="494"/>
      <c r="J36" s="494"/>
      <c r="K36" s="494"/>
      <c r="L36" s="494"/>
      <c r="M36" s="494"/>
      <c r="N36" s="494"/>
      <c r="O36" s="494"/>
      <c r="P36" s="494"/>
    </row>
    <row r="37" spans="2:16" ht="15" customHeight="1">
      <c r="B37" s="490">
        <v>31</v>
      </c>
      <c r="C37" s="491" t="s">
        <v>432</v>
      </c>
      <c r="D37" s="492">
        <v>138.657145</v>
      </c>
      <c r="E37" s="492">
        <v>102.951142</v>
      </c>
      <c r="F37" s="492">
        <v>97.072661</v>
      </c>
      <c r="G37" s="492">
        <v>-25.751289628817915</v>
      </c>
      <c r="H37" s="493">
        <v>-5.709971629066544</v>
      </c>
      <c r="I37" s="494"/>
      <c r="J37" s="494"/>
      <c r="K37" s="494"/>
      <c r="L37" s="494"/>
      <c r="M37" s="494"/>
      <c r="N37" s="494"/>
      <c r="O37" s="494"/>
      <c r="P37" s="494"/>
    </row>
    <row r="38" spans="2:16" ht="15" customHeight="1">
      <c r="B38" s="490">
        <v>32</v>
      </c>
      <c r="C38" s="491" t="s">
        <v>354</v>
      </c>
      <c r="D38" s="492">
        <v>158.000124</v>
      </c>
      <c r="E38" s="492">
        <v>154.451789</v>
      </c>
      <c r="F38" s="492">
        <v>187.839239</v>
      </c>
      <c r="G38" s="492">
        <v>-2.2457798830588303</v>
      </c>
      <c r="H38" s="493">
        <v>21.616745403965496</v>
      </c>
      <c r="I38" s="494"/>
      <c r="J38" s="494"/>
      <c r="K38" s="494"/>
      <c r="L38" s="494"/>
      <c r="M38" s="494"/>
      <c r="N38" s="494"/>
      <c r="O38" s="494"/>
      <c r="P38" s="494"/>
    </row>
    <row r="39" spans="2:16" ht="15" customHeight="1">
      <c r="B39" s="490">
        <v>33</v>
      </c>
      <c r="C39" s="491" t="s">
        <v>433</v>
      </c>
      <c r="D39" s="492">
        <v>96.476869</v>
      </c>
      <c r="E39" s="492">
        <v>67.663834</v>
      </c>
      <c r="F39" s="492">
        <v>139.205684</v>
      </c>
      <c r="G39" s="492">
        <v>-29.865226036719747</v>
      </c>
      <c r="H39" s="493">
        <v>105.73129805207313</v>
      </c>
      <c r="I39" s="494"/>
      <c r="J39" s="494"/>
      <c r="K39" s="494"/>
      <c r="L39" s="494"/>
      <c r="M39" s="494"/>
      <c r="N39" s="494"/>
      <c r="O39" s="494"/>
      <c r="P39" s="494"/>
    </row>
    <row r="40" spans="2:16" ht="15" customHeight="1">
      <c r="B40" s="490">
        <v>34</v>
      </c>
      <c r="C40" s="491" t="s">
        <v>434</v>
      </c>
      <c r="D40" s="492">
        <v>11.04837</v>
      </c>
      <c r="E40" s="492">
        <v>11.39507</v>
      </c>
      <c r="F40" s="492">
        <v>14.294698</v>
      </c>
      <c r="G40" s="492">
        <v>3.1380194544534703</v>
      </c>
      <c r="H40" s="493">
        <v>25.446337758346374</v>
      </c>
      <c r="I40" s="494"/>
      <c r="J40" s="494"/>
      <c r="K40" s="494"/>
      <c r="L40" s="494"/>
      <c r="M40" s="494"/>
      <c r="N40" s="494"/>
      <c r="O40" s="494"/>
      <c r="P40" s="494"/>
    </row>
    <row r="41" spans="2:16" ht="15" customHeight="1">
      <c r="B41" s="490">
        <v>35</v>
      </c>
      <c r="C41" s="491" t="s">
        <v>387</v>
      </c>
      <c r="D41" s="492">
        <v>517.940271</v>
      </c>
      <c r="E41" s="492">
        <v>417.924775</v>
      </c>
      <c r="F41" s="492">
        <v>639.082366</v>
      </c>
      <c r="G41" s="492">
        <v>-19.310237415387235</v>
      </c>
      <c r="H41" s="493">
        <v>52.91803794115819</v>
      </c>
      <c r="I41" s="494"/>
      <c r="J41" s="494"/>
      <c r="K41" s="494"/>
      <c r="L41" s="494"/>
      <c r="M41" s="494"/>
      <c r="N41" s="494"/>
      <c r="O41" s="494"/>
      <c r="P41" s="494"/>
    </row>
    <row r="42" spans="2:16" ht="15" customHeight="1">
      <c r="B42" s="490">
        <v>36</v>
      </c>
      <c r="C42" s="491" t="s">
        <v>700</v>
      </c>
      <c r="D42" s="492">
        <v>1265.198941</v>
      </c>
      <c r="E42" s="492">
        <v>1241.83461</v>
      </c>
      <c r="F42" s="492">
        <v>1499.310166</v>
      </c>
      <c r="G42" s="492">
        <v>-1.84669226655636</v>
      </c>
      <c r="H42" s="493">
        <v>20.733482053620648</v>
      </c>
      <c r="I42" s="494"/>
      <c r="J42" s="494"/>
      <c r="K42" s="494"/>
      <c r="L42" s="494"/>
      <c r="M42" s="494"/>
      <c r="N42" s="494"/>
      <c r="O42" s="494"/>
      <c r="P42" s="494"/>
    </row>
    <row r="43" spans="2:16" ht="15" customHeight="1">
      <c r="B43" s="490">
        <v>37</v>
      </c>
      <c r="C43" s="491" t="s">
        <v>435</v>
      </c>
      <c r="D43" s="492">
        <v>44.920023</v>
      </c>
      <c r="E43" s="492">
        <v>170.744103</v>
      </c>
      <c r="F43" s="492">
        <v>18.837384</v>
      </c>
      <c r="G43" s="492">
        <v>280.10689130769146</v>
      </c>
      <c r="H43" s="493">
        <v>-88.96747608320037</v>
      </c>
      <c r="I43" s="494"/>
      <c r="J43" s="494"/>
      <c r="K43" s="494"/>
      <c r="L43" s="494"/>
      <c r="M43" s="494"/>
      <c r="N43" s="494"/>
      <c r="O43" s="494"/>
      <c r="P43" s="494"/>
    </row>
    <row r="44" spans="2:16" ht="15" customHeight="1">
      <c r="B44" s="490">
        <v>38</v>
      </c>
      <c r="C44" s="491" t="s">
        <v>436</v>
      </c>
      <c r="D44" s="492">
        <v>259.650537</v>
      </c>
      <c r="E44" s="492">
        <v>321.362196</v>
      </c>
      <c r="F44" s="492">
        <v>462.419509</v>
      </c>
      <c r="G44" s="492">
        <v>23.76719867904606</v>
      </c>
      <c r="H44" s="493">
        <v>43.893561456743356</v>
      </c>
      <c r="I44" s="494"/>
      <c r="J44" s="494"/>
      <c r="K44" s="494"/>
      <c r="L44" s="494"/>
      <c r="M44" s="494"/>
      <c r="N44" s="494"/>
      <c r="O44" s="494"/>
      <c r="P44" s="494"/>
    </row>
    <row r="45" spans="2:16" ht="15" customHeight="1">
      <c r="B45" s="490">
        <v>39</v>
      </c>
      <c r="C45" s="491" t="s">
        <v>437</v>
      </c>
      <c r="D45" s="492">
        <v>70.502572</v>
      </c>
      <c r="E45" s="492">
        <v>74.578539</v>
      </c>
      <c r="F45" s="492">
        <v>86.998767</v>
      </c>
      <c r="G45" s="492">
        <v>5.781302560139224</v>
      </c>
      <c r="H45" s="493">
        <v>16.65389020291748</v>
      </c>
      <c r="I45" s="494"/>
      <c r="J45" s="494"/>
      <c r="K45" s="494"/>
      <c r="L45" s="494"/>
      <c r="M45" s="494"/>
      <c r="N45" s="494"/>
      <c r="O45" s="494"/>
      <c r="P45" s="494"/>
    </row>
    <row r="46" spans="2:16" ht="15" customHeight="1">
      <c r="B46" s="490">
        <v>40</v>
      </c>
      <c r="C46" s="491" t="s">
        <v>438</v>
      </c>
      <c r="D46" s="492">
        <v>0.452669</v>
      </c>
      <c r="E46" s="492">
        <v>5.997907</v>
      </c>
      <c r="F46" s="492">
        <v>19.525845</v>
      </c>
      <c r="G46" s="492" t="s">
        <v>3</v>
      </c>
      <c r="H46" s="493">
        <v>225.54431070705164</v>
      </c>
      <c r="I46" s="494"/>
      <c r="J46" s="494"/>
      <c r="K46" s="494"/>
      <c r="L46" s="494"/>
      <c r="M46" s="494"/>
      <c r="N46" s="494"/>
      <c r="O46" s="494"/>
      <c r="P46" s="494"/>
    </row>
    <row r="47" spans="2:16" ht="15" customHeight="1">
      <c r="B47" s="490">
        <v>41</v>
      </c>
      <c r="C47" s="491" t="s">
        <v>439</v>
      </c>
      <c r="D47" s="492">
        <v>0.590573</v>
      </c>
      <c r="E47" s="492">
        <v>0.007175</v>
      </c>
      <c r="F47" s="492">
        <v>0.255985</v>
      </c>
      <c r="G47" s="492">
        <v>-98.78507822064334</v>
      </c>
      <c r="H47" s="493" t="s">
        <v>3</v>
      </c>
      <c r="I47" s="494"/>
      <c r="J47" s="494"/>
      <c r="K47" s="494"/>
      <c r="L47" s="494"/>
      <c r="M47" s="494"/>
      <c r="N47" s="494"/>
      <c r="O47" s="494"/>
      <c r="P47" s="494"/>
    </row>
    <row r="48" spans="2:16" ht="15" customHeight="1">
      <c r="B48" s="490">
        <v>42</v>
      </c>
      <c r="C48" s="491" t="s">
        <v>392</v>
      </c>
      <c r="D48" s="492">
        <v>13.051357</v>
      </c>
      <c r="E48" s="492">
        <v>10.450884</v>
      </c>
      <c r="F48" s="492">
        <v>5.761352</v>
      </c>
      <c r="G48" s="492">
        <v>-19.924924281819884</v>
      </c>
      <c r="H48" s="493">
        <v>-44.87210842642594</v>
      </c>
      <c r="I48" s="494"/>
      <c r="J48" s="494"/>
      <c r="K48" s="494"/>
      <c r="L48" s="494"/>
      <c r="M48" s="494"/>
      <c r="N48" s="494"/>
      <c r="O48" s="494"/>
      <c r="P48" s="494"/>
    </row>
    <row r="49" spans="2:16" ht="15" customHeight="1">
      <c r="B49" s="490">
        <v>43</v>
      </c>
      <c r="C49" s="491" t="s">
        <v>440</v>
      </c>
      <c r="D49" s="492">
        <v>394.26032799999996</v>
      </c>
      <c r="E49" s="492">
        <v>402.996781</v>
      </c>
      <c r="F49" s="492">
        <v>394.53144699999996</v>
      </c>
      <c r="G49" s="492">
        <v>2.215909737689884</v>
      </c>
      <c r="H49" s="493">
        <v>-2.1005959350330414</v>
      </c>
      <c r="I49" s="494"/>
      <c r="J49" s="494"/>
      <c r="K49" s="494"/>
      <c r="L49" s="494"/>
      <c r="M49" s="494"/>
      <c r="N49" s="494"/>
      <c r="O49" s="494"/>
      <c r="P49" s="494"/>
    </row>
    <row r="50" spans="2:16" ht="15" customHeight="1">
      <c r="B50" s="490">
        <v>44</v>
      </c>
      <c r="C50" s="491" t="s">
        <v>368</v>
      </c>
      <c r="D50" s="492">
        <v>593.933436</v>
      </c>
      <c r="E50" s="492">
        <v>604.846102</v>
      </c>
      <c r="F50" s="492">
        <v>408.751687</v>
      </c>
      <c r="G50" s="492">
        <v>1.8373550533699756</v>
      </c>
      <c r="H50" s="493">
        <v>-32.42054703693866</v>
      </c>
      <c r="I50" s="494"/>
      <c r="J50" s="494"/>
      <c r="K50" s="494"/>
      <c r="L50" s="494"/>
      <c r="M50" s="494"/>
      <c r="N50" s="494"/>
      <c r="O50" s="494"/>
      <c r="P50" s="494"/>
    </row>
    <row r="51" spans="2:16" ht="15" customHeight="1">
      <c r="B51" s="490">
        <v>45</v>
      </c>
      <c r="C51" s="491" t="s">
        <v>441</v>
      </c>
      <c r="D51" s="492">
        <v>82.122298</v>
      </c>
      <c r="E51" s="492">
        <v>260.65522</v>
      </c>
      <c r="F51" s="492">
        <v>224.369819</v>
      </c>
      <c r="G51" s="492">
        <v>217.39883849816277</v>
      </c>
      <c r="H51" s="493">
        <v>-13.920841869194106</v>
      </c>
      <c r="I51" s="494"/>
      <c r="J51" s="494"/>
      <c r="K51" s="494"/>
      <c r="L51" s="494"/>
      <c r="M51" s="494"/>
      <c r="N51" s="494"/>
      <c r="O51" s="494"/>
      <c r="P51" s="494"/>
    </row>
    <row r="52" spans="2:16" ht="15" customHeight="1">
      <c r="B52" s="490">
        <v>46</v>
      </c>
      <c r="C52" s="491" t="s">
        <v>442</v>
      </c>
      <c r="D52" s="492">
        <v>384.988524</v>
      </c>
      <c r="E52" s="492">
        <v>347.96862</v>
      </c>
      <c r="F52" s="492">
        <v>505.843562</v>
      </c>
      <c r="G52" s="492">
        <v>-9.615846107662165</v>
      </c>
      <c r="H52" s="493">
        <v>45.37045380701284</v>
      </c>
      <c r="I52" s="494"/>
      <c r="J52" s="494"/>
      <c r="K52" s="494"/>
      <c r="L52" s="494"/>
      <c r="M52" s="494"/>
      <c r="N52" s="494"/>
      <c r="O52" s="494"/>
      <c r="P52" s="494"/>
    </row>
    <row r="53" spans="2:16" ht="15" customHeight="1">
      <c r="B53" s="490">
        <v>47</v>
      </c>
      <c r="C53" s="491" t="s">
        <v>393</v>
      </c>
      <c r="D53" s="492">
        <v>460.610756</v>
      </c>
      <c r="E53" s="492">
        <v>681.020714</v>
      </c>
      <c r="F53" s="492">
        <v>749.985081</v>
      </c>
      <c r="G53" s="492">
        <v>47.85167413676291</v>
      </c>
      <c r="H53" s="493">
        <v>10.126618116347046</v>
      </c>
      <c r="I53" s="494"/>
      <c r="J53" s="494"/>
      <c r="K53" s="494"/>
      <c r="L53" s="494"/>
      <c r="M53" s="494"/>
      <c r="N53" s="494"/>
      <c r="O53" s="494"/>
      <c r="P53" s="494"/>
    </row>
    <row r="54" spans="2:16" ht="15" customHeight="1">
      <c r="B54" s="490">
        <v>48</v>
      </c>
      <c r="C54" s="491" t="s">
        <v>443</v>
      </c>
      <c r="D54" s="492">
        <v>2585.15552</v>
      </c>
      <c r="E54" s="492">
        <v>3629.668003</v>
      </c>
      <c r="F54" s="492">
        <v>6229.736458</v>
      </c>
      <c r="G54" s="492">
        <v>40.40424163726911</v>
      </c>
      <c r="H54" s="493">
        <v>71.63378173571209</v>
      </c>
      <c r="I54" s="494"/>
      <c r="J54" s="494"/>
      <c r="K54" s="494"/>
      <c r="L54" s="494"/>
      <c r="M54" s="494"/>
      <c r="N54" s="494"/>
      <c r="O54" s="494"/>
      <c r="P54" s="494"/>
    </row>
    <row r="55" spans="2:16" ht="15" customHeight="1">
      <c r="B55" s="490">
        <v>49</v>
      </c>
      <c r="C55" s="491" t="s">
        <v>444</v>
      </c>
      <c r="D55" s="492">
        <v>94.219571</v>
      </c>
      <c r="E55" s="492">
        <v>118.559968</v>
      </c>
      <c r="F55" s="492">
        <v>143.69959599999999</v>
      </c>
      <c r="G55" s="492">
        <v>25.833695421941584</v>
      </c>
      <c r="H55" s="493">
        <v>21.204145399229517</v>
      </c>
      <c r="I55" s="494"/>
      <c r="J55" s="494"/>
      <c r="K55" s="494"/>
      <c r="L55" s="494"/>
      <c r="M55" s="494"/>
      <c r="N55" s="494"/>
      <c r="O55" s="494"/>
      <c r="P55" s="494"/>
    </row>
    <row r="56" spans="2:16" ht="15" customHeight="1">
      <c r="B56" s="495"/>
      <c r="C56" s="496" t="s">
        <v>373</v>
      </c>
      <c r="D56" s="497">
        <v>8620.930101999984</v>
      </c>
      <c r="E56" s="497">
        <v>9218.840499999991</v>
      </c>
      <c r="F56" s="497">
        <v>10296.582456999997</v>
      </c>
      <c r="G56" s="497">
        <v>6.93556717112574</v>
      </c>
      <c r="H56" s="498">
        <v>11.690645445053605</v>
      </c>
      <c r="I56" s="489"/>
      <c r="J56" s="489"/>
      <c r="K56" s="489"/>
      <c r="L56" s="489"/>
      <c r="M56" s="489"/>
      <c r="N56" s="489"/>
      <c r="O56" s="489"/>
      <c r="P56" s="489"/>
    </row>
    <row r="57" spans="2:16" ht="15" customHeight="1" thickBot="1">
      <c r="B57" s="499"/>
      <c r="C57" s="500" t="s">
        <v>374</v>
      </c>
      <c r="D57" s="501">
        <v>39154.60001799998</v>
      </c>
      <c r="E57" s="501">
        <v>41577.12981299999</v>
      </c>
      <c r="F57" s="501">
        <v>45544.886008999994</v>
      </c>
      <c r="G57" s="501">
        <v>6.187088602326</v>
      </c>
      <c r="H57" s="502">
        <v>9.543121937097723</v>
      </c>
      <c r="I57" s="489"/>
      <c r="J57" s="489"/>
      <c r="K57" s="489"/>
      <c r="L57" s="489"/>
      <c r="M57" s="489"/>
      <c r="N57" s="489"/>
      <c r="O57" s="489"/>
      <c r="P57" s="489"/>
    </row>
    <row r="58" ht="13.5" thickTop="1">
      <c r="B58" s="136" t="s">
        <v>701</v>
      </c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7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9.140625" style="136" customWidth="1"/>
    <col min="2" max="2" width="6.140625" style="136" customWidth="1"/>
    <col min="3" max="3" width="40.28125" style="136" customWidth="1"/>
    <col min="4" max="8" width="10.7109375" style="136" customWidth="1"/>
    <col min="9" max="16384" width="9.140625" style="136" customWidth="1"/>
  </cols>
  <sheetData>
    <row r="1" spans="2:8" ht="12.75">
      <c r="B1" s="1541" t="s">
        <v>445</v>
      </c>
      <c r="C1" s="1541"/>
      <c r="D1" s="1541"/>
      <c r="E1" s="1541"/>
      <c r="F1" s="1541"/>
      <c r="G1" s="1541"/>
      <c r="H1" s="1541"/>
    </row>
    <row r="2" spans="2:8" ht="15" customHeight="1">
      <c r="B2" s="1552" t="s">
        <v>253</v>
      </c>
      <c r="C2" s="1552"/>
      <c r="D2" s="1552"/>
      <c r="E2" s="1552"/>
      <c r="F2" s="1552"/>
      <c r="G2" s="1552"/>
      <c r="H2" s="1552"/>
    </row>
    <row r="3" spans="2:8" ht="15" customHeight="1" thickBot="1">
      <c r="B3" s="1553" t="s">
        <v>40</v>
      </c>
      <c r="C3" s="1553"/>
      <c r="D3" s="1553"/>
      <c r="E3" s="1553"/>
      <c r="F3" s="1553"/>
      <c r="G3" s="1553"/>
      <c r="H3" s="1553"/>
    </row>
    <row r="4" spans="2:8" ht="15" customHeight="1" thickTop="1">
      <c r="B4" s="503"/>
      <c r="C4" s="504"/>
      <c r="D4" s="1554" t="s">
        <v>66</v>
      </c>
      <c r="E4" s="1554"/>
      <c r="F4" s="1554"/>
      <c r="G4" s="1555" t="s">
        <v>150</v>
      </c>
      <c r="H4" s="1556"/>
    </row>
    <row r="5" spans="2:8" ht="15" customHeight="1">
      <c r="B5" s="505"/>
      <c r="C5" s="506"/>
      <c r="D5" s="507" t="s">
        <v>17</v>
      </c>
      <c r="E5" s="508" t="s">
        <v>319</v>
      </c>
      <c r="F5" s="508" t="s">
        <v>320</v>
      </c>
      <c r="G5" s="419" t="s">
        <v>19</v>
      </c>
      <c r="H5" s="420" t="s">
        <v>320</v>
      </c>
    </row>
    <row r="6" spans="2:8" ht="15" customHeight="1">
      <c r="B6" s="485"/>
      <c r="C6" s="486" t="s">
        <v>379</v>
      </c>
      <c r="D6" s="487">
        <v>4471.240360000001</v>
      </c>
      <c r="E6" s="487">
        <v>5285.859327</v>
      </c>
      <c r="F6" s="487">
        <v>6361.7923169999995</v>
      </c>
      <c r="G6" s="487">
        <v>18.21908243376116</v>
      </c>
      <c r="H6" s="488">
        <v>20.354930455757085</v>
      </c>
    </row>
    <row r="7" spans="2:8" ht="15" customHeight="1">
      <c r="B7" s="490">
        <v>1</v>
      </c>
      <c r="C7" s="491" t="s">
        <v>446</v>
      </c>
      <c r="D7" s="492">
        <v>141.774603</v>
      </c>
      <c r="E7" s="492">
        <v>117.454301</v>
      </c>
      <c r="F7" s="492">
        <v>143.427523</v>
      </c>
      <c r="G7" s="492">
        <v>-17.154202152835524</v>
      </c>
      <c r="H7" s="493">
        <v>22.1134703274936</v>
      </c>
    </row>
    <row r="8" spans="2:8" ht="15" customHeight="1">
      <c r="B8" s="490">
        <v>2</v>
      </c>
      <c r="C8" s="491" t="s">
        <v>447</v>
      </c>
      <c r="D8" s="492">
        <v>24.083755</v>
      </c>
      <c r="E8" s="492">
        <v>47.768062</v>
      </c>
      <c r="F8" s="492">
        <v>50.345097</v>
      </c>
      <c r="G8" s="492">
        <v>98.34142142701586</v>
      </c>
      <c r="H8" s="493">
        <v>5.394891256002808</v>
      </c>
    </row>
    <row r="9" spans="2:8" ht="15" customHeight="1">
      <c r="B9" s="490">
        <v>3</v>
      </c>
      <c r="C9" s="491" t="s">
        <v>448</v>
      </c>
      <c r="D9" s="492">
        <v>15.979959</v>
      </c>
      <c r="E9" s="492">
        <v>21.431519</v>
      </c>
      <c r="F9" s="492">
        <v>26.521594</v>
      </c>
      <c r="G9" s="492">
        <v>34.114981146071784</v>
      </c>
      <c r="H9" s="493">
        <v>23.7504163843916</v>
      </c>
    </row>
    <row r="10" spans="2:8" ht="15" customHeight="1">
      <c r="B10" s="490">
        <v>4</v>
      </c>
      <c r="C10" s="491" t="s">
        <v>449</v>
      </c>
      <c r="D10" s="492">
        <v>84.463575</v>
      </c>
      <c r="E10" s="492">
        <v>108.935677</v>
      </c>
      <c r="F10" s="492">
        <v>108.765723</v>
      </c>
      <c r="G10" s="492">
        <v>28.973556944517185</v>
      </c>
      <c r="H10" s="493">
        <v>-0.15601316729321013</v>
      </c>
    </row>
    <row r="11" spans="2:8" ht="15" customHeight="1">
      <c r="B11" s="490">
        <v>5</v>
      </c>
      <c r="C11" s="491" t="s">
        <v>416</v>
      </c>
      <c r="D11" s="492">
        <v>66.339735</v>
      </c>
      <c r="E11" s="492">
        <v>722.359973</v>
      </c>
      <c r="F11" s="492">
        <v>7.522599</v>
      </c>
      <c r="G11" s="492" t="s">
        <v>3</v>
      </c>
      <c r="H11" s="493" t="s">
        <v>3</v>
      </c>
    </row>
    <row r="12" spans="2:8" ht="15" customHeight="1">
      <c r="B12" s="490">
        <v>6</v>
      </c>
      <c r="C12" s="491" t="s">
        <v>450</v>
      </c>
      <c r="D12" s="492">
        <v>20.604446</v>
      </c>
      <c r="E12" s="492">
        <v>33.804457</v>
      </c>
      <c r="F12" s="492">
        <v>48.831361</v>
      </c>
      <c r="G12" s="492">
        <v>64.06389669491722</v>
      </c>
      <c r="H12" s="493">
        <v>44.45243418641513</v>
      </c>
    </row>
    <row r="13" spans="2:8" ht="15" customHeight="1">
      <c r="B13" s="490">
        <v>7</v>
      </c>
      <c r="C13" s="491" t="s">
        <v>421</v>
      </c>
      <c r="D13" s="492">
        <v>13.53882</v>
      </c>
      <c r="E13" s="492">
        <v>24.491722</v>
      </c>
      <c r="F13" s="492">
        <v>12.970717</v>
      </c>
      <c r="G13" s="492">
        <v>80.89997503475192</v>
      </c>
      <c r="H13" s="493">
        <v>-47.04040410061816</v>
      </c>
    </row>
    <row r="14" spans="2:8" ht="15" customHeight="1">
      <c r="B14" s="490">
        <v>8</v>
      </c>
      <c r="C14" s="491" t="s">
        <v>451</v>
      </c>
      <c r="D14" s="492">
        <v>433.517604</v>
      </c>
      <c r="E14" s="492">
        <v>413.592809</v>
      </c>
      <c r="F14" s="492">
        <v>916.95262</v>
      </c>
      <c r="G14" s="492">
        <v>-4.5960751803749105</v>
      </c>
      <c r="H14" s="493">
        <v>121.7041979566913</v>
      </c>
    </row>
    <row r="15" spans="2:8" ht="15" customHeight="1">
      <c r="B15" s="490">
        <v>9</v>
      </c>
      <c r="C15" s="491" t="s">
        <v>452</v>
      </c>
      <c r="D15" s="492">
        <v>14.322478</v>
      </c>
      <c r="E15" s="492">
        <v>10.733094</v>
      </c>
      <c r="F15" s="492">
        <v>16.607172</v>
      </c>
      <c r="G15" s="492">
        <v>-25.061194019638222</v>
      </c>
      <c r="H15" s="493">
        <v>54.728655129639236</v>
      </c>
    </row>
    <row r="16" spans="2:8" ht="15" customHeight="1">
      <c r="B16" s="490">
        <v>10</v>
      </c>
      <c r="C16" s="491" t="s">
        <v>453</v>
      </c>
      <c r="D16" s="492">
        <v>33.30644</v>
      </c>
      <c r="E16" s="492">
        <v>50.471648</v>
      </c>
      <c r="F16" s="492">
        <v>31.737187</v>
      </c>
      <c r="G16" s="492">
        <v>51.53720421636177</v>
      </c>
      <c r="H16" s="493">
        <v>-37.1187820140131</v>
      </c>
    </row>
    <row r="17" spans="2:8" ht="15" customHeight="1">
      <c r="B17" s="490">
        <v>11</v>
      </c>
      <c r="C17" s="491" t="s">
        <v>336</v>
      </c>
      <c r="D17" s="492">
        <v>0</v>
      </c>
      <c r="E17" s="492">
        <v>0</v>
      </c>
      <c r="F17" s="492">
        <v>0</v>
      </c>
      <c r="G17" s="492" t="s">
        <v>3</v>
      </c>
      <c r="H17" s="493" t="s">
        <v>3</v>
      </c>
    </row>
    <row r="18" spans="2:8" ht="15" customHeight="1">
      <c r="B18" s="490">
        <v>12</v>
      </c>
      <c r="C18" s="491" t="s">
        <v>454</v>
      </c>
      <c r="D18" s="492">
        <v>52.035997</v>
      </c>
      <c r="E18" s="492">
        <v>47.712375</v>
      </c>
      <c r="F18" s="492">
        <v>85.53744</v>
      </c>
      <c r="G18" s="492">
        <v>-8.30890585223149</v>
      </c>
      <c r="H18" s="493">
        <v>79.27726297422839</v>
      </c>
    </row>
    <row r="19" spans="2:8" ht="15" customHeight="1">
      <c r="B19" s="490">
        <v>13</v>
      </c>
      <c r="C19" s="491" t="s">
        <v>455</v>
      </c>
      <c r="D19" s="492">
        <v>58.256398</v>
      </c>
      <c r="E19" s="492">
        <v>51.772795</v>
      </c>
      <c r="F19" s="492">
        <v>81.87364</v>
      </c>
      <c r="G19" s="492">
        <v>-11.129426505222654</v>
      </c>
      <c r="H19" s="493">
        <v>58.14027425021189</v>
      </c>
    </row>
    <row r="20" spans="2:8" ht="15" customHeight="1">
      <c r="B20" s="490">
        <v>14</v>
      </c>
      <c r="C20" s="491" t="s">
        <v>427</v>
      </c>
      <c r="D20" s="492">
        <v>20.774248</v>
      </c>
      <c r="E20" s="492">
        <v>27.936651</v>
      </c>
      <c r="F20" s="492">
        <v>29.686792</v>
      </c>
      <c r="G20" s="492">
        <v>34.47731537622926</v>
      </c>
      <c r="H20" s="493">
        <v>6.264677179809411</v>
      </c>
    </row>
    <row r="21" spans="2:8" ht="15" customHeight="1">
      <c r="B21" s="490">
        <v>15</v>
      </c>
      <c r="C21" s="491" t="s">
        <v>456</v>
      </c>
      <c r="D21" s="492">
        <v>87.937905</v>
      </c>
      <c r="E21" s="492">
        <v>71.011699</v>
      </c>
      <c r="F21" s="492">
        <v>79.724245</v>
      </c>
      <c r="G21" s="492">
        <v>-19.247906804238752</v>
      </c>
      <c r="H21" s="493">
        <v>12.26916990114546</v>
      </c>
    </row>
    <row r="22" spans="2:8" ht="15" customHeight="1">
      <c r="B22" s="490">
        <v>16</v>
      </c>
      <c r="C22" s="491" t="s">
        <v>457</v>
      </c>
      <c r="D22" s="492">
        <v>76.087283</v>
      </c>
      <c r="E22" s="492">
        <v>35.81186</v>
      </c>
      <c r="F22" s="492">
        <v>102.347458</v>
      </c>
      <c r="G22" s="492">
        <v>-52.93318595697522</v>
      </c>
      <c r="H22" s="493">
        <v>185.79207558613263</v>
      </c>
    </row>
    <row r="23" spans="2:8" ht="15" customHeight="1">
      <c r="B23" s="490">
        <v>17</v>
      </c>
      <c r="C23" s="491" t="s">
        <v>458</v>
      </c>
      <c r="D23" s="492">
        <v>486.272831</v>
      </c>
      <c r="E23" s="492">
        <v>505.188844</v>
      </c>
      <c r="F23" s="492">
        <v>925.757033</v>
      </c>
      <c r="G23" s="492">
        <v>3.8899999741091875</v>
      </c>
      <c r="H23" s="493">
        <v>83.24969840387052</v>
      </c>
    </row>
    <row r="24" spans="2:8" ht="15" customHeight="1">
      <c r="B24" s="490">
        <v>18</v>
      </c>
      <c r="C24" s="491" t="s">
        <v>459</v>
      </c>
      <c r="D24" s="492">
        <v>27.260089</v>
      </c>
      <c r="E24" s="492">
        <v>27.448028</v>
      </c>
      <c r="F24" s="492">
        <v>41.983985</v>
      </c>
      <c r="G24" s="492">
        <v>0.6894291504330852</v>
      </c>
      <c r="H24" s="493">
        <v>52.958110506153645</v>
      </c>
    </row>
    <row r="25" spans="2:8" ht="15" customHeight="1">
      <c r="B25" s="490">
        <v>19</v>
      </c>
      <c r="C25" s="491" t="s">
        <v>460</v>
      </c>
      <c r="D25" s="492">
        <v>38.411705</v>
      </c>
      <c r="E25" s="492">
        <v>10.203439</v>
      </c>
      <c r="F25" s="492">
        <v>2.889556</v>
      </c>
      <c r="G25" s="492">
        <v>-73.43664125297224</v>
      </c>
      <c r="H25" s="493">
        <v>-71.68056769879254</v>
      </c>
    </row>
    <row r="26" spans="2:8" ht="15" customHeight="1">
      <c r="B26" s="490">
        <v>20</v>
      </c>
      <c r="C26" s="491" t="s">
        <v>432</v>
      </c>
      <c r="D26" s="492">
        <v>13.153573</v>
      </c>
      <c r="E26" s="492">
        <v>20.218924</v>
      </c>
      <c r="F26" s="492">
        <v>58.659258</v>
      </c>
      <c r="G26" s="492">
        <v>53.714310172604826</v>
      </c>
      <c r="H26" s="493">
        <v>190.12057219266467</v>
      </c>
    </row>
    <row r="27" spans="2:8" ht="15" customHeight="1">
      <c r="B27" s="490">
        <v>21</v>
      </c>
      <c r="C27" s="491" t="s">
        <v>461</v>
      </c>
      <c r="D27" s="492">
        <v>44.173351</v>
      </c>
      <c r="E27" s="492">
        <v>17.046846</v>
      </c>
      <c r="F27" s="492">
        <v>52.477971</v>
      </c>
      <c r="G27" s="492">
        <v>-61.40920800869284</v>
      </c>
      <c r="H27" s="493">
        <v>207.8456331452751</v>
      </c>
    </row>
    <row r="28" spans="2:8" ht="15" customHeight="1">
      <c r="B28" s="490">
        <v>22</v>
      </c>
      <c r="C28" s="491" t="s">
        <v>462</v>
      </c>
      <c r="D28" s="492">
        <v>18.610424</v>
      </c>
      <c r="E28" s="492">
        <v>0</v>
      </c>
      <c r="F28" s="492">
        <v>0</v>
      </c>
      <c r="G28" s="492">
        <v>-100</v>
      </c>
      <c r="H28" s="493"/>
    </row>
    <row r="29" spans="2:8" ht="15" customHeight="1">
      <c r="B29" s="490">
        <v>23</v>
      </c>
      <c r="C29" s="491" t="s">
        <v>463</v>
      </c>
      <c r="D29" s="492">
        <v>116.193194</v>
      </c>
      <c r="E29" s="492">
        <v>182.713643</v>
      </c>
      <c r="F29" s="492">
        <v>44.377155</v>
      </c>
      <c r="G29" s="492">
        <v>57.24986697585746</v>
      </c>
      <c r="H29" s="493">
        <v>-75.71218313456757</v>
      </c>
    </row>
    <row r="30" spans="2:8" ht="15" customHeight="1">
      <c r="B30" s="490">
        <v>24</v>
      </c>
      <c r="C30" s="491" t="s">
        <v>464</v>
      </c>
      <c r="D30" s="492">
        <v>12.237492</v>
      </c>
      <c r="E30" s="492">
        <v>82.03598</v>
      </c>
      <c r="F30" s="492">
        <v>55.689455</v>
      </c>
      <c r="G30" s="492">
        <v>570.3659540696738</v>
      </c>
      <c r="H30" s="493">
        <v>-32.11581674284868</v>
      </c>
    </row>
    <row r="31" spans="2:8" ht="15" customHeight="1">
      <c r="B31" s="490">
        <v>25</v>
      </c>
      <c r="C31" s="491" t="s">
        <v>387</v>
      </c>
      <c r="D31" s="492">
        <v>43.415442</v>
      </c>
      <c r="E31" s="492">
        <v>494.4731</v>
      </c>
      <c r="F31" s="492">
        <v>411.049555</v>
      </c>
      <c r="G31" s="492">
        <v>1038.933700133699</v>
      </c>
      <c r="H31" s="493">
        <v>-16.871199869113212</v>
      </c>
    </row>
    <row r="32" spans="2:8" ht="15" customHeight="1">
      <c r="B32" s="490">
        <v>26</v>
      </c>
      <c r="C32" s="491" t="s">
        <v>465</v>
      </c>
      <c r="D32" s="492">
        <v>2.841955</v>
      </c>
      <c r="E32" s="492">
        <v>3.120358</v>
      </c>
      <c r="F32" s="492">
        <v>3.150068</v>
      </c>
      <c r="G32" s="492">
        <v>9.7961790387251</v>
      </c>
      <c r="H32" s="493">
        <v>0.9521343384316907</v>
      </c>
    </row>
    <row r="33" spans="2:8" ht="15" customHeight="1">
      <c r="B33" s="490">
        <v>27</v>
      </c>
      <c r="C33" s="491" t="s">
        <v>362</v>
      </c>
      <c r="D33" s="492">
        <v>19.750852</v>
      </c>
      <c r="E33" s="492">
        <v>199.181385</v>
      </c>
      <c r="F33" s="492">
        <v>203.214125</v>
      </c>
      <c r="G33" s="492">
        <v>908.4698371493039</v>
      </c>
      <c r="H33" s="493">
        <v>2.024657073250083</v>
      </c>
    </row>
    <row r="34" spans="2:8" ht="15" customHeight="1">
      <c r="B34" s="490">
        <v>28</v>
      </c>
      <c r="C34" s="491" t="s">
        <v>466</v>
      </c>
      <c r="D34" s="492">
        <v>1.364703</v>
      </c>
      <c r="E34" s="492">
        <v>0.309897</v>
      </c>
      <c r="F34" s="492">
        <v>15.720652</v>
      </c>
      <c r="G34" s="492">
        <v>-77.29198221151415</v>
      </c>
      <c r="H34" s="493">
        <v>4972.863564345573</v>
      </c>
    </row>
    <row r="35" spans="2:8" ht="15" customHeight="1">
      <c r="B35" s="490">
        <v>29</v>
      </c>
      <c r="C35" s="491" t="s">
        <v>467</v>
      </c>
      <c r="D35" s="492">
        <v>58.531751</v>
      </c>
      <c r="E35" s="492">
        <v>22.41788</v>
      </c>
      <c r="F35" s="492">
        <v>149.6252</v>
      </c>
      <c r="G35" s="492">
        <v>-61.69962521708944</v>
      </c>
      <c r="H35" s="493">
        <v>567.4368852005632</v>
      </c>
    </row>
    <row r="36" spans="2:8" ht="15" customHeight="1">
      <c r="B36" s="490">
        <v>30</v>
      </c>
      <c r="C36" s="491" t="s">
        <v>468</v>
      </c>
      <c r="D36" s="492">
        <v>0</v>
      </c>
      <c r="E36" s="492">
        <v>2.725584</v>
      </c>
      <c r="F36" s="492">
        <v>11.11464</v>
      </c>
      <c r="G36" s="492"/>
      <c r="H36" s="493">
        <v>307.7893031365021</v>
      </c>
    </row>
    <row r="37" spans="2:8" ht="15" customHeight="1">
      <c r="B37" s="490">
        <v>31</v>
      </c>
      <c r="C37" s="491" t="s">
        <v>469</v>
      </c>
      <c r="D37" s="492">
        <v>34.515492</v>
      </c>
      <c r="E37" s="492">
        <v>32.712637</v>
      </c>
      <c r="F37" s="492">
        <v>136.427659</v>
      </c>
      <c r="G37" s="492">
        <v>-5.223321168361153</v>
      </c>
      <c r="H37" s="493">
        <v>317.048796769273</v>
      </c>
    </row>
    <row r="38" spans="2:8" ht="15" customHeight="1">
      <c r="B38" s="490">
        <v>32</v>
      </c>
      <c r="C38" s="491" t="s">
        <v>470</v>
      </c>
      <c r="D38" s="492">
        <v>1558.676739</v>
      </c>
      <c r="E38" s="492">
        <v>1336.786183</v>
      </c>
      <c r="F38" s="492">
        <v>1887.025441</v>
      </c>
      <c r="G38" s="492">
        <v>-14.235829049605144</v>
      </c>
      <c r="H38" s="493">
        <v>41.161351381202905</v>
      </c>
    </row>
    <row r="39" spans="2:8" ht="15" customHeight="1">
      <c r="B39" s="490">
        <v>33</v>
      </c>
      <c r="C39" s="491" t="s">
        <v>471</v>
      </c>
      <c r="D39" s="492">
        <v>36.308531</v>
      </c>
      <c r="E39" s="492">
        <v>23.997924</v>
      </c>
      <c r="F39" s="492">
        <v>19.352021</v>
      </c>
      <c r="G39" s="492">
        <v>-33.90554963515325</v>
      </c>
      <c r="H39" s="493">
        <v>-19.359603772392973</v>
      </c>
    </row>
    <row r="40" spans="2:8" ht="15" customHeight="1">
      <c r="B40" s="490">
        <v>34</v>
      </c>
      <c r="C40" s="491" t="s">
        <v>472</v>
      </c>
      <c r="D40" s="492">
        <v>42.093972</v>
      </c>
      <c r="E40" s="492">
        <v>46.308223</v>
      </c>
      <c r="F40" s="492">
        <v>61.479646</v>
      </c>
      <c r="G40" s="492">
        <v>10.011530867174983</v>
      </c>
      <c r="H40" s="493">
        <v>32.76183368124492</v>
      </c>
    </row>
    <row r="41" spans="2:8" ht="15" customHeight="1">
      <c r="B41" s="490">
        <v>35</v>
      </c>
      <c r="C41" s="491" t="s">
        <v>473</v>
      </c>
      <c r="D41" s="492">
        <v>76.049224</v>
      </c>
      <c r="E41" s="492">
        <v>183.509305</v>
      </c>
      <c r="F41" s="492">
        <v>114.812613</v>
      </c>
      <c r="G41" s="492">
        <v>141.3033234895336</v>
      </c>
      <c r="H41" s="493">
        <v>-37.434991103039714</v>
      </c>
    </row>
    <row r="42" spans="2:8" ht="15" customHeight="1">
      <c r="B42" s="490">
        <v>36</v>
      </c>
      <c r="C42" s="491" t="s">
        <v>474</v>
      </c>
      <c r="D42" s="492">
        <v>14.322511</v>
      </c>
      <c r="E42" s="492">
        <v>18.36563</v>
      </c>
      <c r="F42" s="492">
        <v>22.98995</v>
      </c>
      <c r="G42" s="492">
        <v>28.229121276290158</v>
      </c>
      <c r="H42" s="493">
        <v>25.179207029652687</v>
      </c>
    </row>
    <row r="43" spans="2:8" ht="15" customHeight="1">
      <c r="B43" s="490">
        <v>37</v>
      </c>
      <c r="C43" s="491" t="s">
        <v>475</v>
      </c>
      <c r="D43" s="492">
        <v>597.185457</v>
      </c>
      <c r="E43" s="492">
        <v>218.968606</v>
      </c>
      <c r="F43" s="492">
        <v>296.338403</v>
      </c>
      <c r="G43" s="492">
        <v>-63.333232008025945</v>
      </c>
      <c r="H43" s="493">
        <v>35.33373957726161</v>
      </c>
    </row>
    <row r="44" spans="2:8" ht="15" customHeight="1">
      <c r="B44" s="490">
        <v>38</v>
      </c>
      <c r="C44" s="491" t="s">
        <v>476</v>
      </c>
      <c r="D44" s="492">
        <v>33.366708</v>
      </c>
      <c r="E44" s="492">
        <v>22.431226</v>
      </c>
      <c r="F44" s="492">
        <v>65.649663</v>
      </c>
      <c r="G44" s="492">
        <v>-32.7736317289677</v>
      </c>
      <c r="H44" s="493">
        <v>192.67086426751712</v>
      </c>
    </row>
    <row r="45" spans="2:8" ht="15" customHeight="1">
      <c r="B45" s="490">
        <v>39</v>
      </c>
      <c r="C45" s="491" t="s">
        <v>477</v>
      </c>
      <c r="D45" s="492">
        <v>16.763619</v>
      </c>
      <c r="E45" s="492">
        <v>12.560111</v>
      </c>
      <c r="F45" s="492">
        <v>3.5</v>
      </c>
      <c r="G45" s="492">
        <v>-25.075182154879556</v>
      </c>
      <c r="H45" s="493">
        <v>-72.13400422973969</v>
      </c>
    </row>
    <row r="46" spans="2:8" ht="15" customHeight="1">
      <c r="B46" s="490">
        <v>40</v>
      </c>
      <c r="C46" s="491" t="s">
        <v>478</v>
      </c>
      <c r="D46" s="492">
        <v>36.717499</v>
      </c>
      <c r="E46" s="492">
        <v>37.846932</v>
      </c>
      <c r="F46" s="492">
        <v>35.6571</v>
      </c>
      <c r="G46" s="492">
        <v>3.0760074372168162</v>
      </c>
      <c r="H46" s="493">
        <v>-5.786022497147201</v>
      </c>
    </row>
    <row r="47" spans="2:8" ht="15" customHeight="1">
      <c r="B47" s="490"/>
      <c r="C47" s="496" t="s">
        <v>479</v>
      </c>
      <c r="D47" s="497">
        <v>1652.8714219999983</v>
      </c>
      <c r="E47" s="497">
        <v>3197.1256630000025</v>
      </c>
      <c r="F47" s="497">
        <v>3011.9391060000016</v>
      </c>
      <c r="G47" s="497">
        <v>93.42857650303097</v>
      </c>
      <c r="H47" s="498">
        <v>-5.792282710158858</v>
      </c>
    </row>
    <row r="48" spans="2:8" ht="15" customHeight="1" thickBot="1">
      <c r="B48" s="509"/>
      <c r="C48" s="500" t="s">
        <v>480</v>
      </c>
      <c r="D48" s="501">
        <v>6124.111781999999</v>
      </c>
      <c r="E48" s="501">
        <v>8482.984990000003</v>
      </c>
      <c r="F48" s="501">
        <v>9373.731423000001</v>
      </c>
      <c r="G48" s="501">
        <v>38.517801306847616</v>
      </c>
      <c r="H48" s="502">
        <v>10.500389120693228</v>
      </c>
    </row>
    <row r="49" spans="2:8" ht="15" customHeight="1" thickTop="1">
      <c r="B49" s="451" t="s">
        <v>376</v>
      </c>
      <c r="C49" s="451"/>
      <c r="D49" s="451"/>
      <c r="E49" s="510"/>
      <c r="F49" s="510"/>
      <c r="G49" s="510"/>
      <c r="H49" s="511"/>
    </row>
    <row r="50" spans="2:8" ht="15" customHeight="1">
      <c r="B50" s="512"/>
      <c r="C50" s="513"/>
      <c r="D50" s="513"/>
      <c r="E50" s="514"/>
      <c r="F50" s="514"/>
      <c r="G50" s="514"/>
      <c r="H50" s="494"/>
    </row>
    <row r="51" spans="2:8" ht="15" customHeight="1">
      <c r="B51" s="512"/>
      <c r="C51" s="513"/>
      <c r="D51" s="513"/>
      <c r="E51" s="514"/>
      <c r="F51" s="514"/>
      <c r="G51" s="514"/>
      <c r="H51" s="494"/>
    </row>
    <row r="52" spans="2:8" ht="15" customHeight="1">
      <c r="B52" s="512"/>
      <c r="C52" s="513"/>
      <c r="D52" s="513"/>
      <c r="E52" s="514"/>
      <c r="F52" s="514"/>
      <c r="G52" s="514"/>
      <c r="H52" s="494"/>
    </row>
    <row r="53" spans="2:9" ht="15" customHeight="1">
      <c r="B53" s="512"/>
      <c r="C53" s="513"/>
      <c r="D53" s="515"/>
      <c r="E53" s="516"/>
      <c r="F53" s="516"/>
      <c r="G53" s="516"/>
      <c r="H53" s="517"/>
      <c r="I53" s="474"/>
    </row>
    <row r="54" spans="2:8" ht="15" customHeight="1">
      <c r="B54" s="512"/>
      <c r="C54" s="513"/>
      <c r="D54" s="513"/>
      <c r="E54" s="514"/>
      <c r="F54" s="514"/>
      <c r="G54" s="514"/>
      <c r="H54" s="494"/>
    </row>
    <row r="55" spans="2:8" ht="15" customHeight="1">
      <c r="B55" s="512"/>
      <c r="C55" s="513"/>
      <c r="D55" s="513"/>
      <c r="E55" s="514"/>
      <c r="F55" s="514"/>
      <c r="G55" s="514"/>
      <c r="H55" s="494"/>
    </row>
    <row r="56" spans="2:8" ht="15" customHeight="1">
      <c r="B56" s="513"/>
      <c r="C56" s="518"/>
      <c r="D56" s="518"/>
      <c r="E56" s="519"/>
      <c r="F56" s="519"/>
      <c r="G56" s="519"/>
      <c r="H56" s="489"/>
    </row>
    <row r="57" spans="2:8" ht="15" customHeight="1">
      <c r="B57" s="513"/>
      <c r="C57" s="518"/>
      <c r="D57" s="518"/>
      <c r="E57" s="519"/>
      <c r="F57" s="519"/>
      <c r="G57" s="519"/>
      <c r="H57" s="489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9.140625" style="2" customWidth="1"/>
    <col min="2" max="2" width="4.7109375" style="2" customWidth="1"/>
    <col min="3" max="3" width="30.00390625" style="2" bestFit="1" customWidth="1"/>
    <col min="4" max="8" width="10.7109375" style="2" customWidth="1"/>
    <col min="9" max="16384" width="9.140625" style="2" customWidth="1"/>
  </cols>
  <sheetData>
    <row r="1" spans="2:8" ht="12.75">
      <c r="B1" s="1541" t="s">
        <v>481</v>
      </c>
      <c r="C1" s="1541"/>
      <c r="D1" s="1541"/>
      <c r="E1" s="1541"/>
      <c r="F1" s="1541"/>
      <c r="G1" s="1541"/>
      <c r="H1" s="1541"/>
    </row>
    <row r="2" spans="2:8" ht="15" customHeight="1">
      <c r="B2" s="1557" t="s">
        <v>254</v>
      </c>
      <c r="C2" s="1557"/>
      <c r="D2" s="1557"/>
      <c r="E2" s="1557"/>
      <c r="F2" s="1557"/>
      <c r="G2" s="1557"/>
      <c r="H2" s="1557"/>
    </row>
    <row r="3" spans="2:8" ht="15" customHeight="1" thickBot="1">
      <c r="B3" s="1558" t="s">
        <v>40</v>
      </c>
      <c r="C3" s="1558"/>
      <c r="D3" s="1558"/>
      <c r="E3" s="1558"/>
      <c r="F3" s="1558"/>
      <c r="G3" s="1558"/>
      <c r="H3" s="1558"/>
    </row>
    <row r="4" spans="2:8" ht="15" customHeight="1" thickTop="1">
      <c r="B4" s="520"/>
      <c r="C4" s="521"/>
      <c r="D4" s="1559" t="s">
        <v>66</v>
      </c>
      <c r="E4" s="1559"/>
      <c r="F4" s="1559"/>
      <c r="G4" s="1560" t="s">
        <v>150</v>
      </c>
      <c r="H4" s="1561"/>
    </row>
    <row r="5" spans="2:8" ht="15" customHeight="1">
      <c r="B5" s="522"/>
      <c r="C5" s="523"/>
      <c r="D5" s="524" t="s">
        <v>17</v>
      </c>
      <c r="E5" s="525" t="s">
        <v>319</v>
      </c>
      <c r="F5" s="525" t="s">
        <v>320</v>
      </c>
      <c r="G5" s="419" t="s">
        <v>19</v>
      </c>
      <c r="H5" s="420" t="s">
        <v>320</v>
      </c>
    </row>
    <row r="6" spans="2:8" ht="15" customHeight="1">
      <c r="B6" s="526"/>
      <c r="C6" s="527" t="s">
        <v>321</v>
      </c>
      <c r="D6" s="528">
        <v>9523.480884</v>
      </c>
      <c r="E6" s="528">
        <v>8478.941929000004</v>
      </c>
      <c r="F6" s="528">
        <v>9920.922160000002</v>
      </c>
      <c r="G6" s="528">
        <v>-10.968037503544352</v>
      </c>
      <c r="H6" s="529">
        <v>17.006605813256968</v>
      </c>
    </row>
    <row r="7" spans="2:8" ht="15" customHeight="1">
      <c r="B7" s="530">
        <v>1</v>
      </c>
      <c r="C7" s="531" t="s">
        <v>482</v>
      </c>
      <c r="D7" s="532">
        <v>343.229786</v>
      </c>
      <c r="E7" s="532">
        <v>197.159976</v>
      </c>
      <c r="F7" s="532">
        <v>145.801048</v>
      </c>
      <c r="G7" s="532">
        <v>-42.55743993034451</v>
      </c>
      <c r="H7" s="533">
        <v>-26.04936815370681</v>
      </c>
    </row>
    <row r="8" spans="2:8" ht="15" customHeight="1">
      <c r="B8" s="530">
        <v>2</v>
      </c>
      <c r="C8" s="531" t="s">
        <v>447</v>
      </c>
      <c r="D8" s="532">
        <v>1.43955</v>
      </c>
      <c r="E8" s="532">
        <v>2.119626</v>
      </c>
      <c r="F8" s="532">
        <v>2.269144</v>
      </c>
      <c r="G8" s="532">
        <v>47.24226320725225</v>
      </c>
      <c r="H8" s="533">
        <v>7.053980277652755</v>
      </c>
    </row>
    <row r="9" spans="2:8" ht="15" customHeight="1">
      <c r="B9" s="530">
        <v>3</v>
      </c>
      <c r="C9" s="531" t="s">
        <v>483</v>
      </c>
      <c r="D9" s="532">
        <v>222.222625</v>
      </c>
      <c r="E9" s="532">
        <v>339.809239</v>
      </c>
      <c r="F9" s="532">
        <v>88.402698</v>
      </c>
      <c r="G9" s="532">
        <v>52.913880393591796</v>
      </c>
      <c r="H9" s="533">
        <v>-73.98461023009442</v>
      </c>
    </row>
    <row r="10" spans="2:8" ht="15" customHeight="1">
      <c r="B10" s="530">
        <v>4</v>
      </c>
      <c r="C10" s="531" t="s">
        <v>484</v>
      </c>
      <c r="D10" s="532">
        <v>0.153321</v>
      </c>
      <c r="E10" s="532">
        <v>1.616066</v>
      </c>
      <c r="F10" s="532">
        <v>0.150237</v>
      </c>
      <c r="G10" s="532">
        <v>954.0408685046405</v>
      </c>
      <c r="H10" s="533">
        <v>-90.7035356229263</v>
      </c>
    </row>
    <row r="11" spans="2:8" ht="15" customHeight="1">
      <c r="B11" s="530">
        <v>5</v>
      </c>
      <c r="C11" s="531" t="s">
        <v>448</v>
      </c>
      <c r="D11" s="532">
        <v>17.42998</v>
      </c>
      <c r="E11" s="532">
        <v>25.724548</v>
      </c>
      <c r="F11" s="532">
        <v>30.522959</v>
      </c>
      <c r="G11" s="532">
        <v>47.58793756504596</v>
      </c>
      <c r="H11" s="533">
        <v>18.65304300001695</v>
      </c>
    </row>
    <row r="12" spans="2:8" ht="15" customHeight="1">
      <c r="B12" s="530">
        <v>6</v>
      </c>
      <c r="C12" s="531" t="s">
        <v>416</v>
      </c>
      <c r="D12" s="532">
        <v>639.308171</v>
      </c>
      <c r="E12" s="532">
        <v>0</v>
      </c>
      <c r="F12" s="532">
        <v>526</v>
      </c>
      <c r="G12" s="532">
        <v>-100</v>
      </c>
      <c r="H12" s="533" t="s">
        <v>3</v>
      </c>
    </row>
    <row r="13" spans="2:8" ht="15" customHeight="1">
      <c r="B13" s="530">
        <v>7</v>
      </c>
      <c r="C13" s="531" t="s">
        <v>485</v>
      </c>
      <c r="D13" s="532">
        <v>7.587506</v>
      </c>
      <c r="E13" s="532">
        <v>0</v>
      </c>
      <c r="F13" s="532">
        <v>2.7</v>
      </c>
      <c r="G13" s="532">
        <v>-100</v>
      </c>
      <c r="H13" s="533" t="s">
        <v>3</v>
      </c>
    </row>
    <row r="14" spans="2:8" ht="15" customHeight="1">
      <c r="B14" s="530">
        <v>8</v>
      </c>
      <c r="C14" s="531" t="s">
        <v>486</v>
      </c>
      <c r="D14" s="532">
        <v>0</v>
      </c>
      <c r="E14" s="532">
        <v>0</v>
      </c>
      <c r="F14" s="532">
        <v>0.926062</v>
      </c>
      <c r="G14" s="532" t="s">
        <v>3</v>
      </c>
      <c r="H14" s="533" t="s">
        <v>3</v>
      </c>
    </row>
    <row r="15" spans="2:8" ht="15" customHeight="1">
      <c r="B15" s="530">
        <v>9</v>
      </c>
      <c r="C15" s="531" t="s">
        <v>487</v>
      </c>
      <c r="D15" s="532">
        <v>5.48378</v>
      </c>
      <c r="E15" s="532">
        <v>0</v>
      </c>
      <c r="F15" s="532">
        <v>3.6</v>
      </c>
      <c r="G15" s="532">
        <v>-100</v>
      </c>
      <c r="H15" s="533" t="s">
        <v>3</v>
      </c>
    </row>
    <row r="16" spans="2:8" ht="15" customHeight="1">
      <c r="B16" s="530">
        <v>10</v>
      </c>
      <c r="C16" s="531" t="s">
        <v>488</v>
      </c>
      <c r="D16" s="532">
        <v>38.705691</v>
      </c>
      <c r="E16" s="532">
        <v>72.53924</v>
      </c>
      <c r="F16" s="532">
        <v>287.293333</v>
      </c>
      <c r="G16" s="532">
        <v>87.41233685764712</v>
      </c>
      <c r="H16" s="533">
        <v>296.0523063103501</v>
      </c>
    </row>
    <row r="17" spans="2:8" ht="15" customHeight="1">
      <c r="B17" s="530">
        <v>11</v>
      </c>
      <c r="C17" s="531" t="s">
        <v>489</v>
      </c>
      <c r="D17" s="532">
        <v>377.888582</v>
      </c>
      <c r="E17" s="532">
        <v>95.90236</v>
      </c>
      <c r="F17" s="532">
        <v>178.721103</v>
      </c>
      <c r="G17" s="532">
        <v>-74.62152481759821</v>
      </c>
      <c r="H17" s="533">
        <v>86.35735658642812</v>
      </c>
    </row>
    <row r="18" spans="2:8" ht="15" customHeight="1">
      <c r="B18" s="530">
        <v>12</v>
      </c>
      <c r="C18" s="531" t="s">
        <v>450</v>
      </c>
      <c r="D18" s="532">
        <v>106.236194</v>
      </c>
      <c r="E18" s="532">
        <v>32.142002</v>
      </c>
      <c r="F18" s="532">
        <v>66.483754</v>
      </c>
      <c r="G18" s="532">
        <v>-69.7447726713553</v>
      </c>
      <c r="H18" s="533">
        <v>106.84384874346037</v>
      </c>
    </row>
    <row r="19" spans="2:8" ht="15" customHeight="1">
      <c r="B19" s="530">
        <v>13</v>
      </c>
      <c r="C19" s="531" t="s">
        <v>490</v>
      </c>
      <c r="D19" s="532">
        <v>2.671329</v>
      </c>
      <c r="E19" s="532">
        <v>2.827198</v>
      </c>
      <c r="F19" s="532">
        <v>0</v>
      </c>
      <c r="G19" s="532">
        <v>5.834885931309856</v>
      </c>
      <c r="H19" s="533">
        <v>-100</v>
      </c>
    </row>
    <row r="20" spans="2:8" ht="15" customHeight="1">
      <c r="B20" s="530">
        <v>14</v>
      </c>
      <c r="C20" s="531" t="s">
        <v>491</v>
      </c>
      <c r="D20" s="532">
        <v>526.723795</v>
      </c>
      <c r="E20" s="532">
        <v>644.920827</v>
      </c>
      <c r="F20" s="532">
        <v>449</v>
      </c>
      <c r="G20" s="532">
        <v>22.440040325119554</v>
      </c>
      <c r="H20" s="533">
        <v>-30.37905100869071</v>
      </c>
    </row>
    <row r="21" spans="2:8" ht="15" customHeight="1">
      <c r="B21" s="530">
        <v>15</v>
      </c>
      <c r="C21" s="531" t="s">
        <v>492</v>
      </c>
      <c r="D21" s="532">
        <v>1161.480903</v>
      </c>
      <c r="E21" s="532">
        <v>1507.485609</v>
      </c>
      <c r="F21" s="532">
        <v>1025.5</v>
      </c>
      <c r="G21" s="532">
        <v>29.7899608255548</v>
      </c>
      <c r="H21" s="533">
        <v>-31.972816597548032</v>
      </c>
    </row>
    <row r="22" spans="2:8" ht="15" customHeight="1">
      <c r="B22" s="530">
        <v>16</v>
      </c>
      <c r="C22" s="531" t="s">
        <v>493</v>
      </c>
      <c r="D22" s="532">
        <v>0</v>
      </c>
      <c r="E22" s="532">
        <v>0</v>
      </c>
      <c r="F22" s="532">
        <v>0</v>
      </c>
      <c r="G22" s="532" t="s">
        <v>3</v>
      </c>
      <c r="H22" s="533" t="s">
        <v>3</v>
      </c>
    </row>
    <row r="23" spans="2:8" ht="15" customHeight="1">
      <c r="B23" s="530">
        <v>17</v>
      </c>
      <c r="C23" s="531" t="s">
        <v>494</v>
      </c>
      <c r="D23" s="532">
        <v>0.197187</v>
      </c>
      <c r="E23" s="532">
        <v>0.55325</v>
      </c>
      <c r="F23" s="532">
        <v>0.385366</v>
      </c>
      <c r="G23" s="532">
        <v>180.57123441200486</v>
      </c>
      <c r="H23" s="533">
        <v>-30.34505196565749</v>
      </c>
    </row>
    <row r="24" spans="2:8" ht="15" customHeight="1">
      <c r="B24" s="530">
        <v>18</v>
      </c>
      <c r="C24" s="531" t="s">
        <v>495</v>
      </c>
      <c r="D24" s="532">
        <v>1.418158</v>
      </c>
      <c r="E24" s="532">
        <v>1.11306</v>
      </c>
      <c r="F24" s="532">
        <v>1.604994</v>
      </c>
      <c r="G24" s="532">
        <v>-21.513681832348723</v>
      </c>
      <c r="H24" s="533">
        <v>44.19653927012021</v>
      </c>
    </row>
    <row r="25" spans="2:8" ht="15" customHeight="1">
      <c r="B25" s="530">
        <v>19</v>
      </c>
      <c r="C25" s="531" t="s">
        <v>496</v>
      </c>
      <c r="D25" s="532">
        <v>253.941716</v>
      </c>
      <c r="E25" s="532">
        <v>16.001217</v>
      </c>
      <c r="F25" s="532">
        <v>1338.257242</v>
      </c>
      <c r="G25" s="532">
        <v>-93.69886237990139</v>
      </c>
      <c r="H25" s="533" t="s">
        <v>3</v>
      </c>
    </row>
    <row r="26" spans="2:8" ht="15" customHeight="1">
      <c r="B26" s="530">
        <v>20</v>
      </c>
      <c r="C26" s="531" t="s">
        <v>451</v>
      </c>
      <c r="D26" s="532">
        <v>64.057869</v>
      </c>
      <c r="E26" s="532">
        <v>155.886702</v>
      </c>
      <c r="F26" s="532">
        <v>117.725996</v>
      </c>
      <c r="G26" s="532">
        <v>143.3529313939557</v>
      </c>
      <c r="H26" s="533">
        <v>-24.479769929317</v>
      </c>
    </row>
    <row r="27" spans="2:8" ht="15" customHeight="1">
      <c r="B27" s="530">
        <v>21</v>
      </c>
      <c r="C27" s="531" t="s">
        <v>452</v>
      </c>
      <c r="D27" s="532">
        <v>0.388247</v>
      </c>
      <c r="E27" s="532">
        <v>1.559889</v>
      </c>
      <c r="F27" s="532">
        <v>0.227179</v>
      </c>
      <c r="G27" s="532">
        <v>301.7774767094144</v>
      </c>
      <c r="H27" s="533">
        <v>-85.43620731987981</v>
      </c>
    </row>
    <row r="28" spans="2:8" ht="15" customHeight="1">
      <c r="B28" s="530">
        <v>22</v>
      </c>
      <c r="C28" s="531" t="s">
        <v>497</v>
      </c>
      <c r="D28" s="532">
        <v>0.335356</v>
      </c>
      <c r="E28" s="532">
        <v>1.409954</v>
      </c>
      <c r="F28" s="532">
        <v>3.732793</v>
      </c>
      <c r="G28" s="532">
        <v>320.4350004174668</v>
      </c>
      <c r="H28" s="533">
        <v>164.7457292932961</v>
      </c>
    </row>
    <row r="29" spans="2:8" ht="15" customHeight="1">
      <c r="B29" s="530">
        <v>23</v>
      </c>
      <c r="C29" s="531" t="s">
        <v>498</v>
      </c>
      <c r="D29" s="532">
        <v>0</v>
      </c>
      <c r="E29" s="532">
        <v>0</v>
      </c>
      <c r="F29" s="532">
        <v>0</v>
      </c>
      <c r="G29" s="532" t="s">
        <v>3</v>
      </c>
      <c r="H29" s="533" t="s">
        <v>3</v>
      </c>
    </row>
    <row r="30" spans="2:8" ht="15" customHeight="1">
      <c r="B30" s="530">
        <v>24</v>
      </c>
      <c r="C30" s="531" t="s">
        <v>454</v>
      </c>
      <c r="D30" s="532">
        <v>11.469651</v>
      </c>
      <c r="E30" s="532">
        <v>11.506101</v>
      </c>
      <c r="F30" s="532">
        <v>19.875842</v>
      </c>
      <c r="G30" s="532">
        <v>0.31779519708139503</v>
      </c>
      <c r="H30" s="533">
        <v>72.74176543383376</v>
      </c>
    </row>
    <row r="31" spans="2:8" ht="15" customHeight="1">
      <c r="B31" s="530">
        <v>25</v>
      </c>
      <c r="C31" s="531" t="s">
        <v>499</v>
      </c>
      <c r="D31" s="532">
        <v>17.548859</v>
      </c>
      <c r="E31" s="532">
        <v>125.437806</v>
      </c>
      <c r="F31" s="532">
        <v>0</v>
      </c>
      <c r="G31" s="532">
        <v>614.7918049828767</v>
      </c>
      <c r="H31" s="533">
        <v>-100</v>
      </c>
    </row>
    <row r="32" spans="2:8" ht="15" customHeight="1">
      <c r="B32" s="530">
        <v>26</v>
      </c>
      <c r="C32" s="531" t="s">
        <v>426</v>
      </c>
      <c r="D32" s="532">
        <v>13.316459</v>
      </c>
      <c r="E32" s="532">
        <v>0.443931</v>
      </c>
      <c r="F32" s="532">
        <v>7.759483</v>
      </c>
      <c r="G32" s="532">
        <v>-96.6662984506617</v>
      </c>
      <c r="H32" s="533" t="s">
        <v>3</v>
      </c>
    </row>
    <row r="33" spans="2:8" ht="15" customHeight="1">
      <c r="B33" s="530">
        <v>27</v>
      </c>
      <c r="C33" s="531" t="s">
        <v>413</v>
      </c>
      <c r="D33" s="532">
        <v>0</v>
      </c>
      <c r="E33" s="532">
        <v>0</v>
      </c>
      <c r="F33" s="532">
        <v>0</v>
      </c>
      <c r="G33" s="532" t="s">
        <v>3</v>
      </c>
      <c r="H33" s="533" t="s">
        <v>3</v>
      </c>
    </row>
    <row r="34" spans="2:8" ht="15" customHeight="1">
      <c r="B34" s="530">
        <v>28</v>
      </c>
      <c r="C34" s="531" t="s">
        <v>500</v>
      </c>
      <c r="D34" s="532">
        <v>0</v>
      </c>
      <c r="E34" s="532">
        <v>1.198458</v>
      </c>
      <c r="F34" s="532">
        <v>0</v>
      </c>
      <c r="G34" s="532" t="s">
        <v>3</v>
      </c>
      <c r="H34" s="533">
        <v>-100</v>
      </c>
    </row>
    <row r="35" spans="2:8" ht="15" customHeight="1">
      <c r="B35" s="530">
        <v>29</v>
      </c>
      <c r="C35" s="531" t="s">
        <v>455</v>
      </c>
      <c r="D35" s="532">
        <v>293.236592</v>
      </c>
      <c r="E35" s="532">
        <v>320.785884</v>
      </c>
      <c r="F35" s="532">
        <v>540.92458</v>
      </c>
      <c r="G35" s="532">
        <v>9.394902529763428</v>
      </c>
      <c r="H35" s="533">
        <v>68.62480769259784</v>
      </c>
    </row>
    <row r="36" spans="2:8" ht="15" customHeight="1">
      <c r="B36" s="530">
        <v>30</v>
      </c>
      <c r="C36" s="531" t="s">
        <v>427</v>
      </c>
      <c r="D36" s="532">
        <v>287.928815</v>
      </c>
      <c r="E36" s="532">
        <v>85.994926</v>
      </c>
      <c r="F36" s="532">
        <v>131.22559</v>
      </c>
      <c r="G36" s="532">
        <v>-70.13326853027891</v>
      </c>
      <c r="H36" s="533">
        <v>52.5968985658526</v>
      </c>
    </row>
    <row r="37" spans="2:8" ht="15" customHeight="1">
      <c r="B37" s="530">
        <v>31</v>
      </c>
      <c r="C37" s="531" t="s">
        <v>457</v>
      </c>
      <c r="D37" s="532">
        <v>47.217824</v>
      </c>
      <c r="E37" s="532">
        <v>38.102159</v>
      </c>
      <c r="F37" s="532">
        <v>74.283865</v>
      </c>
      <c r="G37" s="532">
        <v>-19.305559273548894</v>
      </c>
      <c r="H37" s="533">
        <v>94.95972656037682</v>
      </c>
    </row>
    <row r="38" spans="2:8" ht="15" customHeight="1">
      <c r="B38" s="530">
        <v>32</v>
      </c>
      <c r="C38" s="531" t="s">
        <v>501</v>
      </c>
      <c r="D38" s="532">
        <v>238.489368</v>
      </c>
      <c r="E38" s="532">
        <v>443.093294</v>
      </c>
      <c r="F38" s="532">
        <v>506.43581</v>
      </c>
      <c r="G38" s="532">
        <v>85.79163411594934</v>
      </c>
      <c r="H38" s="533">
        <v>14.295525763474998</v>
      </c>
    </row>
    <row r="39" spans="2:8" ht="15" customHeight="1">
      <c r="B39" s="530">
        <v>33</v>
      </c>
      <c r="C39" s="531" t="s">
        <v>459</v>
      </c>
      <c r="D39" s="532">
        <v>204.685056</v>
      </c>
      <c r="E39" s="532">
        <v>25.226144</v>
      </c>
      <c r="F39" s="532">
        <v>23.800949</v>
      </c>
      <c r="G39" s="532">
        <v>-87.67562982223772</v>
      </c>
      <c r="H39" s="533">
        <v>-5.649674401287825</v>
      </c>
    </row>
    <row r="40" spans="2:8" ht="15" customHeight="1">
      <c r="B40" s="530">
        <v>34</v>
      </c>
      <c r="C40" s="531" t="s">
        <v>502</v>
      </c>
      <c r="D40" s="532">
        <v>183.783656</v>
      </c>
      <c r="E40" s="532">
        <v>171.815876</v>
      </c>
      <c r="F40" s="532">
        <v>168.945204</v>
      </c>
      <c r="G40" s="532">
        <v>-6.5118848217928615</v>
      </c>
      <c r="H40" s="533">
        <v>-1.6707839035782825</v>
      </c>
    </row>
    <row r="41" spans="2:8" ht="15" customHeight="1">
      <c r="B41" s="530">
        <v>35</v>
      </c>
      <c r="C41" s="531" t="s">
        <v>503</v>
      </c>
      <c r="D41" s="532">
        <v>66.166954</v>
      </c>
      <c r="E41" s="532">
        <v>18.747809</v>
      </c>
      <c r="F41" s="532">
        <v>16.7</v>
      </c>
      <c r="G41" s="532">
        <v>-71.66590289164589</v>
      </c>
      <c r="H41" s="533">
        <v>-10.922924380123561</v>
      </c>
    </row>
    <row r="42" spans="2:8" ht="15" customHeight="1">
      <c r="B42" s="530">
        <v>36</v>
      </c>
      <c r="C42" s="531" t="s">
        <v>460</v>
      </c>
      <c r="D42" s="532">
        <v>8.164378</v>
      </c>
      <c r="E42" s="532">
        <v>0</v>
      </c>
      <c r="F42" s="532">
        <v>9.704429</v>
      </c>
      <c r="G42" s="532">
        <v>-100</v>
      </c>
      <c r="H42" s="533" t="s">
        <v>3</v>
      </c>
    </row>
    <row r="43" spans="2:8" ht="15" customHeight="1">
      <c r="B43" s="530">
        <v>37</v>
      </c>
      <c r="C43" s="531" t="s">
        <v>431</v>
      </c>
      <c r="D43" s="532">
        <v>114.150455</v>
      </c>
      <c r="E43" s="532">
        <v>122.362828</v>
      </c>
      <c r="F43" s="532">
        <v>181.800001</v>
      </c>
      <c r="G43" s="532">
        <v>7.19434101248217</v>
      </c>
      <c r="H43" s="533">
        <v>48.57453359937057</v>
      </c>
    </row>
    <row r="44" spans="2:8" ht="15" customHeight="1">
      <c r="B44" s="530">
        <v>38</v>
      </c>
      <c r="C44" s="531" t="s">
        <v>504</v>
      </c>
      <c r="D44" s="532">
        <v>24.077057</v>
      </c>
      <c r="E44" s="532">
        <v>29.164</v>
      </c>
      <c r="F44" s="532">
        <v>2.5819</v>
      </c>
      <c r="G44" s="532">
        <v>21.127760755809973</v>
      </c>
      <c r="H44" s="533">
        <v>-91.14696200795501</v>
      </c>
    </row>
    <row r="45" spans="2:8" ht="15" customHeight="1">
      <c r="B45" s="530">
        <v>39</v>
      </c>
      <c r="C45" s="531" t="s">
        <v>505</v>
      </c>
      <c r="D45" s="532">
        <v>558.533373</v>
      </c>
      <c r="E45" s="532">
        <v>702.542187</v>
      </c>
      <c r="F45" s="532">
        <v>614.5829</v>
      </c>
      <c r="G45" s="532">
        <v>25.783385731545167</v>
      </c>
      <c r="H45" s="533">
        <v>-12.520143078610602</v>
      </c>
    </row>
    <row r="46" spans="2:8" ht="15" customHeight="1">
      <c r="B46" s="530">
        <v>40</v>
      </c>
      <c r="C46" s="531" t="s">
        <v>506</v>
      </c>
      <c r="D46" s="532">
        <v>12.274595</v>
      </c>
      <c r="E46" s="532">
        <v>28.331578</v>
      </c>
      <c r="F46" s="532">
        <v>65.064534</v>
      </c>
      <c r="G46" s="532">
        <v>130.8147682265688</v>
      </c>
      <c r="H46" s="533">
        <v>129.65375949055854</v>
      </c>
    </row>
    <row r="47" spans="2:8" ht="15" customHeight="1">
      <c r="B47" s="530">
        <v>41</v>
      </c>
      <c r="C47" s="531" t="s">
        <v>463</v>
      </c>
      <c r="D47" s="532">
        <v>0</v>
      </c>
      <c r="E47" s="532">
        <v>2.028541</v>
      </c>
      <c r="F47" s="532">
        <v>0</v>
      </c>
      <c r="G47" s="532" t="s">
        <v>3</v>
      </c>
      <c r="H47" s="533">
        <v>-100</v>
      </c>
    </row>
    <row r="48" spans="2:8" ht="15" customHeight="1">
      <c r="B48" s="530">
        <v>42</v>
      </c>
      <c r="C48" s="531" t="s">
        <v>464</v>
      </c>
      <c r="D48" s="532">
        <v>59.925446</v>
      </c>
      <c r="E48" s="532">
        <v>60.753693</v>
      </c>
      <c r="F48" s="532">
        <v>94.900756</v>
      </c>
      <c r="G48" s="532">
        <v>1.3821290541583977</v>
      </c>
      <c r="H48" s="533">
        <v>56.205740447745285</v>
      </c>
    </row>
    <row r="49" spans="2:8" ht="15" customHeight="1">
      <c r="B49" s="530">
        <v>43</v>
      </c>
      <c r="C49" s="531" t="s">
        <v>387</v>
      </c>
      <c r="D49" s="532">
        <v>81.751836</v>
      </c>
      <c r="E49" s="532">
        <v>447.02808</v>
      </c>
      <c r="F49" s="532">
        <v>113.715237</v>
      </c>
      <c r="G49" s="532">
        <v>446.81105877548737</v>
      </c>
      <c r="H49" s="533">
        <v>-74.5619476521475</v>
      </c>
    </row>
    <row r="50" spans="2:8" ht="15" customHeight="1">
      <c r="B50" s="530">
        <v>44</v>
      </c>
      <c r="C50" s="531" t="s">
        <v>507</v>
      </c>
      <c r="D50" s="532">
        <v>11.289636</v>
      </c>
      <c r="E50" s="532">
        <v>49.454923</v>
      </c>
      <c r="F50" s="532">
        <v>11.422251</v>
      </c>
      <c r="G50" s="532">
        <v>338.05595680852775</v>
      </c>
      <c r="H50" s="533">
        <v>-76.90371290235353</v>
      </c>
    </row>
    <row r="51" spans="2:8" ht="15" customHeight="1">
      <c r="B51" s="530">
        <v>45</v>
      </c>
      <c r="C51" s="531" t="s">
        <v>508</v>
      </c>
      <c r="D51" s="532">
        <v>1771.661753</v>
      </c>
      <c r="E51" s="532">
        <v>960.360387</v>
      </c>
      <c r="F51" s="532">
        <v>227.041068</v>
      </c>
      <c r="G51" s="532">
        <v>-45.793242678869305</v>
      </c>
      <c r="H51" s="533">
        <v>-76.35876374396938</v>
      </c>
    </row>
    <row r="52" spans="2:8" ht="15" customHeight="1">
      <c r="B52" s="530">
        <v>46</v>
      </c>
      <c r="C52" s="531" t="s">
        <v>509</v>
      </c>
      <c r="D52" s="532">
        <v>116.635319</v>
      </c>
      <c r="E52" s="532">
        <v>0</v>
      </c>
      <c r="F52" s="532">
        <v>227.5</v>
      </c>
      <c r="G52" s="532">
        <v>-100</v>
      </c>
      <c r="H52" s="533" t="s">
        <v>3</v>
      </c>
    </row>
    <row r="53" spans="2:8" ht="15" customHeight="1">
      <c r="B53" s="530">
        <v>47</v>
      </c>
      <c r="C53" s="531" t="s">
        <v>468</v>
      </c>
      <c r="D53" s="532">
        <v>0</v>
      </c>
      <c r="E53" s="532">
        <v>1.566016</v>
      </c>
      <c r="F53" s="532">
        <v>3.21064</v>
      </c>
      <c r="G53" s="532" t="s">
        <v>3</v>
      </c>
      <c r="H53" s="533">
        <v>105.01961665781195</v>
      </c>
    </row>
    <row r="54" spans="2:8" ht="15" customHeight="1">
      <c r="B54" s="530">
        <v>48</v>
      </c>
      <c r="C54" s="531" t="s">
        <v>469</v>
      </c>
      <c r="D54" s="532">
        <v>51.293496</v>
      </c>
      <c r="E54" s="532">
        <v>18.850666</v>
      </c>
      <c r="F54" s="532">
        <v>72.283284</v>
      </c>
      <c r="G54" s="532">
        <v>-63.24940300423273</v>
      </c>
      <c r="H54" s="533">
        <v>283.45214964818746</v>
      </c>
    </row>
    <row r="55" spans="2:8" ht="15" customHeight="1">
      <c r="B55" s="530">
        <v>49</v>
      </c>
      <c r="C55" s="531" t="s">
        <v>510</v>
      </c>
      <c r="D55" s="532">
        <v>23.646703</v>
      </c>
      <c r="E55" s="532">
        <v>7.001312</v>
      </c>
      <c r="F55" s="532">
        <v>9.293701</v>
      </c>
      <c r="G55" s="532">
        <v>-70.39201617240255</v>
      </c>
      <c r="H55" s="533">
        <v>32.742277447427</v>
      </c>
    </row>
    <row r="56" spans="2:8" ht="15" customHeight="1">
      <c r="B56" s="530">
        <v>50</v>
      </c>
      <c r="C56" s="531" t="s">
        <v>511</v>
      </c>
      <c r="D56" s="532">
        <v>23.602754</v>
      </c>
      <c r="E56" s="532">
        <v>31.562036</v>
      </c>
      <c r="F56" s="532">
        <v>57.402756</v>
      </c>
      <c r="G56" s="532">
        <v>33.721836019644144</v>
      </c>
      <c r="H56" s="533">
        <v>81.87279172991248</v>
      </c>
    </row>
    <row r="57" spans="2:8" ht="15" customHeight="1">
      <c r="B57" s="530">
        <v>51</v>
      </c>
      <c r="C57" s="531" t="s">
        <v>512</v>
      </c>
      <c r="D57" s="532">
        <v>511.173409</v>
      </c>
      <c r="E57" s="532">
        <v>222.414229</v>
      </c>
      <c r="F57" s="532">
        <v>774.905058</v>
      </c>
      <c r="G57" s="532">
        <v>-56.48947596176701</v>
      </c>
      <c r="H57" s="533">
        <v>248.4062424801068</v>
      </c>
    </row>
    <row r="58" spans="2:8" ht="15" customHeight="1">
      <c r="B58" s="530">
        <v>52</v>
      </c>
      <c r="C58" s="531" t="s">
        <v>513</v>
      </c>
      <c r="D58" s="532">
        <v>19.754045</v>
      </c>
      <c r="E58" s="532">
        <v>19.510152</v>
      </c>
      <c r="F58" s="532">
        <v>14</v>
      </c>
      <c r="G58" s="532">
        <v>-1.2346483973282432</v>
      </c>
      <c r="H58" s="533">
        <v>-28.242486270737416</v>
      </c>
    </row>
    <row r="59" spans="2:8" ht="15" customHeight="1">
      <c r="B59" s="530">
        <v>53</v>
      </c>
      <c r="C59" s="531" t="s">
        <v>514</v>
      </c>
      <c r="D59" s="532">
        <v>5.583759</v>
      </c>
      <c r="E59" s="532">
        <v>8.839743</v>
      </c>
      <c r="F59" s="532">
        <v>14.302247</v>
      </c>
      <c r="G59" s="532">
        <v>58.31168572998945</v>
      </c>
      <c r="H59" s="533">
        <v>61.794828198059605</v>
      </c>
    </row>
    <row r="60" spans="2:8" ht="15" customHeight="1">
      <c r="B60" s="530">
        <v>54</v>
      </c>
      <c r="C60" s="531" t="s">
        <v>440</v>
      </c>
      <c r="D60" s="532">
        <v>76.78781400000001</v>
      </c>
      <c r="E60" s="532">
        <v>47.937348</v>
      </c>
      <c r="F60" s="532">
        <v>54.249965</v>
      </c>
      <c r="G60" s="532">
        <v>-37.5716725052233</v>
      </c>
      <c r="H60" s="533">
        <v>13.168473566789714</v>
      </c>
    </row>
    <row r="61" spans="2:8" ht="15" customHeight="1">
      <c r="B61" s="530">
        <v>55</v>
      </c>
      <c r="C61" s="531" t="s">
        <v>515</v>
      </c>
      <c r="D61" s="532">
        <v>389.317955</v>
      </c>
      <c r="E61" s="532">
        <v>578.022783</v>
      </c>
      <c r="F61" s="532">
        <v>100.286387</v>
      </c>
      <c r="G61" s="532">
        <v>48.47062036992361</v>
      </c>
      <c r="H61" s="533">
        <v>-82.65009789415168</v>
      </c>
    </row>
    <row r="62" spans="2:8" ht="15" customHeight="1">
      <c r="B62" s="530">
        <v>56</v>
      </c>
      <c r="C62" s="531" t="s">
        <v>472</v>
      </c>
      <c r="D62" s="532">
        <v>3.118911</v>
      </c>
      <c r="E62" s="532">
        <v>8.287131</v>
      </c>
      <c r="F62" s="532">
        <v>18.676429</v>
      </c>
      <c r="G62" s="532">
        <v>165.7059146605979</v>
      </c>
      <c r="H62" s="533">
        <v>125.366643775753</v>
      </c>
    </row>
    <row r="63" spans="2:8" ht="15" customHeight="1">
      <c r="B63" s="530">
        <v>57</v>
      </c>
      <c r="C63" s="531" t="s">
        <v>473</v>
      </c>
      <c r="D63" s="532">
        <v>255.10671</v>
      </c>
      <c r="E63" s="532">
        <v>458.71438</v>
      </c>
      <c r="F63" s="532">
        <v>660.145156</v>
      </c>
      <c r="G63" s="532">
        <v>79.81274581135088</v>
      </c>
      <c r="H63" s="533">
        <v>43.9120256051271</v>
      </c>
    </row>
    <row r="64" spans="2:8" ht="15" customHeight="1">
      <c r="B64" s="530">
        <v>58</v>
      </c>
      <c r="C64" s="531" t="s">
        <v>516</v>
      </c>
      <c r="D64" s="532">
        <v>20.394938</v>
      </c>
      <c r="E64" s="532">
        <v>38.910702</v>
      </c>
      <c r="F64" s="532">
        <v>75.538505</v>
      </c>
      <c r="G64" s="532">
        <v>90.78607642739587</v>
      </c>
      <c r="H64" s="533">
        <v>94.13297914799892</v>
      </c>
    </row>
    <row r="65" spans="2:8" ht="15" customHeight="1">
      <c r="B65" s="530">
        <v>59</v>
      </c>
      <c r="C65" s="531" t="s">
        <v>517</v>
      </c>
      <c r="D65" s="532">
        <v>0.104191</v>
      </c>
      <c r="E65" s="532">
        <v>0.156001</v>
      </c>
      <c r="F65" s="532">
        <v>0.010976</v>
      </c>
      <c r="G65" s="532">
        <v>49.72598401013522</v>
      </c>
      <c r="H65" s="533">
        <v>-92.96414766572009</v>
      </c>
    </row>
    <row r="66" spans="2:8" ht="15" customHeight="1">
      <c r="B66" s="530">
        <v>60</v>
      </c>
      <c r="C66" s="531" t="s">
        <v>475</v>
      </c>
      <c r="D66" s="532">
        <v>109.193655</v>
      </c>
      <c r="E66" s="532">
        <v>89.816057</v>
      </c>
      <c r="F66" s="532">
        <v>253.571312</v>
      </c>
      <c r="G66" s="532">
        <v>-17.74608423905218</v>
      </c>
      <c r="H66" s="533">
        <v>182.32291693677894</v>
      </c>
    </row>
    <row r="67" spans="2:8" ht="15" customHeight="1">
      <c r="B67" s="530">
        <v>61</v>
      </c>
      <c r="C67" s="531" t="s">
        <v>518</v>
      </c>
      <c r="D67" s="532">
        <v>26.295982</v>
      </c>
      <c r="E67" s="532">
        <v>44.759045</v>
      </c>
      <c r="F67" s="532">
        <v>53.635123</v>
      </c>
      <c r="G67" s="532">
        <v>70.21248721572749</v>
      </c>
      <c r="H67" s="533">
        <v>19.83080291369042</v>
      </c>
    </row>
    <row r="68" spans="2:8" ht="15" customHeight="1">
      <c r="B68" s="530">
        <v>62</v>
      </c>
      <c r="C68" s="531" t="s">
        <v>478</v>
      </c>
      <c r="D68" s="532">
        <v>69.924723</v>
      </c>
      <c r="E68" s="532">
        <v>101.890696</v>
      </c>
      <c r="F68" s="532">
        <v>220.471368</v>
      </c>
      <c r="G68" s="532">
        <v>45.7148367967078</v>
      </c>
      <c r="H68" s="533">
        <v>116.38027479957543</v>
      </c>
    </row>
    <row r="69" spans="2:8" ht="15" customHeight="1">
      <c r="B69" s="530">
        <v>63</v>
      </c>
      <c r="C69" s="531" t="s">
        <v>519</v>
      </c>
      <c r="D69" s="532">
        <v>11.511345</v>
      </c>
      <c r="E69" s="532">
        <v>28.281004</v>
      </c>
      <c r="F69" s="532">
        <v>53.070946</v>
      </c>
      <c r="G69" s="532">
        <v>145.6794058383273</v>
      </c>
      <c r="H69" s="533">
        <v>87.65580599613793</v>
      </c>
    </row>
    <row r="70" spans="2:8" ht="15" customHeight="1">
      <c r="B70" s="530">
        <v>64</v>
      </c>
      <c r="C70" s="531" t="s">
        <v>520</v>
      </c>
      <c r="D70" s="532">
        <v>33.463666</v>
      </c>
      <c r="E70" s="532">
        <v>29.27326</v>
      </c>
      <c r="F70" s="532">
        <v>178.3</v>
      </c>
      <c r="G70" s="532">
        <v>-12.522256228591345</v>
      </c>
      <c r="H70" s="533">
        <v>509.088294231664</v>
      </c>
    </row>
    <row r="71" spans="2:8" ht="15" customHeight="1">
      <c r="B71" s="534"/>
      <c r="C71" s="535" t="s">
        <v>373</v>
      </c>
      <c r="D71" s="536">
        <v>3499.677721</v>
      </c>
      <c r="E71" s="536">
        <v>4039.6469549999965</v>
      </c>
      <c r="F71" s="536">
        <v>5881.898300000001</v>
      </c>
      <c r="G71" s="536">
        <v>15.429113108326604</v>
      </c>
      <c r="H71" s="537">
        <v>45.604266053987544</v>
      </c>
    </row>
    <row r="72" spans="2:8" ht="15" customHeight="1" thickBot="1">
      <c r="B72" s="538"/>
      <c r="C72" s="539" t="s">
        <v>374</v>
      </c>
      <c r="D72" s="540">
        <v>13023.158605</v>
      </c>
      <c r="E72" s="540">
        <v>12518.588884</v>
      </c>
      <c r="F72" s="540">
        <v>15802.820460000003</v>
      </c>
      <c r="G72" s="540">
        <v>-3.874403562944238</v>
      </c>
      <c r="H72" s="541">
        <v>26.23483849843153</v>
      </c>
    </row>
    <row r="73" ht="13.5" thickTop="1">
      <c r="B73" s="136" t="s">
        <v>376</v>
      </c>
    </row>
    <row r="75" spans="4:6" ht="12.75">
      <c r="D75" s="542"/>
      <c r="E75" s="542"/>
      <c r="F75" s="542"/>
    </row>
    <row r="77" ht="12.75">
      <c r="D77" s="47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J8" sqref="J8"/>
    </sheetView>
  </sheetViews>
  <sheetFormatPr defaultColWidth="9.140625" defaultRowHeight="15"/>
  <cols>
    <col min="2" max="2" width="27.28125" style="0" customWidth="1"/>
    <col min="3" max="3" width="11.00390625" style="0" customWidth="1"/>
    <col min="4" max="4" width="10.8515625" style="0" customWidth="1"/>
    <col min="5" max="5" width="9.57421875" style="0" customWidth="1"/>
    <col min="6" max="6" width="13.140625" style="0" customWidth="1"/>
    <col min="7" max="7" width="11.8515625" style="0" customWidth="1"/>
    <col min="8" max="8" width="10.8515625" style="0" customWidth="1"/>
  </cols>
  <sheetData>
    <row r="1" spans="1:8" ht="15">
      <c r="A1" s="1541" t="s">
        <v>521</v>
      </c>
      <c r="B1" s="1541"/>
      <c r="C1" s="1541"/>
      <c r="D1" s="1541"/>
      <c r="E1" s="1541"/>
      <c r="F1" s="1541"/>
      <c r="G1" s="1541"/>
      <c r="H1" s="1541"/>
    </row>
    <row r="2" spans="1:12" ht="16.5" customHeight="1">
      <c r="A2" s="1562" t="s">
        <v>522</v>
      </c>
      <c r="B2" s="1562"/>
      <c r="C2" s="1562"/>
      <c r="D2" s="1562"/>
      <c r="E2" s="1562"/>
      <c r="F2" s="1562"/>
      <c r="G2" s="1562"/>
      <c r="H2" s="1562"/>
      <c r="I2" s="543"/>
      <c r="J2" s="543"/>
      <c r="K2" s="543"/>
      <c r="L2" s="543"/>
    </row>
    <row r="3" spans="1:12" ht="12" customHeight="1">
      <c r="A3" s="1563" t="s">
        <v>523</v>
      </c>
      <c r="B3" s="1563"/>
      <c r="C3" s="1563"/>
      <c r="D3" s="1563"/>
      <c r="E3" s="1563"/>
      <c r="F3" s="1563"/>
      <c r="G3" s="1563"/>
      <c r="H3" s="1563"/>
      <c r="I3" s="544"/>
      <c r="J3" s="544"/>
      <c r="K3" s="544"/>
      <c r="L3" s="544"/>
    </row>
    <row r="4" spans="1:12" ht="12.75" customHeight="1">
      <c r="A4" s="1564" t="s">
        <v>524</v>
      </c>
      <c r="B4" s="1564"/>
      <c r="C4" s="1564"/>
      <c r="D4" s="1564"/>
      <c r="E4" s="1564"/>
      <c r="F4" s="1564"/>
      <c r="G4" s="1564"/>
      <c r="H4" s="1564"/>
      <c r="I4" s="544"/>
      <c r="J4" s="544"/>
      <c r="K4" s="544"/>
      <c r="L4" s="544"/>
    </row>
    <row r="5" spans="1:8" ht="15.75" thickBot="1">
      <c r="A5" s="613"/>
      <c r="B5" s="1565" t="s">
        <v>525</v>
      </c>
      <c r="C5" s="1565"/>
      <c r="D5" s="1565"/>
      <c r="E5" s="1565"/>
      <c r="F5" s="1565"/>
      <c r="G5" s="1565"/>
      <c r="H5" s="1565"/>
    </row>
    <row r="6" spans="1:8" ht="15" customHeight="1" thickTop="1">
      <c r="A6" s="1566" t="s">
        <v>212</v>
      </c>
      <c r="B6" s="1568" t="s">
        <v>526</v>
      </c>
      <c r="C6" s="1570" t="s">
        <v>527</v>
      </c>
      <c r="D6" s="1570"/>
      <c r="E6" s="1570"/>
      <c r="F6" s="1570" t="s">
        <v>528</v>
      </c>
      <c r="G6" s="1570"/>
      <c r="H6" s="1571"/>
    </row>
    <row r="7" spans="1:8" ht="15">
      <c r="A7" s="1567"/>
      <c r="B7" s="1569"/>
      <c r="C7" s="611" t="s">
        <v>19</v>
      </c>
      <c r="D7" s="611" t="s">
        <v>41</v>
      </c>
      <c r="E7" s="611" t="s">
        <v>529</v>
      </c>
      <c r="F7" s="611" t="s">
        <v>19</v>
      </c>
      <c r="G7" s="611" t="s">
        <v>41</v>
      </c>
      <c r="H7" s="612" t="s">
        <v>529</v>
      </c>
    </row>
    <row r="8" spans="1:8" ht="15">
      <c r="A8" s="545">
        <v>1</v>
      </c>
      <c r="B8" s="597" t="s">
        <v>530</v>
      </c>
      <c r="C8" s="598">
        <v>1496.653554</v>
      </c>
      <c r="D8" s="599">
        <v>1615.845127</v>
      </c>
      <c r="E8" s="600">
        <f>D8/C8*100-100</f>
        <v>7.96387197835098</v>
      </c>
      <c r="F8" s="601">
        <v>26177.474017</v>
      </c>
      <c r="G8" s="597">
        <v>23700.743896</v>
      </c>
      <c r="H8" s="606">
        <f>G8/F8*100-100</f>
        <v>-9.461302948449415</v>
      </c>
    </row>
    <row r="9" spans="1:8" ht="15">
      <c r="A9" s="545">
        <v>2</v>
      </c>
      <c r="B9" s="602" t="s">
        <v>531</v>
      </c>
      <c r="C9" s="599">
        <v>325.290831</v>
      </c>
      <c r="D9" s="603">
        <v>355.877692</v>
      </c>
      <c r="E9" s="600">
        <f>D9/C9*100-100</f>
        <v>9.402927499053916</v>
      </c>
      <c r="F9" s="601">
        <v>5634.031643</v>
      </c>
      <c r="G9" s="602">
        <v>11879.433136</v>
      </c>
      <c r="H9" s="604">
        <f>G9/F9*100-100</f>
        <v>110.85137409122638</v>
      </c>
    </row>
    <row r="10" spans="1:8" ht="15">
      <c r="A10" s="545">
        <v>3</v>
      </c>
      <c r="B10" s="602" t="s">
        <v>532</v>
      </c>
      <c r="C10" s="598">
        <v>282.626996</v>
      </c>
      <c r="D10" s="599">
        <v>278.698739</v>
      </c>
      <c r="E10" s="600">
        <f aca="true" t="shared" si="0" ref="E10:E22">D10/C10*100-100</f>
        <v>-1.3899086271291736</v>
      </c>
      <c r="F10" s="601">
        <v>11525.032747</v>
      </c>
      <c r="G10" s="602">
        <v>13796.821631</v>
      </c>
      <c r="H10" s="606">
        <f aca="true" t="shared" si="1" ref="H10:H22">G10/F10*100-100</f>
        <v>19.71177812567477</v>
      </c>
    </row>
    <row r="11" spans="1:8" ht="15">
      <c r="A11" s="545">
        <v>4</v>
      </c>
      <c r="B11" s="602" t="s">
        <v>533</v>
      </c>
      <c r="C11" s="598">
        <v>1875.504392</v>
      </c>
      <c r="D11" s="599">
        <v>1873.112818</v>
      </c>
      <c r="E11" s="600">
        <f t="shared" si="0"/>
        <v>-0.127516310289721</v>
      </c>
      <c r="F11" s="601">
        <v>9480.230416</v>
      </c>
      <c r="G11" s="602">
        <v>8749.824126</v>
      </c>
      <c r="H11" s="606">
        <f t="shared" si="1"/>
        <v>-7.704520438314205</v>
      </c>
    </row>
    <row r="12" spans="1:8" ht="15">
      <c r="A12" s="545">
        <v>5</v>
      </c>
      <c r="B12" s="602" t="s">
        <v>534</v>
      </c>
      <c r="C12" s="598">
        <v>1794.555185</v>
      </c>
      <c r="D12" s="599">
        <v>2085.145712</v>
      </c>
      <c r="E12" s="600">
        <f t="shared" si="0"/>
        <v>16.192900024971934</v>
      </c>
      <c r="F12" s="601">
        <v>5675.261863</v>
      </c>
      <c r="G12" s="602">
        <v>5164.664037</v>
      </c>
      <c r="H12" s="606">
        <f t="shared" si="1"/>
        <v>-8.99690337337303</v>
      </c>
    </row>
    <row r="13" spans="1:8" ht="15">
      <c r="A13" s="545">
        <v>6</v>
      </c>
      <c r="B13" s="602" t="s">
        <v>535</v>
      </c>
      <c r="C13" s="598">
        <v>110.35385</v>
      </c>
      <c r="D13" s="599">
        <v>118.352595</v>
      </c>
      <c r="E13" s="600">
        <f t="shared" si="0"/>
        <v>7.24826999692354</v>
      </c>
      <c r="F13" s="601">
        <v>1344.518752</v>
      </c>
      <c r="G13" s="602">
        <v>1952.3418</v>
      </c>
      <c r="H13" s="606">
        <f t="shared" si="1"/>
        <v>45.20748015569512</v>
      </c>
    </row>
    <row r="14" spans="1:8" ht="15">
      <c r="A14" s="545">
        <v>7</v>
      </c>
      <c r="B14" s="602" t="s">
        <v>536</v>
      </c>
      <c r="C14" s="598">
        <v>476.437723</v>
      </c>
      <c r="D14" s="599">
        <v>443.101421</v>
      </c>
      <c r="E14" s="600">
        <f t="shared" si="0"/>
        <v>-6.996990454511092</v>
      </c>
      <c r="F14" s="601">
        <v>1450.45234</v>
      </c>
      <c r="G14" s="602">
        <v>2012.232735</v>
      </c>
      <c r="H14" s="606">
        <f t="shared" si="1"/>
        <v>38.731392925327015</v>
      </c>
    </row>
    <row r="15" spans="1:8" ht="15">
      <c r="A15" s="545">
        <v>8</v>
      </c>
      <c r="B15" s="602" t="s">
        <v>537</v>
      </c>
      <c r="C15" s="598">
        <v>49.622487</v>
      </c>
      <c r="D15" s="599">
        <v>39.841194</v>
      </c>
      <c r="E15" s="600">
        <f t="shared" si="0"/>
        <v>-19.71141228773962</v>
      </c>
      <c r="F15" s="601">
        <v>553.118863</v>
      </c>
      <c r="G15" s="602">
        <v>1174.274375</v>
      </c>
      <c r="H15" s="606">
        <f t="shared" si="1"/>
        <v>112.30054759495701</v>
      </c>
    </row>
    <row r="16" spans="1:8" ht="15">
      <c r="A16" s="545">
        <v>9</v>
      </c>
      <c r="B16" s="602" t="s">
        <v>538</v>
      </c>
      <c r="C16" s="598">
        <v>49.00932</v>
      </c>
      <c r="D16" s="599">
        <v>88.15712</v>
      </c>
      <c r="E16" s="600">
        <f t="shared" si="0"/>
        <v>79.87827621358551</v>
      </c>
      <c r="F16" s="601">
        <v>395.991022</v>
      </c>
      <c r="G16" s="602">
        <v>723.49775</v>
      </c>
      <c r="H16" s="606">
        <f t="shared" si="1"/>
        <v>82.70559426976101</v>
      </c>
    </row>
    <row r="17" spans="1:8" ht="15">
      <c r="A17" s="545">
        <v>10</v>
      </c>
      <c r="B17" s="602" t="s">
        <v>539</v>
      </c>
      <c r="C17" s="598">
        <v>0.45718</v>
      </c>
      <c r="D17" s="605">
        <v>0</v>
      </c>
      <c r="E17" s="600">
        <f t="shared" si="0"/>
        <v>-100</v>
      </c>
      <c r="F17" s="601">
        <v>342.592024</v>
      </c>
      <c r="G17" s="602">
        <v>356.331364</v>
      </c>
      <c r="H17" s="606">
        <f t="shared" si="1"/>
        <v>4.010408601923558</v>
      </c>
    </row>
    <row r="18" spans="1:8" ht="15">
      <c r="A18" s="545">
        <v>11</v>
      </c>
      <c r="B18" s="602" t="s">
        <v>540</v>
      </c>
      <c r="C18" s="598">
        <v>0</v>
      </c>
      <c r="D18" s="598">
        <v>0</v>
      </c>
      <c r="E18" s="607" t="s">
        <v>3</v>
      </c>
      <c r="F18" s="598">
        <v>0</v>
      </c>
      <c r="G18" s="602">
        <v>0</v>
      </c>
      <c r="H18" s="880" t="s">
        <v>3</v>
      </c>
    </row>
    <row r="19" spans="1:8" ht="15">
      <c r="A19" s="545">
        <v>12</v>
      </c>
      <c r="B19" s="602" t="s">
        <v>541</v>
      </c>
      <c r="C19" s="598">
        <v>0</v>
      </c>
      <c r="D19" s="598">
        <v>0</v>
      </c>
      <c r="E19" s="607" t="s">
        <v>3</v>
      </c>
      <c r="F19" s="598">
        <v>0</v>
      </c>
      <c r="G19" s="602">
        <v>92.513374</v>
      </c>
      <c r="H19" s="880" t="s">
        <v>3</v>
      </c>
    </row>
    <row r="20" spans="1:8" ht="15.75" customHeight="1">
      <c r="A20" s="546">
        <v>13</v>
      </c>
      <c r="B20" s="602" t="s">
        <v>542</v>
      </c>
      <c r="C20" s="598">
        <v>0</v>
      </c>
      <c r="D20" s="599">
        <v>58.365352</v>
      </c>
      <c r="E20" s="607" t="s">
        <v>3</v>
      </c>
      <c r="F20" s="598">
        <v>0</v>
      </c>
      <c r="G20" s="602">
        <v>982.343003</v>
      </c>
      <c r="H20" s="880" t="s">
        <v>3</v>
      </c>
    </row>
    <row r="21" spans="1:8" ht="15">
      <c r="A21" s="545">
        <v>14</v>
      </c>
      <c r="B21" s="602" t="s">
        <v>543</v>
      </c>
      <c r="C21" s="598">
        <v>0</v>
      </c>
      <c r="D21" s="599">
        <v>0</v>
      </c>
      <c r="E21" s="607" t="s">
        <v>3</v>
      </c>
      <c r="F21" s="598">
        <v>0</v>
      </c>
      <c r="G21" s="881">
        <v>136.41666500000002</v>
      </c>
      <c r="H21" s="880" t="s">
        <v>3</v>
      </c>
    </row>
    <row r="22" spans="1:8" ht="16.5" thickBot="1">
      <c r="A22" s="547"/>
      <c r="B22" s="608" t="s">
        <v>544</v>
      </c>
      <c r="C22" s="609">
        <v>6460.511518000001</v>
      </c>
      <c r="D22" s="609">
        <v>6956.49777</v>
      </c>
      <c r="E22" s="609">
        <f t="shared" si="0"/>
        <v>7.6771978599233535</v>
      </c>
      <c r="F22" s="609">
        <v>62578.70368700001</v>
      </c>
      <c r="G22" s="609">
        <v>70721.43789199999</v>
      </c>
      <c r="H22" s="610">
        <f t="shared" si="1"/>
        <v>13.011989263516071</v>
      </c>
    </row>
    <row r="23" ht="15.75" thickTop="1"/>
  </sheetData>
  <sheetProtection/>
  <mergeCells count="9">
    <mergeCell ref="A1:H1"/>
    <mergeCell ref="A2:H2"/>
    <mergeCell ref="A3:H3"/>
    <mergeCell ref="A4:H4"/>
    <mergeCell ref="B5:H5"/>
    <mergeCell ref="A6:A7"/>
    <mergeCell ref="B6:B7"/>
    <mergeCell ref="C6:E6"/>
    <mergeCell ref="F6:H6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F1">
      <selection activeCell="R12" sqref="R12"/>
    </sheetView>
  </sheetViews>
  <sheetFormatPr defaultColWidth="9.140625" defaultRowHeight="21" customHeight="1"/>
  <cols>
    <col min="1" max="1" width="12.7109375" style="548" customWidth="1"/>
    <col min="2" max="2" width="11.7109375" style="548" customWidth="1"/>
    <col min="3" max="3" width="10.8515625" style="548" customWidth="1"/>
    <col min="4" max="4" width="11.00390625" style="548" customWidth="1"/>
    <col min="5" max="5" width="11.140625" style="548" customWidth="1"/>
    <col min="6" max="6" width="10.8515625" style="548" customWidth="1"/>
    <col min="7" max="7" width="11.140625" style="548" customWidth="1"/>
    <col min="8" max="8" width="11.00390625" style="548" customWidth="1"/>
    <col min="9" max="10" width="11.28125" style="548" customWidth="1"/>
    <col min="11" max="11" width="11.140625" style="548" customWidth="1"/>
    <col min="12" max="12" width="10.8515625" style="548" bestFit="1" customWidth="1"/>
    <col min="13" max="16384" width="9.140625" style="548" customWidth="1"/>
  </cols>
  <sheetData>
    <row r="1" spans="1:12" ht="12.75">
      <c r="A1" s="1574" t="s">
        <v>545</v>
      </c>
      <c r="B1" s="1574"/>
      <c r="C1" s="1574"/>
      <c r="D1" s="1574"/>
      <c r="E1" s="1574"/>
      <c r="F1" s="1574"/>
      <c r="G1" s="1574"/>
      <c r="H1" s="1574"/>
      <c r="I1" s="1574"/>
      <c r="J1" s="1574"/>
      <c r="K1" s="1574"/>
      <c r="L1" s="1574"/>
    </row>
    <row r="2" spans="1:12" ht="15.75">
      <c r="A2" s="1572" t="s">
        <v>546</v>
      </c>
      <c r="B2" s="1572"/>
      <c r="C2" s="1572"/>
      <c r="D2" s="1572"/>
      <c r="E2" s="1572"/>
      <c r="F2" s="1572"/>
      <c r="G2" s="1572"/>
      <c r="H2" s="1572"/>
      <c r="I2" s="1572"/>
      <c r="J2" s="1572"/>
      <c r="K2" s="1572"/>
      <c r="L2" s="1572"/>
    </row>
    <row r="3" spans="1:12" ht="15.75" customHeight="1" thickBot="1">
      <c r="A3" s="1573" t="s">
        <v>40</v>
      </c>
      <c r="B3" s="1573"/>
      <c r="C3" s="1573"/>
      <c r="D3" s="1573"/>
      <c r="E3" s="1573"/>
      <c r="F3" s="1573"/>
      <c r="G3" s="1573"/>
      <c r="H3" s="1573"/>
      <c r="I3" s="1573"/>
      <c r="J3" s="1573"/>
      <c r="K3" s="1573"/>
      <c r="L3" s="1573"/>
    </row>
    <row r="4" spans="1:12" ht="21" customHeight="1" thickTop="1">
      <c r="A4" s="549" t="s">
        <v>547</v>
      </c>
      <c r="B4" s="550" t="s">
        <v>548</v>
      </c>
      <c r="C4" s="550" t="s">
        <v>549</v>
      </c>
      <c r="D4" s="550" t="s">
        <v>550</v>
      </c>
      <c r="E4" s="550" t="s">
        <v>551</v>
      </c>
      <c r="F4" s="551" t="s">
        <v>552</v>
      </c>
      <c r="G4" s="551" t="s">
        <v>553</v>
      </c>
      <c r="H4" s="551" t="s">
        <v>554</v>
      </c>
      <c r="I4" s="552" t="s">
        <v>555</v>
      </c>
      <c r="J4" s="552" t="s">
        <v>17</v>
      </c>
      <c r="K4" s="552" t="s">
        <v>288</v>
      </c>
      <c r="L4" s="553" t="s">
        <v>74</v>
      </c>
    </row>
    <row r="5" spans="1:12" ht="21" customHeight="1">
      <c r="A5" s="554" t="s">
        <v>151</v>
      </c>
      <c r="B5" s="555">
        <v>957.5</v>
      </c>
      <c r="C5" s="555">
        <v>2133.8</v>
      </c>
      <c r="D5" s="555">
        <v>3417.43</v>
      </c>
      <c r="E5" s="555">
        <v>3939.5</v>
      </c>
      <c r="F5" s="555">
        <v>2628.646</v>
      </c>
      <c r="G5" s="555">
        <v>3023.9850000000006</v>
      </c>
      <c r="H5" s="555">
        <v>3350.8</v>
      </c>
      <c r="I5" s="556">
        <v>5513.375582999998</v>
      </c>
      <c r="J5" s="555">
        <v>6551.1245</v>
      </c>
      <c r="K5" s="555">
        <v>9220.529767999999</v>
      </c>
      <c r="L5" s="557">
        <v>6774.635442</v>
      </c>
    </row>
    <row r="6" spans="1:12" ht="21" customHeight="1">
      <c r="A6" s="554" t="s">
        <v>152</v>
      </c>
      <c r="B6" s="555">
        <v>1207.954</v>
      </c>
      <c r="C6" s="555">
        <v>1655.209</v>
      </c>
      <c r="D6" s="555">
        <v>2820.1</v>
      </c>
      <c r="E6" s="555">
        <v>4235.2</v>
      </c>
      <c r="F6" s="555">
        <v>4914.036</v>
      </c>
      <c r="G6" s="555">
        <v>5135.26</v>
      </c>
      <c r="H6" s="555">
        <v>3193.1</v>
      </c>
      <c r="I6" s="556">
        <v>6800.915908000001</v>
      </c>
      <c r="J6" s="556">
        <v>6873.778996</v>
      </c>
      <c r="K6" s="556">
        <v>2674.870955</v>
      </c>
      <c r="L6" s="557"/>
    </row>
    <row r="7" spans="1:12" ht="21" customHeight="1">
      <c r="A7" s="554" t="s">
        <v>153</v>
      </c>
      <c r="B7" s="555">
        <v>865.719</v>
      </c>
      <c r="C7" s="555">
        <v>2411.6</v>
      </c>
      <c r="D7" s="555">
        <v>1543.517</v>
      </c>
      <c r="E7" s="555">
        <v>4145.5</v>
      </c>
      <c r="F7" s="555">
        <v>4589.347</v>
      </c>
      <c r="G7" s="555">
        <v>3823.28</v>
      </c>
      <c r="H7" s="555">
        <v>2878.583504</v>
      </c>
      <c r="I7" s="556">
        <v>5499.626733</v>
      </c>
      <c r="J7" s="556">
        <v>4687.56</v>
      </c>
      <c r="K7" s="556">
        <v>1943.288387</v>
      </c>
      <c r="L7" s="557"/>
    </row>
    <row r="8" spans="1:12" ht="21" customHeight="1">
      <c r="A8" s="554" t="s">
        <v>154</v>
      </c>
      <c r="B8" s="555">
        <v>1188.259</v>
      </c>
      <c r="C8" s="555">
        <v>2065.7</v>
      </c>
      <c r="D8" s="555">
        <v>1571.367</v>
      </c>
      <c r="E8" s="555">
        <v>3894.8</v>
      </c>
      <c r="F8" s="555">
        <v>2064.913</v>
      </c>
      <c r="G8" s="555">
        <v>3673.03</v>
      </c>
      <c r="H8" s="555">
        <v>4227.3</v>
      </c>
      <c r="I8" s="556">
        <v>4878.920368</v>
      </c>
      <c r="J8" s="556">
        <v>6661.43</v>
      </c>
      <c r="K8" s="556">
        <v>1729.7318549999995</v>
      </c>
      <c r="L8" s="557"/>
    </row>
    <row r="9" spans="1:12" ht="21" customHeight="1">
      <c r="A9" s="554" t="s">
        <v>155</v>
      </c>
      <c r="B9" s="555">
        <v>1661.361</v>
      </c>
      <c r="C9" s="555">
        <v>2859.9</v>
      </c>
      <c r="D9" s="555">
        <v>2301.56</v>
      </c>
      <c r="E9" s="555">
        <v>4767.4</v>
      </c>
      <c r="F9" s="555">
        <v>3784.984</v>
      </c>
      <c r="G9" s="555">
        <v>5468.766</v>
      </c>
      <c r="H9" s="555">
        <v>3117</v>
      </c>
      <c r="I9" s="556">
        <v>6215.803716</v>
      </c>
      <c r="J9" s="556">
        <v>6053</v>
      </c>
      <c r="K9" s="556">
        <v>6048.755077999999</v>
      </c>
      <c r="L9" s="557"/>
    </row>
    <row r="10" spans="1:12" ht="21" customHeight="1">
      <c r="A10" s="554" t="s">
        <v>156</v>
      </c>
      <c r="B10" s="555">
        <v>1643.985</v>
      </c>
      <c r="C10" s="555">
        <v>3805.5</v>
      </c>
      <c r="D10" s="555">
        <v>2016.824</v>
      </c>
      <c r="E10" s="555">
        <v>4917.8</v>
      </c>
      <c r="F10" s="555">
        <v>4026.84</v>
      </c>
      <c r="G10" s="555">
        <v>5113.109</v>
      </c>
      <c r="H10" s="555">
        <v>3147.629993000001</v>
      </c>
      <c r="I10" s="556">
        <v>7250.6900829999995</v>
      </c>
      <c r="J10" s="556">
        <v>6521.12</v>
      </c>
      <c r="K10" s="556">
        <v>5194.902522</v>
      </c>
      <c r="L10" s="557"/>
    </row>
    <row r="11" spans="1:12" ht="21" customHeight="1">
      <c r="A11" s="554" t="s">
        <v>157</v>
      </c>
      <c r="B11" s="555">
        <v>716.981</v>
      </c>
      <c r="C11" s="555">
        <v>2962.1</v>
      </c>
      <c r="D11" s="555">
        <v>2007.5</v>
      </c>
      <c r="E11" s="555">
        <v>5107.5</v>
      </c>
      <c r="F11" s="555">
        <v>5404.078</v>
      </c>
      <c r="G11" s="555">
        <v>5923.4</v>
      </c>
      <c r="H11" s="555">
        <v>3693.200732</v>
      </c>
      <c r="I11" s="558">
        <v>7103.718668</v>
      </c>
      <c r="J11" s="558">
        <v>5399.75</v>
      </c>
      <c r="K11" s="558">
        <v>5664.369971</v>
      </c>
      <c r="L11" s="559"/>
    </row>
    <row r="12" spans="1:12" ht="21" customHeight="1">
      <c r="A12" s="554" t="s">
        <v>158</v>
      </c>
      <c r="B12" s="555">
        <v>1428.479</v>
      </c>
      <c r="C12" s="555">
        <v>1963.1</v>
      </c>
      <c r="D12" s="555">
        <v>2480.095</v>
      </c>
      <c r="E12" s="555">
        <v>3755.8</v>
      </c>
      <c r="F12" s="555">
        <v>4548.177</v>
      </c>
      <c r="G12" s="555">
        <v>5524.553</v>
      </c>
      <c r="H12" s="555">
        <v>2894.6</v>
      </c>
      <c r="I12" s="558">
        <v>6370.281666999998</v>
      </c>
      <c r="J12" s="558">
        <v>7039.43</v>
      </c>
      <c r="K12" s="558">
        <v>7382.366038000001</v>
      </c>
      <c r="L12" s="559"/>
    </row>
    <row r="13" spans="1:12" ht="21" customHeight="1">
      <c r="A13" s="554" t="s">
        <v>159</v>
      </c>
      <c r="B13" s="555">
        <v>2052.853</v>
      </c>
      <c r="C13" s="555">
        <v>3442.1</v>
      </c>
      <c r="D13" s="555">
        <v>3768.18</v>
      </c>
      <c r="E13" s="555">
        <v>4382.1</v>
      </c>
      <c r="F13" s="555">
        <v>4505.977</v>
      </c>
      <c r="G13" s="555">
        <v>4638.701</v>
      </c>
      <c r="H13" s="555">
        <v>3614.076429</v>
      </c>
      <c r="I13" s="558">
        <v>7574.0239679999995</v>
      </c>
      <c r="J13" s="558">
        <v>6503.97</v>
      </c>
      <c r="K13" s="558">
        <v>6771.428519000001</v>
      </c>
      <c r="L13" s="559"/>
    </row>
    <row r="14" spans="1:12" ht="21" customHeight="1">
      <c r="A14" s="554" t="s">
        <v>160</v>
      </c>
      <c r="B14" s="555">
        <v>2714.843</v>
      </c>
      <c r="C14" s="555">
        <v>3420.2</v>
      </c>
      <c r="D14" s="555">
        <v>3495.035</v>
      </c>
      <c r="E14" s="555">
        <v>3427.2</v>
      </c>
      <c r="F14" s="555">
        <v>3263.921</v>
      </c>
      <c r="G14" s="555">
        <v>5139.568</v>
      </c>
      <c r="H14" s="555">
        <v>3358.239235000001</v>
      </c>
      <c r="I14" s="558">
        <v>5302.327289999998</v>
      </c>
      <c r="J14" s="558">
        <v>4403.9783418</v>
      </c>
      <c r="K14" s="558">
        <v>5899.446292999999</v>
      </c>
      <c r="L14" s="559"/>
    </row>
    <row r="15" spans="1:12" ht="21" customHeight="1">
      <c r="A15" s="554" t="s">
        <v>161</v>
      </c>
      <c r="B15" s="555">
        <v>1711.2</v>
      </c>
      <c r="C15" s="555">
        <v>2205.73</v>
      </c>
      <c r="D15" s="555">
        <v>3452.1</v>
      </c>
      <c r="E15" s="555">
        <v>3016.2</v>
      </c>
      <c r="F15" s="555">
        <v>4066.715</v>
      </c>
      <c r="G15" s="555">
        <v>5497.373</v>
      </c>
      <c r="H15" s="555">
        <v>3799.3208210000007</v>
      </c>
      <c r="I15" s="558">
        <v>5892.200164999999</v>
      </c>
      <c r="J15" s="558">
        <v>7150.519439000001</v>
      </c>
      <c r="K15" s="558">
        <v>7405.390267999999</v>
      </c>
      <c r="L15" s="559"/>
    </row>
    <row r="16" spans="1:12" ht="21" customHeight="1">
      <c r="A16" s="554" t="s">
        <v>162</v>
      </c>
      <c r="B16" s="555">
        <v>1571.796</v>
      </c>
      <c r="C16" s="555">
        <v>3091.435</v>
      </c>
      <c r="D16" s="555">
        <v>4253.095</v>
      </c>
      <c r="E16" s="555">
        <v>2113.92</v>
      </c>
      <c r="F16" s="560">
        <v>3970.419</v>
      </c>
      <c r="G16" s="560">
        <v>7717.93</v>
      </c>
      <c r="H16" s="555">
        <v>4485.520859</v>
      </c>
      <c r="I16" s="558">
        <v>6628.0436819999995</v>
      </c>
      <c r="J16" s="558">
        <v>10623.366396</v>
      </c>
      <c r="K16" s="558">
        <v>10266.182302000003</v>
      </c>
      <c r="L16" s="559"/>
    </row>
    <row r="17" spans="1:12" ht="21" customHeight="1" thickBot="1">
      <c r="A17" s="561" t="s">
        <v>556</v>
      </c>
      <c r="B17" s="562">
        <v>17720.93</v>
      </c>
      <c r="C17" s="562">
        <v>32016.374</v>
      </c>
      <c r="D17" s="562">
        <v>33126.803</v>
      </c>
      <c r="E17" s="562">
        <v>47702.92</v>
      </c>
      <c r="F17" s="562">
        <v>47768.05300000001</v>
      </c>
      <c r="G17" s="562">
        <v>60678.955</v>
      </c>
      <c r="H17" s="562">
        <v>41759.371573</v>
      </c>
      <c r="I17" s="563">
        <v>75029.92783100001</v>
      </c>
      <c r="J17" s="563">
        <v>78469.0276728</v>
      </c>
      <c r="K17" s="563">
        <v>70201.261956</v>
      </c>
      <c r="L17" s="564">
        <f>L5</f>
        <v>6774.635442</v>
      </c>
    </row>
    <row r="18" spans="1:9" ht="21" customHeight="1" thickTop="1">
      <c r="A18" s="565" t="s">
        <v>557</v>
      </c>
      <c r="B18" s="565"/>
      <c r="C18" s="565"/>
      <c r="D18" s="566"/>
      <c r="E18" s="565"/>
      <c r="F18" s="565"/>
      <c r="G18" s="566"/>
      <c r="H18" s="567"/>
      <c r="I18" s="567"/>
    </row>
    <row r="19" spans="1:9" ht="21" customHeight="1">
      <c r="A19" s="565" t="s">
        <v>376</v>
      </c>
      <c r="B19" s="565"/>
      <c r="C19" s="565"/>
      <c r="D19" s="566"/>
      <c r="E19" s="565"/>
      <c r="F19" s="565"/>
      <c r="G19" s="568"/>
      <c r="H19" s="567"/>
      <c r="I19" s="569"/>
    </row>
  </sheetData>
  <sheetProtection/>
  <mergeCells count="3">
    <mergeCell ref="A2:L2"/>
    <mergeCell ref="A3:L3"/>
    <mergeCell ref="A1:L1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U14" sqref="U14"/>
    </sheetView>
  </sheetViews>
  <sheetFormatPr defaultColWidth="9.140625" defaultRowHeight="15"/>
  <cols>
    <col min="1" max="1" width="9.57421875" style="39" bestFit="1" customWidth="1"/>
    <col min="2" max="2" width="10.8515625" style="39" hidden="1" customWidth="1"/>
    <col min="3" max="3" width="11.00390625" style="39" hidden="1" customWidth="1"/>
    <col min="4" max="4" width="9.7109375" style="39" customWidth="1"/>
    <col min="5" max="5" width="12.7109375" style="39" customWidth="1"/>
    <col min="6" max="6" width="10.140625" style="39" customWidth="1"/>
    <col min="7" max="7" width="12.7109375" style="39" customWidth="1"/>
    <col min="8" max="9" width="0" style="39" hidden="1" customWidth="1"/>
    <col min="10" max="10" width="9.140625" style="39" customWidth="1"/>
    <col min="11" max="11" width="9.8515625" style="39" customWidth="1"/>
    <col min="12" max="12" width="9.140625" style="39" customWidth="1"/>
    <col min="13" max="13" width="9.7109375" style="39" customWidth="1"/>
    <col min="14" max="15" width="0" style="39" hidden="1" customWidth="1"/>
    <col min="16" max="16" width="9.140625" style="39" customWidth="1"/>
    <col min="17" max="17" width="10.7109375" style="39" customWidth="1"/>
    <col min="18" max="16384" width="9.140625" style="39" customWidth="1"/>
  </cols>
  <sheetData>
    <row r="1" spans="1:19" ht="12.75">
      <c r="A1" s="1575" t="s">
        <v>558</v>
      </c>
      <c r="B1" s="1575"/>
      <c r="C1" s="1575"/>
      <c r="D1" s="1575"/>
      <c r="E1" s="1575"/>
      <c r="F1" s="1575"/>
      <c r="G1" s="1575"/>
      <c r="H1" s="1575"/>
      <c r="I1" s="1575"/>
      <c r="J1" s="1575"/>
      <c r="K1" s="1575"/>
      <c r="L1" s="1575"/>
      <c r="M1" s="1575"/>
      <c r="N1" s="1575"/>
      <c r="O1" s="1575"/>
      <c r="P1" s="1575"/>
      <c r="Q1" s="1575"/>
      <c r="R1" s="1575"/>
      <c r="S1" s="1575"/>
    </row>
    <row r="2" spans="1:19" ht="15.75">
      <c r="A2" s="1576" t="s">
        <v>257</v>
      </c>
      <c r="B2" s="1576"/>
      <c r="C2" s="1576"/>
      <c r="D2" s="1576"/>
      <c r="E2" s="1576"/>
      <c r="F2" s="1576"/>
      <c r="G2" s="1576"/>
      <c r="H2" s="1576"/>
      <c r="I2" s="1576"/>
      <c r="J2" s="1576"/>
      <c r="K2" s="1576"/>
      <c r="L2" s="1576"/>
      <c r="M2" s="1576"/>
      <c r="N2" s="1576"/>
      <c r="O2" s="1576"/>
      <c r="P2" s="1576"/>
      <c r="Q2" s="1576"/>
      <c r="R2" s="1576"/>
      <c r="S2" s="1576"/>
    </row>
    <row r="3" spans="1:19" ht="16.5" thickBot="1">
      <c r="A3" s="1577" t="s">
        <v>1106</v>
      </c>
      <c r="B3" s="1577"/>
      <c r="C3" s="1577"/>
      <c r="D3" s="1577"/>
      <c r="E3" s="1577"/>
      <c r="F3" s="1577"/>
      <c r="G3" s="1577"/>
      <c r="H3" s="1577"/>
      <c r="I3" s="1577"/>
      <c r="J3" s="1577"/>
      <c r="K3" s="1577"/>
      <c r="L3" s="1577"/>
      <c r="M3" s="1577"/>
      <c r="N3" s="1577"/>
      <c r="O3" s="1577"/>
      <c r="P3" s="1577"/>
      <c r="Q3" s="1577"/>
      <c r="R3" s="1577"/>
      <c r="S3" s="1577"/>
    </row>
    <row r="4" spans="1:19" ht="16.5" thickTop="1">
      <c r="A4" s="1578" t="s">
        <v>559</v>
      </c>
      <c r="B4" s="1579"/>
      <c r="C4" s="1579"/>
      <c r="D4" s="1579"/>
      <c r="E4" s="1579"/>
      <c r="F4" s="1579"/>
      <c r="G4" s="1580"/>
      <c r="H4" s="1578" t="s">
        <v>560</v>
      </c>
      <c r="I4" s="1579"/>
      <c r="J4" s="1579"/>
      <c r="K4" s="1579"/>
      <c r="L4" s="1579"/>
      <c r="M4" s="1580"/>
      <c r="N4" s="1578" t="s">
        <v>561</v>
      </c>
      <c r="O4" s="1579"/>
      <c r="P4" s="1579"/>
      <c r="Q4" s="1579"/>
      <c r="R4" s="1579"/>
      <c r="S4" s="1580"/>
    </row>
    <row r="5" spans="1:19" ht="13.5" thickBot="1">
      <c r="A5" s="570"/>
      <c r="B5" s="571"/>
      <c r="C5" s="571"/>
      <c r="D5" s="571"/>
      <c r="E5" s="571"/>
      <c r="F5" s="571"/>
      <c r="G5" s="572"/>
      <c r="H5" s="573"/>
      <c r="I5" s="571"/>
      <c r="J5" s="571"/>
      <c r="K5" s="571"/>
      <c r="L5" s="571"/>
      <c r="M5" s="572"/>
      <c r="N5" s="574"/>
      <c r="O5" s="575"/>
      <c r="P5" s="575"/>
      <c r="Q5" s="575"/>
      <c r="R5" s="571"/>
      <c r="S5" s="572"/>
    </row>
    <row r="6" spans="1:19" ht="13.5" thickTop="1">
      <c r="A6" s="1585" t="s">
        <v>562</v>
      </c>
      <c r="B6" s="1584" t="s">
        <v>555</v>
      </c>
      <c r="C6" s="1584"/>
      <c r="D6" s="1584" t="s">
        <v>19</v>
      </c>
      <c r="E6" s="1584"/>
      <c r="F6" s="1581" t="s">
        <v>41</v>
      </c>
      <c r="G6" s="1582"/>
      <c r="H6" s="1583" t="s">
        <v>555</v>
      </c>
      <c r="I6" s="1584"/>
      <c r="J6" s="1584" t="s">
        <v>19</v>
      </c>
      <c r="K6" s="1584"/>
      <c r="L6" s="1581" t="s">
        <v>41</v>
      </c>
      <c r="M6" s="1582"/>
      <c r="N6" s="1583" t="s">
        <v>555</v>
      </c>
      <c r="O6" s="1584"/>
      <c r="P6" s="1584" t="s">
        <v>19</v>
      </c>
      <c r="Q6" s="1584"/>
      <c r="R6" s="1581" t="s">
        <v>41</v>
      </c>
      <c r="S6" s="1582"/>
    </row>
    <row r="7" spans="1:19" ht="38.25">
      <c r="A7" s="1586"/>
      <c r="B7" s="576" t="s">
        <v>149</v>
      </c>
      <c r="C7" s="576" t="s">
        <v>105</v>
      </c>
      <c r="D7" s="576" t="s">
        <v>149</v>
      </c>
      <c r="E7" s="576" t="s">
        <v>105</v>
      </c>
      <c r="F7" s="577" t="s">
        <v>149</v>
      </c>
      <c r="G7" s="578" t="s">
        <v>563</v>
      </c>
      <c r="H7" s="579" t="s">
        <v>149</v>
      </c>
      <c r="I7" s="576" t="s">
        <v>105</v>
      </c>
      <c r="J7" s="576" t="s">
        <v>149</v>
      </c>
      <c r="K7" s="576" t="s">
        <v>105</v>
      </c>
      <c r="L7" s="577" t="s">
        <v>149</v>
      </c>
      <c r="M7" s="578" t="s">
        <v>564</v>
      </c>
      <c r="N7" s="580" t="s">
        <v>149</v>
      </c>
      <c r="O7" s="581" t="s">
        <v>105</v>
      </c>
      <c r="P7" s="581" t="s">
        <v>149</v>
      </c>
      <c r="Q7" s="581" t="s">
        <v>105</v>
      </c>
      <c r="R7" s="582" t="s">
        <v>149</v>
      </c>
      <c r="S7" s="583" t="s">
        <v>150</v>
      </c>
    </row>
    <row r="8" spans="1:19" ht="18" customHeight="1">
      <c r="A8" s="584" t="s">
        <v>565</v>
      </c>
      <c r="B8" s="585">
        <v>112.68935709970962</v>
      </c>
      <c r="C8" s="585">
        <v>17.519220694849636</v>
      </c>
      <c r="D8" s="585">
        <v>133.69</v>
      </c>
      <c r="E8" s="585">
        <v>11.4</v>
      </c>
      <c r="F8" s="1426">
        <v>155.8</v>
      </c>
      <c r="G8" s="1427">
        <v>16.5</v>
      </c>
      <c r="H8" s="586">
        <v>102.86640075318743</v>
      </c>
      <c r="I8" s="585">
        <v>4.112460047036208</v>
      </c>
      <c r="J8" s="585">
        <v>102.6</v>
      </c>
      <c r="K8" s="585">
        <v>-8.5</v>
      </c>
      <c r="L8" s="1426">
        <v>98</v>
      </c>
      <c r="M8" s="1427">
        <v>-4.5</v>
      </c>
      <c r="N8" s="586">
        <v>109.54923694675671</v>
      </c>
      <c r="O8" s="585">
        <v>12.877191300403894</v>
      </c>
      <c r="P8" s="585">
        <v>130.32</v>
      </c>
      <c r="Q8" s="585">
        <v>21.8</v>
      </c>
      <c r="R8" s="1426">
        <v>159</v>
      </c>
      <c r="S8" s="1427">
        <v>22</v>
      </c>
    </row>
    <row r="9" spans="1:19" ht="18" customHeight="1">
      <c r="A9" s="587" t="s">
        <v>566</v>
      </c>
      <c r="B9" s="588">
        <v>114.00424675175967</v>
      </c>
      <c r="C9" s="588">
        <v>16.606640858359654</v>
      </c>
      <c r="D9" s="588">
        <v>132.8</v>
      </c>
      <c r="E9" s="588">
        <v>7.3</v>
      </c>
      <c r="F9" s="1418"/>
      <c r="G9" s="1419"/>
      <c r="H9" s="589">
        <v>104.4636963719881</v>
      </c>
      <c r="I9" s="588">
        <v>3.56405044766872</v>
      </c>
      <c r="J9" s="588">
        <v>102.9</v>
      </c>
      <c r="K9" s="588">
        <v>-7.2</v>
      </c>
      <c r="L9" s="1418"/>
      <c r="M9" s="1419"/>
      <c r="N9" s="589">
        <v>109.13288607536758</v>
      </c>
      <c r="O9" s="588">
        <v>12.593743054962303</v>
      </c>
      <c r="P9" s="588">
        <v>129.1</v>
      </c>
      <c r="Q9" s="588">
        <v>15.7</v>
      </c>
      <c r="R9" s="1428"/>
      <c r="S9" s="1429"/>
    </row>
    <row r="10" spans="1:19" ht="18" customHeight="1">
      <c r="A10" s="590" t="s">
        <v>567</v>
      </c>
      <c r="B10" s="591">
        <v>113.62847620478178</v>
      </c>
      <c r="C10" s="591">
        <v>16.03314819185387</v>
      </c>
      <c r="D10" s="591">
        <v>138.1</v>
      </c>
      <c r="E10" s="591">
        <v>8.6</v>
      </c>
      <c r="F10" s="1420"/>
      <c r="G10" s="1421"/>
      <c r="H10" s="592">
        <v>107.15943410332939</v>
      </c>
      <c r="I10" s="591">
        <v>5.930423421046129</v>
      </c>
      <c r="J10" s="591">
        <v>103.6</v>
      </c>
      <c r="K10" s="591">
        <v>-7.1</v>
      </c>
      <c r="L10" s="1420"/>
      <c r="M10" s="1421"/>
      <c r="N10" s="592">
        <v>106.03683861862743</v>
      </c>
      <c r="O10" s="591">
        <v>9.537132435175891</v>
      </c>
      <c r="P10" s="591">
        <v>133.3</v>
      </c>
      <c r="Q10" s="591">
        <v>16.8</v>
      </c>
      <c r="R10" s="1430"/>
      <c r="S10" s="1431"/>
    </row>
    <row r="11" spans="1:19" ht="18" customHeight="1">
      <c r="A11" s="584" t="s">
        <v>568</v>
      </c>
      <c r="B11" s="585">
        <v>106.22663500669962</v>
      </c>
      <c r="C11" s="585">
        <v>8.640273234465951</v>
      </c>
      <c r="D11" s="585">
        <v>138.6</v>
      </c>
      <c r="E11" s="585">
        <v>8.7</v>
      </c>
      <c r="F11" s="1422"/>
      <c r="G11" s="1423"/>
      <c r="H11" s="586">
        <v>107.1476900720676</v>
      </c>
      <c r="I11" s="585">
        <v>6.9101733253367</v>
      </c>
      <c r="J11" s="585">
        <v>101</v>
      </c>
      <c r="K11" s="585">
        <v>-8</v>
      </c>
      <c r="L11" s="1422"/>
      <c r="M11" s="1423"/>
      <c r="N11" s="586">
        <v>99.14038738049464</v>
      </c>
      <c r="O11" s="585">
        <v>1.6182743468803267</v>
      </c>
      <c r="P11" s="585">
        <v>137.2</v>
      </c>
      <c r="Q11" s="585">
        <v>18.1</v>
      </c>
      <c r="R11" s="1426"/>
      <c r="S11" s="1427"/>
    </row>
    <row r="12" spans="1:19" ht="18" customHeight="1">
      <c r="A12" s="587" t="s">
        <v>569</v>
      </c>
      <c r="B12" s="588">
        <v>111.03290658759045</v>
      </c>
      <c r="C12" s="588">
        <v>11.712737948937075</v>
      </c>
      <c r="D12" s="588">
        <v>142.7</v>
      </c>
      <c r="E12" s="588">
        <v>13</v>
      </c>
      <c r="F12" s="1418"/>
      <c r="G12" s="1419"/>
      <c r="H12" s="589">
        <v>107.67627899454415</v>
      </c>
      <c r="I12" s="588">
        <v>8.10603000310006</v>
      </c>
      <c r="J12" s="588">
        <v>101.8</v>
      </c>
      <c r="K12" s="588">
        <v>-6.998294487775794</v>
      </c>
      <c r="L12" s="1418"/>
      <c r="M12" s="1419"/>
      <c r="N12" s="589">
        <v>103.11733245649803</v>
      </c>
      <c r="O12" s="588">
        <v>3.3362689812340705</v>
      </c>
      <c r="P12" s="588">
        <v>140.7</v>
      </c>
      <c r="Q12" s="588">
        <v>22</v>
      </c>
      <c r="R12" s="1428"/>
      <c r="S12" s="1429"/>
    </row>
    <row r="13" spans="1:19" ht="18" customHeight="1">
      <c r="A13" s="590" t="s">
        <v>570</v>
      </c>
      <c r="B13" s="591">
        <v>109.67740254546072</v>
      </c>
      <c r="C13" s="591">
        <v>10.170218215821933</v>
      </c>
      <c r="D13" s="591">
        <v>143.4</v>
      </c>
      <c r="E13" s="591">
        <v>15.86718600715524</v>
      </c>
      <c r="F13" s="1420"/>
      <c r="G13" s="1421"/>
      <c r="H13" s="592">
        <v>110.03982842329214</v>
      </c>
      <c r="I13" s="591">
        <v>11.113372020915051</v>
      </c>
      <c r="J13" s="591">
        <v>99.7</v>
      </c>
      <c r="K13" s="591">
        <v>-7.3</v>
      </c>
      <c r="L13" s="1420"/>
      <c r="M13" s="1421"/>
      <c r="N13" s="592">
        <v>99.67064118235693</v>
      </c>
      <c r="O13" s="591">
        <v>-0.8488211526112224</v>
      </c>
      <c r="P13" s="591">
        <v>143.9</v>
      </c>
      <c r="Q13" s="591">
        <v>25</v>
      </c>
      <c r="R13" s="1430"/>
      <c r="S13" s="1431"/>
    </row>
    <row r="14" spans="1:19" ht="18" customHeight="1">
      <c r="A14" s="584" t="s">
        <v>571</v>
      </c>
      <c r="B14" s="585">
        <v>112.45944271084433</v>
      </c>
      <c r="C14" s="585">
        <v>14.385226639702921</v>
      </c>
      <c r="D14" s="585">
        <v>144.7</v>
      </c>
      <c r="E14" s="585">
        <v>15.25553067005481</v>
      </c>
      <c r="F14" s="1422"/>
      <c r="G14" s="1423"/>
      <c r="H14" s="586">
        <v>112.78410133672875</v>
      </c>
      <c r="I14" s="585">
        <v>14.253046300309052</v>
      </c>
      <c r="J14" s="585">
        <v>97.6</v>
      </c>
      <c r="K14" s="585">
        <v>-8.138368494732077</v>
      </c>
      <c r="L14" s="1422"/>
      <c r="M14" s="1423"/>
      <c r="N14" s="586">
        <v>99.71214149686301</v>
      </c>
      <c r="O14" s="585">
        <v>0.11569086661063466</v>
      </c>
      <c r="P14" s="585">
        <v>148.25819672131146</v>
      </c>
      <c r="Q14" s="585">
        <v>25.46645294825332</v>
      </c>
      <c r="R14" s="1426"/>
      <c r="S14" s="1427"/>
    </row>
    <row r="15" spans="1:19" ht="18" customHeight="1">
      <c r="A15" s="587" t="s">
        <v>572</v>
      </c>
      <c r="B15" s="588">
        <v>112.27075204399073</v>
      </c>
      <c r="C15" s="588">
        <v>12.591503947140453</v>
      </c>
      <c r="D15" s="588">
        <v>144.7</v>
      </c>
      <c r="E15" s="588">
        <v>16.5</v>
      </c>
      <c r="F15" s="1418"/>
      <c r="G15" s="1419"/>
      <c r="H15" s="589">
        <v>112.06370773024058</v>
      </c>
      <c r="I15" s="588">
        <v>12.165595574456802</v>
      </c>
      <c r="J15" s="588">
        <v>96.8</v>
      </c>
      <c r="K15" s="588">
        <v>-6.9</v>
      </c>
      <c r="L15" s="1418"/>
      <c r="M15" s="1419"/>
      <c r="N15" s="589">
        <v>100.1847559017488</v>
      </c>
      <c r="O15" s="588">
        <v>0.37971391361351436</v>
      </c>
      <c r="P15" s="588">
        <v>149.48347107438016</v>
      </c>
      <c r="Q15" s="588">
        <v>25.127703765263078</v>
      </c>
      <c r="R15" s="1428"/>
      <c r="S15" s="1429"/>
    </row>
    <row r="16" spans="1:19" ht="18" customHeight="1">
      <c r="A16" s="590" t="s">
        <v>573</v>
      </c>
      <c r="B16" s="591">
        <v>111.60232184290282</v>
      </c>
      <c r="C16" s="591">
        <v>11.667010575844628</v>
      </c>
      <c r="D16" s="591">
        <v>147</v>
      </c>
      <c r="E16" s="591">
        <v>19.239869897350232</v>
      </c>
      <c r="F16" s="1420"/>
      <c r="G16" s="1421"/>
      <c r="H16" s="592">
        <v>110.48672511906376</v>
      </c>
      <c r="I16" s="591">
        <v>10.53480751522224</v>
      </c>
      <c r="J16" s="591">
        <v>98.9</v>
      </c>
      <c r="K16" s="591">
        <v>-4.25183379882418</v>
      </c>
      <c r="L16" s="1420"/>
      <c r="M16" s="1421"/>
      <c r="N16" s="592">
        <v>101.00971109663794</v>
      </c>
      <c r="O16" s="591">
        <v>1.0242955011854065</v>
      </c>
      <c r="P16" s="591">
        <v>148.6349848331648</v>
      </c>
      <c r="Q16" s="591">
        <v>24.5348862836873</v>
      </c>
      <c r="R16" s="1430"/>
      <c r="S16" s="1431"/>
    </row>
    <row r="17" spans="1:19" ht="18" customHeight="1">
      <c r="A17" s="584" t="s">
        <v>574</v>
      </c>
      <c r="B17" s="585">
        <v>112.06722997872829</v>
      </c>
      <c r="C17" s="585">
        <v>8.820195726362499</v>
      </c>
      <c r="D17" s="585">
        <v>149.44</v>
      </c>
      <c r="E17" s="585">
        <v>20.310885731596116</v>
      </c>
      <c r="F17" s="1422"/>
      <c r="G17" s="1423"/>
      <c r="H17" s="586">
        <v>109.15708229953579</v>
      </c>
      <c r="I17" s="585">
        <v>10.14300292281412</v>
      </c>
      <c r="J17" s="585">
        <v>99.6</v>
      </c>
      <c r="K17" s="585">
        <v>-4.6</v>
      </c>
      <c r="L17" s="1422"/>
      <c r="M17" s="1423"/>
      <c r="N17" s="586">
        <v>102.6660181986239</v>
      </c>
      <c r="O17" s="585">
        <v>-1.2009906769825562</v>
      </c>
      <c r="P17" s="585">
        <v>150.1</v>
      </c>
      <c r="Q17" s="585">
        <v>26.06631271281647</v>
      </c>
      <c r="R17" s="1426"/>
      <c r="S17" s="1427"/>
    </row>
    <row r="18" spans="1:19" ht="18" customHeight="1">
      <c r="A18" s="587" t="s">
        <v>575</v>
      </c>
      <c r="B18" s="588">
        <v>113.22717848462969</v>
      </c>
      <c r="C18" s="588">
        <v>6.420711540463287</v>
      </c>
      <c r="D18" s="588">
        <v>152.46</v>
      </c>
      <c r="E18" s="588">
        <v>20.76062514957657</v>
      </c>
      <c r="F18" s="1418"/>
      <c r="G18" s="1419"/>
      <c r="H18" s="589">
        <v>109.72889947384357</v>
      </c>
      <c r="I18" s="588">
        <v>9.256042172557471</v>
      </c>
      <c r="J18" s="588">
        <v>103.8</v>
      </c>
      <c r="K18" s="588">
        <v>-1.8</v>
      </c>
      <c r="L18" s="1418"/>
      <c r="M18" s="1419"/>
      <c r="N18" s="589">
        <v>103.18811090565983</v>
      </c>
      <c r="O18" s="588">
        <v>-2.5951247873468617</v>
      </c>
      <c r="P18" s="588">
        <v>146.9</v>
      </c>
      <c r="Q18" s="588">
        <v>23</v>
      </c>
      <c r="R18" s="1428"/>
      <c r="S18" s="1429"/>
    </row>
    <row r="19" spans="1:19" ht="18" customHeight="1">
      <c r="A19" s="590" t="s">
        <v>576</v>
      </c>
      <c r="B19" s="591">
        <v>119.53589074776228</v>
      </c>
      <c r="C19" s="591">
        <v>14.565665659899764</v>
      </c>
      <c r="D19" s="591">
        <v>153.6</v>
      </c>
      <c r="E19" s="591">
        <v>16.7</v>
      </c>
      <c r="F19" s="1420"/>
      <c r="G19" s="1421"/>
      <c r="H19" s="592">
        <v>110.13879962172938</v>
      </c>
      <c r="I19" s="591">
        <v>7.776508560449159</v>
      </c>
      <c r="J19" s="591">
        <v>101</v>
      </c>
      <c r="K19" s="591">
        <v>-4.8</v>
      </c>
      <c r="L19" s="1420"/>
      <c r="M19" s="1421"/>
      <c r="N19" s="592">
        <v>108.53204425534608</v>
      </c>
      <c r="O19" s="591">
        <v>6.299292109321513</v>
      </c>
      <c r="P19" s="591">
        <v>152.07920792079207</v>
      </c>
      <c r="Q19" s="591">
        <v>22.6</v>
      </c>
      <c r="R19" s="1430"/>
      <c r="S19" s="1431"/>
    </row>
    <row r="20" spans="1:19" ht="18" customHeight="1" thickBot="1">
      <c r="A20" s="593" t="s">
        <v>163</v>
      </c>
      <c r="B20" s="594">
        <v>112.36848666707168</v>
      </c>
      <c r="C20" s="594">
        <v>12.368486667071693</v>
      </c>
      <c r="D20" s="594">
        <v>143.4325</v>
      </c>
      <c r="E20" s="594">
        <v>14.5</v>
      </c>
      <c r="F20" s="1424"/>
      <c r="G20" s="1425"/>
      <c r="H20" s="595"/>
      <c r="I20" s="594"/>
      <c r="J20" s="594">
        <v>100.77499999999999</v>
      </c>
      <c r="K20" s="594">
        <v>-6.4</v>
      </c>
      <c r="L20" s="1424"/>
      <c r="M20" s="1425"/>
      <c r="N20" s="595"/>
      <c r="O20" s="594"/>
      <c r="P20" s="594">
        <v>142.49798837913735</v>
      </c>
      <c r="Q20" s="594">
        <v>22.182946309168347</v>
      </c>
      <c r="R20" s="1432"/>
      <c r="S20" s="1433"/>
    </row>
    <row r="21" ht="9" customHeight="1" thickTop="1">
      <c r="A21" s="596"/>
    </row>
    <row r="22" ht="9" customHeight="1">
      <c r="A22" s="596"/>
    </row>
    <row r="24" ht="16.5" customHeight="1"/>
    <row r="27" ht="12.75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6"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J6:K6"/>
    <mergeCell ref="A1:S1"/>
    <mergeCell ref="A2:S2"/>
    <mergeCell ref="A3:S3"/>
    <mergeCell ref="A4:G4"/>
    <mergeCell ref="H4:M4"/>
    <mergeCell ref="N4:S4"/>
  </mergeCells>
  <printOptions horizontalCentered="1"/>
  <pageMargins left="0.7" right="0.28" top="0.75" bottom="0.75" header="0.3" footer="0.3"/>
  <pageSetup horizontalDpi="600" verticalDpi="600" orientation="landscape" scale="95" r:id="rId1"/>
  <rowBreaks count="1" manualBreakCount="1">
    <brk id="20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PageLayoutView="0" workbookViewId="0" topLeftCell="A40">
      <selection activeCell="N45" sqref="N45"/>
    </sheetView>
  </sheetViews>
  <sheetFormatPr defaultColWidth="9.140625" defaultRowHeight="15"/>
  <cols>
    <col min="1" max="1" width="3.28125" style="645" customWidth="1"/>
    <col min="2" max="2" width="4.8515625" style="645" customWidth="1"/>
    <col min="3" max="3" width="6.140625" style="645" customWidth="1"/>
    <col min="4" max="4" width="5.28125" style="645" customWidth="1"/>
    <col min="5" max="5" width="26.140625" style="645" customWidth="1"/>
    <col min="6" max="9" width="9.140625" style="645" customWidth="1"/>
    <col min="10" max="10" width="10.00390625" style="645" customWidth="1"/>
    <col min="11" max="11" width="8.7109375" style="645" customWidth="1"/>
    <col min="12" max="16384" width="9.140625" style="645" customWidth="1"/>
  </cols>
  <sheetData>
    <row r="1" spans="1:12" ht="12.75">
      <c r="A1" s="1587" t="s">
        <v>578</v>
      </c>
      <c r="B1" s="1587"/>
      <c r="C1" s="1587"/>
      <c r="D1" s="1587"/>
      <c r="E1" s="1587"/>
      <c r="F1" s="1587"/>
      <c r="G1" s="1587"/>
      <c r="H1" s="1587"/>
      <c r="I1" s="1587"/>
      <c r="J1" s="1587"/>
      <c r="K1" s="1587"/>
      <c r="L1" s="1587"/>
    </row>
    <row r="2" spans="1:12" ht="15.75">
      <c r="A2" s="1588" t="s">
        <v>579</v>
      </c>
      <c r="B2" s="1588"/>
      <c r="C2" s="1588"/>
      <c r="D2" s="1588"/>
      <c r="E2" s="1588"/>
      <c r="F2" s="1588"/>
      <c r="G2" s="1588"/>
      <c r="H2" s="1588"/>
      <c r="I2" s="1588"/>
      <c r="J2" s="1588"/>
      <c r="K2" s="1588"/>
      <c r="L2" s="1588"/>
    </row>
    <row r="3" spans="1:12" ht="13.5" thickBot="1">
      <c r="A3" s="1589" t="s">
        <v>525</v>
      </c>
      <c r="B3" s="1589"/>
      <c r="C3" s="1589"/>
      <c r="D3" s="1589"/>
      <c r="E3" s="1589"/>
      <c r="F3" s="1589"/>
      <c r="G3" s="1589"/>
      <c r="H3" s="1589"/>
      <c r="I3" s="1589"/>
      <c r="J3" s="1589"/>
      <c r="K3" s="1589"/>
      <c r="L3" s="1589"/>
    </row>
    <row r="4" spans="1:12" ht="13.5" thickTop="1">
      <c r="A4" s="1590" t="s">
        <v>580</v>
      </c>
      <c r="B4" s="1591"/>
      <c r="C4" s="1591"/>
      <c r="D4" s="1591"/>
      <c r="E4" s="1592"/>
      <c r="F4" s="1599" t="s">
        <v>17</v>
      </c>
      <c r="G4" s="1592"/>
      <c r="H4" s="1599" t="s">
        <v>19</v>
      </c>
      <c r="I4" s="1592"/>
      <c r="J4" s="1600" t="s">
        <v>581</v>
      </c>
      <c r="K4" s="1602" t="s">
        <v>529</v>
      </c>
      <c r="L4" s="1603"/>
    </row>
    <row r="5" spans="1:12" ht="12.75">
      <c r="A5" s="1593"/>
      <c r="B5" s="1594"/>
      <c r="C5" s="1594"/>
      <c r="D5" s="1594"/>
      <c r="E5" s="1595"/>
      <c r="F5" s="1597"/>
      <c r="G5" s="1598"/>
      <c r="H5" s="1597"/>
      <c r="I5" s="1598"/>
      <c r="J5" s="1601"/>
      <c r="K5" s="1604" t="s">
        <v>582</v>
      </c>
      <c r="L5" s="1605"/>
    </row>
    <row r="6" spans="1:12" ht="15" customHeight="1">
      <c r="A6" s="1596"/>
      <c r="B6" s="1597"/>
      <c r="C6" s="1597"/>
      <c r="D6" s="1597"/>
      <c r="E6" s="1598"/>
      <c r="F6" s="646" t="s">
        <v>583</v>
      </c>
      <c r="G6" s="646" t="s">
        <v>68</v>
      </c>
      <c r="H6" s="646" t="s">
        <v>583</v>
      </c>
      <c r="I6" s="646" t="s">
        <v>68</v>
      </c>
      <c r="J6" s="646" t="s">
        <v>583</v>
      </c>
      <c r="K6" s="646" t="s">
        <v>584</v>
      </c>
      <c r="L6" s="647" t="s">
        <v>585</v>
      </c>
    </row>
    <row r="7" spans="1:12" ht="12.75">
      <c r="A7" s="648" t="s">
        <v>586</v>
      </c>
      <c r="B7" s="649"/>
      <c r="C7" s="649"/>
      <c r="D7" s="649"/>
      <c r="E7" s="649"/>
      <c r="F7" s="650">
        <v>1246.3000000000065</v>
      </c>
      <c r="G7" s="650">
        <v>108319.79999999999</v>
      </c>
      <c r="H7" s="650">
        <v>8145.900000000005</v>
      </c>
      <c r="I7" s="650">
        <v>140418.5478419959</v>
      </c>
      <c r="J7" s="651">
        <v>-2315.2593572907354</v>
      </c>
      <c r="K7" s="651">
        <v>553.6066757602473</v>
      </c>
      <c r="L7" s="652">
        <v>-128.42238865307374</v>
      </c>
    </row>
    <row r="8" spans="1:12" ht="12.75">
      <c r="A8" s="653"/>
      <c r="B8" s="654" t="s">
        <v>587</v>
      </c>
      <c r="C8" s="654"/>
      <c r="D8" s="654"/>
      <c r="E8" s="654"/>
      <c r="F8" s="655">
        <v>7530.9</v>
      </c>
      <c r="G8" s="655">
        <v>98276.29999999999</v>
      </c>
      <c r="H8" s="655">
        <v>7331.099999999999</v>
      </c>
      <c r="I8" s="655">
        <v>74866.12190195237</v>
      </c>
      <c r="J8" s="656">
        <v>7579.144193476344</v>
      </c>
      <c r="K8" s="656">
        <v>-2.6530693542604524</v>
      </c>
      <c r="L8" s="657">
        <v>3.383451234826225</v>
      </c>
    </row>
    <row r="9" spans="1:12" ht="12.75">
      <c r="A9" s="653"/>
      <c r="B9" s="654"/>
      <c r="C9" s="654" t="s">
        <v>588</v>
      </c>
      <c r="D9" s="654"/>
      <c r="E9" s="654"/>
      <c r="F9" s="655">
        <v>0</v>
      </c>
      <c r="G9" s="655">
        <v>0</v>
      </c>
      <c r="H9" s="655">
        <v>0</v>
      </c>
      <c r="I9" s="655">
        <v>0</v>
      </c>
      <c r="J9" s="656">
        <v>0</v>
      </c>
      <c r="K9" s="656" t="s">
        <v>3</v>
      </c>
      <c r="L9" s="657" t="s">
        <v>3</v>
      </c>
    </row>
    <row r="10" spans="1:12" ht="12.75">
      <c r="A10" s="653"/>
      <c r="B10" s="654"/>
      <c r="C10" s="654" t="s">
        <v>589</v>
      </c>
      <c r="D10" s="654"/>
      <c r="E10" s="654"/>
      <c r="F10" s="655">
        <v>7530.9</v>
      </c>
      <c r="G10" s="655">
        <v>98276.29999999999</v>
      </c>
      <c r="H10" s="655">
        <v>7331.099999999999</v>
      </c>
      <c r="I10" s="655">
        <v>74866.12190195237</v>
      </c>
      <c r="J10" s="656">
        <v>7579.144193476344</v>
      </c>
      <c r="K10" s="656">
        <v>-2.6530693542604524</v>
      </c>
      <c r="L10" s="657">
        <v>3.383451234826225</v>
      </c>
    </row>
    <row r="11" spans="1:12" ht="12.75">
      <c r="A11" s="653"/>
      <c r="B11" s="654" t="s">
        <v>590</v>
      </c>
      <c r="C11" s="654"/>
      <c r="D11" s="654"/>
      <c r="E11" s="654"/>
      <c r="F11" s="655">
        <v>-57060.399999999994</v>
      </c>
      <c r="G11" s="655">
        <v>-761773</v>
      </c>
      <c r="H11" s="655">
        <v>-61062</v>
      </c>
      <c r="I11" s="655">
        <v>-756487.8188538766</v>
      </c>
      <c r="J11" s="656">
        <v>-69165.11238011616</v>
      </c>
      <c r="K11" s="656">
        <v>7.012919643044924</v>
      </c>
      <c r="L11" s="657">
        <v>13.270302938187683</v>
      </c>
    </row>
    <row r="12" spans="1:12" ht="12.75">
      <c r="A12" s="653"/>
      <c r="B12" s="654"/>
      <c r="C12" s="654" t="s">
        <v>588</v>
      </c>
      <c r="D12" s="654"/>
      <c r="E12" s="654"/>
      <c r="F12" s="655">
        <v>-10636.5</v>
      </c>
      <c r="G12" s="655">
        <v>-112044.59999999999</v>
      </c>
      <c r="H12" s="655">
        <v>-6856.5</v>
      </c>
      <c r="I12" s="655">
        <v>-68724.40000000001</v>
      </c>
      <c r="J12" s="656">
        <v>-6664.5</v>
      </c>
      <c r="K12" s="656">
        <v>-35.53800592300098</v>
      </c>
      <c r="L12" s="657">
        <v>-2.800262524611682</v>
      </c>
    </row>
    <row r="13" spans="1:12" ht="12.75">
      <c r="A13" s="653"/>
      <c r="B13" s="654"/>
      <c r="C13" s="654" t="s">
        <v>589</v>
      </c>
      <c r="D13" s="654"/>
      <c r="E13" s="654"/>
      <c r="F13" s="655">
        <v>-46423.899999999994</v>
      </c>
      <c r="G13" s="655">
        <v>-649728.4</v>
      </c>
      <c r="H13" s="655">
        <v>-54205.5</v>
      </c>
      <c r="I13" s="655">
        <v>-687763.4188538765</v>
      </c>
      <c r="J13" s="656">
        <v>-62500.61238011616</v>
      </c>
      <c r="K13" s="656">
        <v>16.762055751455634</v>
      </c>
      <c r="L13" s="657">
        <v>15.303082491843384</v>
      </c>
    </row>
    <row r="14" spans="1:12" ht="12.75">
      <c r="A14" s="648"/>
      <c r="B14" s="649" t="s">
        <v>591</v>
      </c>
      <c r="C14" s="649"/>
      <c r="D14" s="649"/>
      <c r="E14" s="649"/>
      <c r="F14" s="658">
        <v>-49529.5</v>
      </c>
      <c r="G14" s="658">
        <v>-663496.7000000001</v>
      </c>
      <c r="H14" s="658">
        <v>-53730.9</v>
      </c>
      <c r="I14" s="658">
        <v>-681621.6969519241</v>
      </c>
      <c r="J14" s="659">
        <v>-61585.96818663981</v>
      </c>
      <c r="K14" s="659">
        <v>8.482621468014017</v>
      </c>
      <c r="L14" s="660">
        <v>14.619275289711908</v>
      </c>
    </row>
    <row r="15" spans="1:12" ht="12.75">
      <c r="A15" s="648"/>
      <c r="B15" s="649" t="s">
        <v>592</v>
      </c>
      <c r="C15" s="649"/>
      <c r="D15" s="649"/>
      <c r="E15" s="649"/>
      <c r="F15" s="658">
        <v>1955.199999999999</v>
      </c>
      <c r="G15" s="658">
        <v>27617.499999999996</v>
      </c>
      <c r="H15" s="658">
        <v>-1425.699999999999</v>
      </c>
      <c r="I15" s="658">
        <v>9849.316562355205</v>
      </c>
      <c r="J15" s="659">
        <v>-3209.9787642016827</v>
      </c>
      <c r="K15" s="659">
        <v>-172.9183715220949</v>
      </c>
      <c r="L15" s="660">
        <v>125.1510671390675</v>
      </c>
    </row>
    <row r="16" spans="1:12" ht="12.75">
      <c r="A16" s="653"/>
      <c r="B16" s="654"/>
      <c r="C16" s="654" t="s">
        <v>593</v>
      </c>
      <c r="D16" s="654"/>
      <c r="E16" s="654"/>
      <c r="F16" s="655">
        <v>11542.699999999997</v>
      </c>
      <c r="G16" s="655">
        <v>149288.4</v>
      </c>
      <c r="H16" s="655">
        <v>9697</v>
      </c>
      <c r="I16" s="655">
        <v>138471.8332969741</v>
      </c>
      <c r="J16" s="656">
        <v>9555.34978486395</v>
      </c>
      <c r="K16" s="656">
        <v>-15.990192935794894</v>
      </c>
      <c r="L16" s="657">
        <v>-1.460763278705258</v>
      </c>
    </row>
    <row r="17" spans="1:12" ht="12.75">
      <c r="A17" s="653"/>
      <c r="B17" s="654"/>
      <c r="C17" s="654"/>
      <c r="D17" s="654" t="s">
        <v>594</v>
      </c>
      <c r="E17" s="654"/>
      <c r="F17" s="655">
        <v>2689.6</v>
      </c>
      <c r="G17" s="655">
        <v>53428.6</v>
      </c>
      <c r="H17" s="655">
        <v>2422</v>
      </c>
      <c r="I17" s="655">
        <v>41765.30029302476</v>
      </c>
      <c r="J17" s="656">
        <v>3617.3081979145077</v>
      </c>
      <c r="K17" s="656">
        <v>-9.94943486020226</v>
      </c>
      <c r="L17" s="657">
        <v>49.35211386930254</v>
      </c>
    </row>
    <row r="18" spans="1:12" ht="12.75">
      <c r="A18" s="653"/>
      <c r="B18" s="654"/>
      <c r="C18" s="654"/>
      <c r="D18" s="654" t="s">
        <v>595</v>
      </c>
      <c r="E18" s="654"/>
      <c r="F18" s="655">
        <v>2342.5</v>
      </c>
      <c r="G18" s="655">
        <v>32481.100000000006</v>
      </c>
      <c r="H18" s="655">
        <v>3678.7</v>
      </c>
      <c r="I18" s="655">
        <v>38330.795999999995</v>
      </c>
      <c r="J18" s="656">
        <v>2617.6605500000005</v>
      </c>
      <c r="K18" s="656">
        <v>57.04162219850585</v>
      </c>
      <c r="L18" s="657">
        <v>-28.842782776524302</v>
      </c>
    </row>
    <row r="19" spans="1:12" ht="12.75">
      <c r="A19" s="653"/>
      <c r="B19" s="654"/>
      <c r="C19" s="654"/>
      <c r="D19" s="654" t="s">
        <v>589</v>
      </c>
      <c r="E19" s="654"/>
      <c r="F19" s="655">
        <v>6510.5999999999985</v>
      </c>
      <c r="G19" s="655">
        <v>63378.7</v>
      </c>
      <c r="H19" s="655">
        <v>3596.3</v>
      </c>
      <c r="I19" s="655">
        <v>58375.737003949354</v>
      </c>
      <c r="J19" s="656">
        <v>3320.381036949444</v>
      </c>
      <c r="K19" s="656">
        <v>-44.76238749116823</v>
      </c>
      <c r="L19" s="657">
        <v>-7.672301060827962</v>
      </c>
    </row>
    <row r="20" spans="1:12" ht="12.75">
      <c r="A20" s="653"/>
      <c r="B20" s="654"/>
      <c r="C20" s="654" t="s">
        <v>596</v>
      </c>
      <c r="D20" s="654"/>
      <c r="E20" s="654"/>
      <c r="F20" s="655">
        <v>-9587.5</v>
      </c>
      <c r="G20" s="655">
        <v>-121670.90000000001</v>
      </c>
      <c r="H20" s="655">
        <v>-11122.7</v>
      </c>
      <c r="I20" s="655">
        <v>-128622.5167346189</v>
      </c>
      <c r="J20" s="656">
        <v>-12765.328549065634</v>
      </c>
      <c r="K20" s="656">
        <v>16.012516297262067</v>
      </c>
      <c r="L20" s="657">
        <v>14.768253653030598</v>
      </c>
    </row>
    <row r="21" spans="1:12" ht="12.75">
      <c r="A21" s="653"/>
      <c r="B21" s="654"/>
      <c r="C21" s="654"/>
      <c r="D21" s="654" t="s">
        <v>135</v>
      </c>
      <c r="E21" s="654"/>
      <c r="F21" s="655">
        <v>-3557</v>
      </c>
      <c r="G21" s="655">
        <v>-43996.3</v>
      </c>
      <c r="H21" s="655">
        <v>-3957.4999999999995</v>
      </c>
      <c r="I21" s="655">
        <v>-44030.3472262944</v>
      </c>
      <c r="J21" s="656">
        <v>-3680.0321459575</v>
      </c>
      <c r="K21" s="656">
        <v>11.259488332864763</v>
      </c>
      <c r="L21" s="657">
        <v>-7.0111902474415615</v>
      </c>
    </row>
    <row r="22" spans="1:12" ht="12.75">
      <c r="A22" s="653"/>
      <c r="B22" s="654"/>
      <c r="C22" s="654"/>
      <c r="D22" s="654" t="s">
        <v>594</v>
      </c>
      <c r="E22" s="654"/>
      <c r="F22" s="655">
        <v>-4428.9</v>
      </c>
      <c r="G22" s="655">
        <v>-53190.2</v>
      </c>
      <c r="H22" s="655">
        <v>-5492.2</v>
      </c>
      <c r="I22" s="655">
        <v>-56417.82106891056</v>
      </c>
      <c r="J22" s="656">
        <v>-6986.617437689395</v>
      </c>
      <c r="K22" s="656">
        <v>24.00821874506086</v>
      </c>
      <c r="L22" s="657">
        <v>27.2098146041549</v>
      </c>
    </row>
    <row r="23" spans="1:12" ht="12.75">
      <c r="A23" s="653"/>
      <c r="B23" s="654"/>
      <c r="C23" s="654"/>
      <c r="D23" s="654"/>
      <c r="E23" s="661" t="s">
        <v>597</v>
      </c>
      <c r="F23" s="655">
        <v>-1482.4</v>
      </c>
      <c r="G23" s="655">
        <v>-17065.4</v>
      </c>
      <c r="H23" s="655">
        <v>-1844.4</v>
      </c>
      <c r="I23" s="655">
        <v>-20139.01071919626</v>
      </c>
      <c r="J23" s="656">
        <v>-2932.6048163846685</v>
      </c>
      <c r="K23" s="656">
        <v>24.41985968699406</v>
      </c>
      <c r="L23" s="657">
        <v>59.00047800827738</v>
      </c>
    </row>
    <row r="24" spans="1:12" ht="12.75">
      <c r="A24" s="653"/>
      <c r="B24" s="654"/>
      <c r="C24" s="654"/>
      <c r="D24" s="654" t="s">
        <v>598</v>
      </c>
      <c r="E24" s="654"/>
      <c r="F24" s="655">
        <v>-3.9</v>
      </c>
      <c r="G24" s="655">
        <v>-1974.8000000000002</v>
      </c>
      <c r="H24" s="655">
        <v>-68.9</v>
      </c>
      <c r="I24" s="655">
        <v>-2100.2819999999997</v>
      </c>
      <c r="J24" s="656">
        <v>-147.743</v>
      </c>
      <c r="K24" s="656">
        <v>1666.6666666666667</v>
      </c>
      <c r="L24" s="657">
        <v>114.43105950653117</v>
      </c>
    </row>
    <row r="25" spans="1:12" ht="12.75">
      <c r="A25" s="653"/>
      <c r="B25" s="654"/>
      <c r="C25" s="654"/>
      <c r="D25" s="654" t="s">
        <v>589</v>
      </c>
      <c r="E25" s="654"/>
      <c r="F25" s="655">
        <v>-1597.7</v>
      </c>
      <c r="G25" s="655">
        <v>-22509.600000000002</v>
      </c>
      <c r="H25" s="655">
        <v>-1604.1</v>
      </c>
      <c r="I25" s="655">
        <v>-26074.06643941393</v>
      </c>
      <c r="J25" s="656">
        <v>-1950.9359654187392</v>
      </c>
      <c r="K25" s="656">
        <v>0.400575827752391</v>
      </c>
      <c r="L25" s="657">
        <v>21.621841868882186</v>
      </c>
    </row>
    <row r="26" spans="1:12" ht="12.75">
      <c r="A26" s="648"/>
      <c r="B26" s="649" t="s">
        <v>599</v>
      </c>
      <c r="C26" s="649"/>
      <c r="D26" s="649"/>
      <c r="E26" s="649"/>
      <c r="F26" s="658">
        <v>-47574.299999999996</v>
      </c>
      <c r="G26" s="658">
        <v>-635879.2000000001</v>
      </c>
      <c r="H26" s="658">
        <v>-55156.6</v>
      </c>
      <c r="I26" s="658">
        <v>-671772.380389569</v>
      </c>
      <c r="J26" s="659">
        <v>-64795.94695084149</v>
      </c>
      <c r="K26" s="659">
        <v>15.937806757009568</v>
      </c>
      <c r="L26" s="660">
        <v>17.476325500196694</v>
      </c>
    </row>
    <row r="27" spans="1:12" ht="12.75">
      <c r="A27" s="648"/>
      <c r="B27" s="649" t="s">
        <v>600</v>
      </c>
      <c r="C27" s="649"/>
      <c r="D27" s="649"/>
      <c r="E27" s="649"/>
      <c r="F27" s="658">
        <v>1540.6999999999998</v>
      </c>
      <c r="G27" s="658">
        <v>34242.5</v>
      </c>
      <c r="H27" s="658">
        <v>1983.9</v>
      </c>
      <c r="I27" s="658">
        <v>34004.302274304115</v>
      </c>
      <c r="J27" s="659">
        <v>2690.2764764958874</v>
      </c>
      <c r="K27" s="659">
        <v>28.76614525864869</v>
      </c>
      <c r="L27" s="660">
        <v>35.605447678607135</v>
      </c>
    </row>
    <row r="28" spans="1:12" ht="12.75">
      <c r="A28" s="653"/>
      <c r="B28" s="654"/>
      <c r="C28" s="654" t="s">
        <v>601</v>
      </c>
      <c r="D28" s="654"/>
      <c r="E28" s="654"/>
      <c r="F28" s="655">
        <v>1928.6999999999998</v>
      </c>
      <c r="G28" s="655">
        <v>42831.5</v>
      </c>
      <c r="H28" s="655">
        <v>2176.2000000000003</v>
      </c>
      <c r="I28" s="655">
        <v>43085.13527430412</v>
      </c>
      <c r="J28" s="656">
        <v>3052.1744764958876</v>
      </c>
      <c r="K28" s="656">
        <v>12.83247783481103</v>
      </c>
      <c r="L28" s="657">
        <v>40.25248030952517</v>
      </c>
    </row>
    <row r="29" spans="1:12" ht="12.75">
      <c r="A29" s="653"/>
      <c r="B29" s="654"/>
      <c r="C29" s="654" t="s">
        <v>602</v>
      </c>
      <c r="D29" s="654"/>
      <c r="E29" s="654"/>
      <c r="F29" s="655">
        <v>-388</v>
      </c>
      <c r="G29" s="655">
        <v>-8589</v>
      </c>
      <c r="H29" s="655">
        <v>-192.3</v>
      </c>
      <c r="I29" s="655">
        <v>-9080.832999999999</v>
      </c>
      <c r="J29" s="656">
        <v>-361.898</v>
      </c>
      <c r="K29" s="656">
        <v>-50.4381443298969</v>
      </c>
      <c r="L29" s="657">
        <v>88.19448777951118</v>
      </c>
    </row>
    <row r="30" spans="1:12" ht="12.75">
      <c r="A30" s="648"/>
      <c r="B30" s="649" t="s">
        <v>603</v>
      </c>
      <c r="C30" s="649"/>
      <c r="D30" s="649"/>
      <c r="E30" s="649"/>
      <c r="F30" s="658">
        <v>-46033.59999999999</v>
      </c>
      <c r="G30" s="658">
        <v>-601636.7000000001</v>
      </c>
      <c r="H30" s="658">
        <v>-53172.7</v>
      </c>
      <c r="I30" s="658">
        <v>-637768.0781152648</v>
      </c>
      <c r="J30" s="659">
        <v>-62105.6704743456</v>
      </c>
      <c r="K30" s="659">
        <v>15.50845469396269</v>
      </c>
      <c r="L30" s="660">
        <v>16.799918895120243</v>
      </c>
    </row>
    <row r="31" spans="1:12" ht="12.75">
      <c r="A31" s="648"/>
      <c r="B31" s="649" t="s">
        <v>604</v>
      </c>
      <c r="C31" s="649"/>
      <c r="D31" s="649"/>
      <c r="E31" s="649"/>
      <c r="F31" s="658">
        <v>47279.9</v>
      </c>
      <c r="G31" s="658">
        <v>709956.5</v>
      </c>
      <c r="H31" s="658">
        <v>61318.6</v>
      </c>
      <c r="I31" s="658">
        <v>778186.6259572608</v>
      </c>
      <c r="J31" s="659">
        <v>59790.411117054864</v>
      </c>
      <c r="K31" s="659">
        <v>29.692744697006532</v>
      </c>
      <c r="L31" s="660">
        <v>-2.4922109815702527</v>
      </c>
    </row>
    <row r="32" spans="1:12" ht="12.75">
      <c r="A32" s="653"/>
      <c r="B32" s="654"/>
      <c r="C32" s="654" t="s">
        <v>605</v>
      </c>
      <c r="D32" s="654"/>
      <c r="E32" s="654"/>
      <c r="F32" s="655">
        <v>47463.2</v>
      </c>
      <c r="G32" s="655">
        <v>712522.2</v>
      </c>
      <c r="H32" s="655">
        <v>61479</v>
      </c>
      <c r="I32" s="655">
        <v>781989.2541688632</v>
      </c>
      <c r="J32" s="656">
        <v>59958.305422529695</v>
      </c>
      <c r="K32" s="656">
        <v>29.529825211953693</v>
      </c>
      <c r="L32" s="657">
        <v>-2.4735187258580993</v>
      </c>
    </row>
    <row r="33" spans="1:12" ht="12.75">
      <c r="A33" s="653"/>
      <c r="B33" s="654"/>
      <c r="C33" s="654"/>
      <c r="D33" s="654" t="s">
        <v>606</v>
      </c>
      <c r="E33" s="654"/>
      <c r="F33" s="655">
        <v>2256.2999999999997</v>
      </c>
      <c r="G33" s="655">
        <v>52855.40000000001</v>
      </c>
      <c r="H33" s="655">
        <v>4455.099999999999</v>
      </c>
      <c r="I33" s="655">
        <v>70411.566</v>
      </c>
      <c r="J33" s="656">
        <v>4000.359</v>
      </c>
      <c r="K33" s="656">
        <v>97.45158002038735</v>
      </c>
      <c r="L33" s="657">
        <v>-10.207200736234867</v>
      </c>
    </row>
    <row r="34" spans="1:12" ht="12.75">
      <c r="A34" s="653"/>
      <c r="B34" s="654"/>
      <c r="C34" s="654"/>
      <c r="D34" s="654" t="s">
        <v>607</v>
      </c>
      <c r="E34" s="654"/>
      <c r="F34" s="655">
        <v>42193.5</v>
      </c>
      <c r="G34" s="655">
        <v>617278.8</v>
      </c>
      <c r="H34" s="655">
        <v>53272.4</v>
      </c>
      <c r="I34" s="655">
        <v>665064.1431496878</v>
      </c>
      <c r="J34" s="656">
        <v>51940.19543054203</v>
      </c>
      <c r="K34" s="656">
        <v>26.257361915934922</v>
      </c>
      <c r="L34" s="657">
        <v>-2.5007406639422527</v>
      </c>
    </row>
    <row r="35" spans="1:12" ht="12.75">
      <c r="A35" s="653"/>
      <c r="B35" s="654"/>
      <c r="C35" s="654"/>
      <c r="D35" s="654" t="s">
        <v>608</v>
      </c>
      <c r="E35" s="654"/>
      <c r="F35" s="655">
        <v>3013.4</v>
      </c>
      <c r="G35" s="655">
        <v>42388</v>
      </c>
      <c r="H35" s="655">
        <v>3751.5</v>
      </c>
      <c r="I35" s="655">
        <v>46513.545019175326</v>
      </c>
      <c r="J35" s="656">
        <v>4017.7509919876625</v>
      </c>
      <c r="K35" s="656">
        <v>24.493927125506076</v>
      </c>
      <c r="L35" s="657">
        <v>7.097187577973145</v>
      </c>
    </row>
    <row r="36" spans="1:12" ht="12.75">
      <c r="A36" s="653"/>
      <c r="B36" s="654"/>
      <c r="C36" s="654"/>
      <c r="D36" s="654" t="s">
        <v>609</v>
      </c>
      <c r="E36" s="654"/>
      <c r="F36" s="655">
        <v>0</v>
      </c>
      <c r="G36" s="655">
        <v>0</v>
      </c>
      <c r="H36" s="655">
        <v>0</v>
      </c>
      <c r="I36" s="655">
        <v>0</v>
      </c>
      <c r="J36" s="656">
        <v>0</v>
      </c>
      <c r="K36" s="656" t="s">
        <v>3</v>
      </c>
      <c r="L36" s="657" t="s">
        <v>3</v>
      </c>
    </row>
    <row r="37" spans="1:12" ht="12.75">
      <c r="A37" s="653"/>
      <c r="B37" s="654"/>
      <c r="C37" s="654" t="s">
        <v>610</v>
      </c>
      <c r="D37" s="654"/>
      <c r="E37" s="654"/>
      <c r="F37" s="655">
        <v>-183.29999999999998</v>
      </c>
      <c r="G37" s="655">
        <v>-2565.7</v>
      </c>
      <c r="H37" s="655">
        <v>-160.39999999999998</v>
      </c>
      <c r="I37" s="655">
        <v>-3802.62821160237</v>
      </c>
      <c r="J37" s="656">
        <v>-167.89430547482834</v>
      </c>
      <c r="K37" s="656">
        <v>-12.493180578286967</v>
      </c>
      <c r="L37" s="657">
        <v>4.672260271089996</v>
      </c>
    </row>
    <row r="38" spans="1:12" ht="12.75">
      <c r="A38" s="648" t="s">
        <v>611</v>
      </c>
      <c r="B38" s="649" t="s">
        <v>612</v>
      </c>
      <c r="C38" s="649"/>
      <c r="D38" s="649"/>
      <c r="E38" s="649"/>
      <c r="F38" s="658">
        <v>542.1</v>
      </c>
      <c r="G38" s="658">
        <v>14811.4</v>
      </c>
      <c r="H38" s="658">
        <v>754.6</v>
      </c>
      <c r="I38" s="658">
        <v>16987.335</v>
      </c>
      <c r="J38" s="659">
        <v>605.998</v>
      </c>
      <c r="K38" s="659">
        <v>39.199409703006836</v>
      </c>
      <c r="L38" s="660">
        <v>-19.69281738669494</v>
      </c>
    </row>
    <row r="39" spans="1:12" ht="12.75">
      <c r="A39" s="648" t="s">
        <v>613</v>
      </c>
      <c r="B39" s="648"/>
      <c r="C39" s="649"/>
      <c r="D39" s="649"/>
      <c r="E39" s="649"/>
      <c r="F39" s="658">
        <v>1788.400000000005</v>
      </c>
      <c r="G39" s="658">
        <v>123131.20000000001</v>
      </c>
      <c r="H39" s="658">
        <v>8900.500000000004</v>
      </c>
      <c r="I39" s="658">
        <v>157405.88284199592</v>
      </c>
      <c r="J39" s="659">
        <v>-1709.2613572907358</v>
      </c>
      <c r="K39" s="659">
        <v>397.67949004696817</v>
      </c>
      <c r="L39" s="660">
        <v>-119.20410490748537</v>
      </c>
    </row>
    <row r="40" spans="1:12" ht="12.75">
      <c r="A40" s="648" t="s">
        <v>614</v>
      </c>
      <c r="B40" s="649" t="s">
        <v>615</v>
      </c>
      <c r="C40" s="649"/>
      <c r="D40" s="649"/>
      <c r="E40" s="649"/>
      <c r="F40" s="658">
        <v>1980.8699999999992</v>
      </c>
      <c r="G40" s="658">
        <v>17720.65000000001</v>
      </c>
      <c r="H40" s="658">
        <v>-3643.16</v>
      </c>
      <c r="I40" s="658">
        <v>21813.068638879493</v>
      </c>
      <c r="J40" s="659">
        <v>5280.8198631958185</v>
      </c>
      <c r="K40" s="659">
        <v>-283.91716770913797</v>
      </c>
      <c r="L40" s="660">
        <v>-244.95163163835295</v>
      </c>
    </row>
    <row r="41" spans="1:12" ht="12.75">
      <c r="A41" s="653"/>
      <c r="B41" s="654" t="s">
        <v>616</v>
      </c>
      <c r="C41" s="654"/>
      <c r="D41" s="654"/>
      <c r="E41" s="654"/>
      <c r="F41" s="655">
        <v>2</v>
      </c>
      <c r="G41" s="655">
        <v>4382.599999999999</v>
      </c>
      <c r="H41" s="655">
        <v>44.3</v>
      </c>
      <c r="I41" s="655">
        <v>5920.925</v>
      </c>
      <c r="J41" s="656">
        <v>1233.2069999999999</v>
      </c>
      <c r="K41" s="656" t="s">
        <v>3</v>
      </c>
      <c r="L41" s="657">
        <v>2683.762979683973</v>
      </c>
    </row>
    <row r="42" spans="1:12" ht="12.75">
      <c r="A42" s="653"/>
      <c r="B42" s="654" t="s">
        <v>617</v>
      </c>
      <c r="C42" s="654"/>
      <c r="D42" s="654"/>
      <c r="E42" s="654"/>
      <c r="F42" s="655">
        <v>0</v>
      </c>
      <c r="G42" s="655">
        <v>0</v>
      </c>
      <c r="H42" s="655">
        <v>0</v>
      </c>
      <c r="I42" s="655">
        <v>0</v>
      </c>
      <c r="J42" s="656">
        <v>0</v>
      </c>
      <c r="K42" s="662" t="s">
        <v>3</v>
      </c>
      <c r="L42" s="663" t="s">
        <v>3</v>
      </c>
    </row>
    <row r="43" spans="1:12" ht="12.75">
      <c r="A43" s="653"/>
      <c r="B43" s="654" t="s">
        <v>618</v>
      </c>
      <c r="C43" s="654"/>
      <c r="D43" s="654"/>
      <c r="E43" s="654"/>
      <c r="F43" s="655">
        <v>-2504.9000000000005</v>
      </c>
      <c r="G43" s="655">
        <v>-34584.49999999999</v>
      </c>
      <c r="H43" s="655">
        <v>-2773</v>
      </c>
      <c r="I43" s="655">
        <v>-30936.211076042604</v>
      </c>
      <c r="J43" s="656">
        <v>-1636.8950791996488</v>
      </c>
      <c r="K43" s="656">
        <v>10.703022076729582</v>
      </c>
      <c r="L43" s="657">
        <v>-40.97024597188429</v>
      </c>
    </row>
    <row r="44" spans="1:12" ht="12.75">
      <c r="A44" s="653"/>
      <c r="B44" s="654"/>
      <c r="C44" s="654" t="s">
        <v>619</v>
      </c>
      <c r="D44" s="654"/>
      <c r="E44" s="654"/>
      <c r="F44" s="655">
        <v>-353.6</v>
      </c>
      <c r="G44" s="655">
        <v>-2234.3</v>
      </c>
      <c r="H44" s="655">
        <v>14.599999999999994</v>
      </c>
      <c r="I44" s="655">
        <v>-338.91999999999985</v>
      </c>
      <c r="J44" s="656">
        <v>-171.8</v>
      </c>
      <c r="K44" s="656">
        <v>-104.1289592760181</v>
      </c>
      <c r="L44" s="657">
        <v>-1276.7123287671238</v>
      </c>
    </row>
    <row r="45" spans="1:12" ht="12.75">
      <c r="A45" s="653"/>
      <c r="B45" s="654"/>
      <c r="C45" s="654" t="s">
        <v>589</v>
      </c>
      <c r="D45" s="654"/>
      <c r="E45" s="654"/>
      <c r="F45" s="655">
        <v>-2151.3</v>
      </c>
      <c r="G45" s="655">
        <v>-32350.199999999997</v>
      </c>
      <c r="H45" s="655">
        <v>-2787.6</v>
      </c>
      <c r="I45" s="655">
        <v>-30597.291076042606</v>
      </c>
      <c r="J45" s="656">
        <v>-1465.0950791996488</v>
      </c>
      <c r="K45" s="656">
        <v>29.577464788732385</v>
      </c>
      <c r="L45" s="657">
        <v>-47.44242074904402</v>
      </c>
    </row>
    <row r="46" spans="1:12" ht="12.75">
      <c r="A46" s="653"/>
      <c r="B46" s="654" t="s">
        <v>620</v>
      </c>
      <c r="C46" s="654"/>
      <c r="D46" s="654"/>
      <c r="E46" s="654"/>
      <c r="F46" s="655">
        <v>4483.7699999999995</v>
      </c>
      <c r="G46" s="655">
        <v>47922.55</v>
      </c>
      <c r="H46" s="655">
        <v>-914.46</v>
      </c>
      <c r="I46" s="655">
        <v>46828.3547149221</v>
      </c>
      <c r="J46" s="656">
        <v>5684.507942395468</v>
      </c>
      <c r="K46" s="656">
        <v>-120.39489090653625</v>
      </c>
      <c r="L46" s="657">
        <v>-721.6245590179415</v>
      </c>
    </row>
    <row r="47" spans="1:12" ht="12.75">
      <c r="A47" s="653"/>
      <c r="B47" s="654"/>
      <c r="C47" s="654" t="s">
        <v>619</v>
      </c>
      <c r="D47" s="654"/>
      <c r="E47" s="654"/>
      <c r="F47" s="655">
        <v>1997.2</v>
      </c>
      <c r="G47" s="655">
        <v>22912.300000000003</v>
      </c>
      <c r="H47" s="655">
        <v>-2128</v>
      </c>
      <c r="I47" s="655">
        <v>16397.41</v>
      </c>
      <c r="J47" s="656">
        <v>1217.3000000000002</v>
      </c>
      <c r="K47" s="656">
        <v>-206.5491688363709</v>
      </c>
      <c r="L47" s="657">
        <v>-157.20394736842104</v>
      </c>
    </row>
    <row r="48" spans="1:12" ht="12.75">
      <c r="A48" s="653"/>
      <c r="B48" s="654"/>
      <c r="C48" s="654" t="s">
        <v>621</v>
      </c>
      <c r="D48" s="654"/>
      <c r="E48" s="654"/>
      <c r="F48" s="655">
        <v>-131.3</v>
      </c>
      <c r="G48" s="655">
        <v>11857.300000000001</v>
      </c>
      <c r="H48" s="655">
        <v>-49.00000000000002</v>
      </c>
      <c r="I48" s="655">
        <v>19516.3547149221</v>
      </c>
      <c r="J48" s="656">
        <v>-323.4220576045287</v>
      </c>
      <c r="K48" s="656">
        <v>-62.68088347296267</v>
      </c>
      <c r="L48" s="657">
        <v>560.045015519446</v>
      </c>
    </row>
    <row r="49" spans="1:12" ht="12.75">
      <c r="A49" s="653"/>
      <c r="B49" s="654"/>
      <c r="C49" s="654"/>
      <c r="D49" s="654" t="s">
        <v>622</v>
      </c>
      <c r="E49" s="654"/>
      <c r="F49" s="655">
        <v>-128</v>
      </c>
      <c r="G49" s="655">
        <v>11919.400000000001</v>
      </c>
      <c r="H49" s="655">
        <v>-43.10000000000002</v>
      </c>
      <c r="I49" s="655">
        <v>18153.499999999996</v>
      </c>
      <c r="J49" s="656">
        <v>-337.24</v>
      </c>
      <c r="K49" s="656">
        <v>-66.32812499999999</v>
      </c>
      <c r="L49" s="657">
        <v>682.4593967517397</v>
      </c>
    </row>
    <row r="50" spans="1:12" ht="12.75">
      <c r="A50" s="653"/>
      <c r="B50" s="654"/>
      <c r="C50" s="654"/>
      <c r="D50" s="654"/>
      <c r="E50" s="654" t="s">
        <v>623</v>
      </c>
      <c r="F50" s="655">
        <v>282.2</v>
      </c>
      <c r="G50" s="655">
        <v>28961.2</v>
      </c>
      <c r="H50" s="655">
        <v>735.3</v>
      </c>
      <c r="I50" s="655">
        <v>35948.549999999996</v>
      </c>
      <c r="J50" s="656">
        <v>75.06</v>
      </c>
      <c r="K50" s="656">
        <v>160.55988660524446</v>
      </c>
      <c r="L50" s="657">
        <v>-89.79192166462668</v>
      </c>
    </row>
    <row r="51" spans="1:12" ht="12.75">
      <c r="A51" s="653"/>
      <c r="B51" s="654"/>
      <c r="C51" s="654"/>
      <c r="D51" s="654"/>
      <c r="E51" s="654" t="s">
        <v>624</v>
      </c>
      <c r="F51" s="655">
        <v>-410.2</v>
      </c>
      <c r="G51" s="655">
        <v>-17041.8</v>
      </c>
      <c r="H51" s="655">
        <v>-778.4</v>
      </c>
      <c r="I51" s="655">
        <v>-17795.05</v>
      </c>
      <c r="J51" s="656">
        <v>-412.3</v>
      </c>
      <c r="K51" s="656">
        <v>89.76109215017064</v>
      </c>
      <c r="L51" s="657">
        <v>-47.03237410071942</v>
      </c>
    </row>
    <row r="52" spans="1:12" ht="12.75">
      <c r="A52" s="653"/>
      <c r="B52" s="654"/>
      <c r="C52" s="654"/>
      <c r="D52" s="654" t="s">
        <v>625</v>
      </c>
      <c r="E52" s="654"/>
      <c r="F52" s="655">
        <v>-3.3</v>
      </c>
      <c r="G52" s="655">
        <v>-62.10000000000001</v>
      </c>
      <c r="H52" s="655">
        <v>-5.9</v>
      </c>
      <c r="I52" s="655">
        <v>1362.8547149221058</v>
      </c>
      <c r="J52" s="656">
        <v>13.81794239547134</v>
      </c>
      <c r="K52" s="656">
        <v>78.78787878787878</v>
      </c>
      <c r="L52" s="657">
        <v>-334.202413482565</v>
      </c>
    </row>
    <row r="53" spans="1:12" ht="12.75">
      <c r="A53" s="653"/>
      <c r="B53" s="654"/>
      <c r="C53" s="654" t="s">
        <v>626</v>
      </c>
      <c r="D53" s="654"/>
      <c r="E53" s="654"/>
      <c r="F53" s="655">
        <v>2617.9</v>
      </c>
      <c r="G53" s="655">
        <v>14318.599999999999</v>
      </c>
      <c r="H53" s="655">
        <v>1264</v>
      </c>
      <c r="I53" s="655">
        <v>14982.299999999994</v>
      </c>
      <c r="J53" s="656">
        <v>4790.599999999997</v>
      </c>
      <c r="K53" s="656">
        <v>-51.71702509645136</v>
      </c>
      <c r="L53" s="657">
        <v>279.00316455696174</v>
      </c>
    </row>
    <row r="54" spans="1:12" ht="12.75">
      <c r="A54" s="653"/>
      <c r="B54" s="654"/>
      <c r="C54" s="654"/>
      <c r="D54" s="654" t="s">
        <v>627</v>
      </c>
      <c r="E54" s="654"/>
      <c r="F54" s="655">
        <v>-1.5</v>
      </c>
      <c r="G54" s="655">
        <v>-20.2</v>
      </c>
      <c r="H54" s="655">
        <v>18.4</v>
      </c>
      <c r="I54" s="655">
        <v>-5.6000000000000005</v>
      </c>
      <c r="J54" s="656">
        <v>48.9</v>
      </c>
      <c r="K54" s="656" t="s">
        <v>3</v>
      </c>
      <c r="L54" s="657">
        <v>165.76086956521738</v>
      </c>
    </row>
    <row r="55" spans="1:12" ht="12.75">
      <c r="A55" s="653"/>
      <c r="B55" s="654"/>
      <c r="C55" s="654"/>
      <c r="D55" s="654" t="s">
        <v>628</v>
      </c>
      <c r="E55" s="654"/>
      <c r="F55" s="655">
        <v>2619.4</v>
      </c>
      <c r="G55" s="655">
        <v>14338.8</v>
      </c>
      <c r="H55" s="655">
        <v>1245.6</v>
      </c>
      <c r="I55" s="655">
        <v>14987.899999999994</v>
      </c>
      <c r="J55" s="656">
        <v>4741.699999999997</v>
      </c>
      <c r="K55" s="656">
        <v>-52.44712529586929</v>
      </c>
      <c r="L55" s="657">
        <v>280.67597944765555</v>
      </c>
    </row>
    <row r="56" spans="1:12" ht="12.75">
      <c r="A56" s="653"/>
      <c r="B56" s="654"/>
      <c r="C56" s="654" t="s">
        <v>629</v>
      </c>
      <c r="D56" s="654"/>
      <c r="E56" s="654"/>
      <c r="F56" s="655">
        <v>-0.03</v>
      </c>
      <c r="G56" s="655">
        <v>-1165.65</v>
      </c>
      <c r="H56" s="655">
        <v>-1.46</v>
      </c>
      <c r="I56" s="655">
        <v>-4067.71</v>
      </c>
      <c r="J56" s="656">
        <v>0.029999999999999277</v>
      </c>
      <c r="K56" s="656">
        <v>4766.666666666667</v>
      </c>
      <c r="L56" s="657">
        <v>-102.0547945205479</v>
      </c>
    </row>
    <row r="57" spans="1:12" ht="12.75">
      <c r="A57" s="648" t="s">
        <v>630</v>
      </c>
      <c r="B57" s="649"/>
      <c r="C57" s="649"/>
      <c r="D57" s="649"/>
      <c r="E57" s="649"/>
      <c r="F57" s="658">
        <v>3769.2700000000077</v>
      </c>
      <c r="G57" s="658">
        <v>140851.85000000003</v>
      </c>
      <c r="H57" s="658">
        <v>5257.340000000004</v>
      </c>
      <c r="I57" s="658">
        <v>179218.95148087537</v>
      </c>
      <c r="J57" s="659">
        <v>3571.5585059050863</v>
      </c>
      <c r="K57" s="659">
        <v>39.478997259416076</v>
      </c>
      <c r="L57" s="660">
        <v>-32.065293363086965</v>
      </c>
    </row>
    <row r="58" spans="1:12" ht="12.75">
      <c r="A58" s="648" t="s">
        <v>631</v>
      </c>
      <c r="B58" s="649" t="s">
        <v>632</v>
      </c>
      <c r="C58" s="649"/>
      <c r="D58" s="649"/>
      <c r="E58" s="649"/>
      <c r="F58" s="658">
        <v>1621.4199999999946</v>
      </c>
      <c r="G58" s="658">
        <v>18502.70000000001</v>
      </c>
      <c r="H58" s="658">
        <v>775.239999999998</v>
      </c>
      <c r="I58" s="658">
        <v>24716.5185191246</v>
      </c>
      <c r="J58" s="659">
        <v>-906.198505905093</v>
      </c>
      <c r="K58" s="659">
        <v>-52.1875886568563</v>
      </c>
      <c r="L58" s="660">
        <v>-216.89264046038588</v>
      </c>
    </row>
    <row r="59" spans="1:12" ht="12.75">
      <c r="A59" s="648" t="s">
        <v>633</v>
      </c>
      <c r="B59" s="649"/>
      <c r="C59" s="649"/>
      <c r="D59" s="649"/>
      <c r="E59" s="649"/>
      <c r="F59" s="658">
        <v>5390.690000000002</v>
      </c>
      <c r="G59" s="658">
        <v>159354.55000000005</v>
      </c>
      <c r="H59" s="658">
        <v>6032.580000000002</v>
      </c>
      <c r="I59" s="658">
        <v>203935.46999999997</v>
      </c>
      <c r="J59" s="659">
        <v>2665.3599999999933</v>
      </c>
      <c r="K59" s="659">
        <v>11.907381058825479</v>
      </c>
      <c r="L59" s="660">
        <v>-55.81724568924088</v>
      </c>
    </row>
    <row r="60" spans="1:12" ht="12.75">
      <c r="A60" s="648" t="s">
        <v>634</v>
      </c>
      <c r="B60" s="649"/>
      <c r="C60" s="649"/>
      <c r="D60" s="649"/>
      <c r="E60" s="649"/>
      <c r="F60" s="658">
        <v>-5390.690000000002</v>
      </c>
      <c r="G60" s="658">
        <v>-159354.55</v>
      </c>
      <c r="H60" s="658">
        <v>-6032.58</v>
      </c>
      <c r="I60" s="658">
        <v>-203935.47000000003</v>
      </c>
      <c r="J60" s="658">
        <v>-2665.359999999989</v>
      </c>
      <c r="K60" s="659">
        <v>11.90738105882545</v>
      </c>
      <c r="L60" s="660">
        <v>-55.817245689240934</v>
      </c>
    </row>
    <row r="61" spans="1:12" ht="12.75">
      <c r="A61" s="653"/>
      <c r="B61" s="654" t="s">
        <v>635</v>
      </c>
      <c r="C61" s="654"/>
      <c r="D61" s="654"/>
      <c r="E61" s="654"/>
      <c r="F61" s="655">
        <v>-5390.690000000002</v>
      </c>
      <c r="G61" s="655">
        <v>-158191.95</v>
      </c>
      <c r="H61" s="655">
        <v>-11064.18</v>
      </c>
      <c r="I61" s="655">
        <v>-203935.47000000003</v>
      </c>
      <c r="J61" s="655">
        <v>-2665.3999999999887</v>
      </c>
      <c r="K61" s="656">
        <v>105.24608167043544</v>
      </c>
      <c r="L61" s="657">
        <v>-75.90964716770706</v>
      </c>
    </row>
    <row r="62" spans="1:12" ht="12.75">
      <c r="A62" s="653"/>
      <c r="B62" s="654"/>
      <c r="C62" s="654" t="s">
        <v>627</v>
      </c>
      <c r="D62" s="654"/>
      <c r="E62" s="654"/>
      <c r="F62" s="655">
        <v>-4000.8900000000012</v>
      </c>
      <c r="G62" s="655">
        <v>-130352.95</v>
      </c>
      <c r="H62" s="655">
        <v>-10571.68</v>
      </c>
      <c r="I62" s="655">
        <v>-172887.02000000002</v>
      </c>
      <c r="J62" s="655">
        <v>5641.290000000023</v>
      </c>
      <c r="K62" s="656">
        <v>164.2332081111952</v>
      </c>
      <c r="L62" s="657">
        <v>-153.36228489700807</v>
      </c>
    </row>
    <row r="63" spans="1:12" ht="12.75">
      <c r="A63" s="653"/>
      <c r="B63" s="654"/>
      <c r="C63" s="654" t="s">
        <v>628</v>
      </c>
      <c r="D63" s="654"/>
      <c r="E63" s="654"/>
      <c r="F63" s="655">
        <v>-1389.8000000000002</v>
      </c>
      <c r="G63" s="655">
        <v>-27839</v>
      </c>
      <c r="H63" s="655">
        <v>-492.5</v>
      </c>
      <c r="I63" s="655">
        <v>-31048.449999999997</v>
      </c>
      <c r="J63" s="655">
        <v>-8306.690000000011</v>
      </c>
      <c r="K63" s="656">
        <v>-64.56324651028925</v>
      </c>
      <c r="L63" s="657">
        <v>1586.637563451779</v>
      </c>
    </row>
    <row r="64" spans="1:12" ht="12.75">
      <c r="A64" s="653"/>
      <c r="B64" s="654" t="s">
        <v>636</v>
      </c>
      <c r="C64" s="654"/>
      <c r="D64" s="654"/>
      <c r="E64" s="654"/>
      <c r="F64" s="655">
        <v>0</v>
      </c>
      <c r="G64" s="655">
        <v>-1162.6</v>
      </c>
      <c r="H64" s="655">
        <v>5031.6</v>
      </c>
      <c r="I64" s="655">
        <v>0</v>
      </c>
      <c r="J64" s="655">
        <v>0.03999999999945558</v>
      </c>
      <c r="K64" s="656" t="s">
        <v>3</v>
      </c>
      <c r="L64" s="657" t="s">
        <v>3</v>
      </c>
    </row>
    <row r="65" spans="1:12" ht="13.5" thickBot="1">
      <c r="A65" s="664" t="s">
        <v>637</v>
      </c>
      <c r="B65" s="665"/>
      <c r="C65" s="665"/>
      <c r="D65" s="665"/>
      <c r="E65" s="665"/>
      <c r="F65" s="666">
        <v>-2772.7900000000027</v>
      </c>
      <c r="G65" s="666">
        <v>-145035.95</v>
      </c>
      <c r="H65" s="666">
        <v>-4768.58</v>
      </c>
      <c r="I65" s="666">
        <v>-188953.17000000004</v>
      </c>
      <c r="J65" s="666">
        <v>2125.2400000000075</v>
      </c>
      <c r="K65" s="667">
        <v>71.97768312782415</v>
      </c>
      <c r="L65" s="668">
        <v>-144.56756518712086</v>
      </c>
    </row>
    <row r="66" ht="13.5" thickTop="1">
      <c r="A66" s="645" t="s">
        <v>638</v>
      </c>
    </row>
    <row r="67" ht="12.75">
      <c r="A67" s="669" t="s">
        <v>639</v>
      </c>
    </row>
    <row r="68" ht="12.75">
      <c r="A68" s="669" t="s">
        <v>640</v>
      </c>
    </row>
  </sheetData>
  <sheetProtection/>
  <mergeCells count="9">
    <mergeCell ref="A1:L1"/>
    <mergeCell ref="A2:L2"/>
    <mergeCell ref="A3:L3"/>
    <mergeCell ref="A4:E6"/>
    <mergeCell ref="F4:G5"/>
    <mergeCell ref="H4:I5"/>
    <mergeCell ref="J4:J5"/>
    <mergeCell ref="K4:L4"/>
    <mergeCell ref="K5:L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85" zoomScaleNormal="85" zoomScalePageLayoutView="0" workbookViewId="0" topLeftCell="A1">
      <selection activeCell="R17" sqref="R17"/>
    </sheetView>
  </sheetViews>
  <sheetFormatPr defaultColWidth="9.140625" defaultRowHeight="15"/>
  <cols>
    <col min="1" max="1" width="9.140625" style="59" customWidth="1"/>
    <col min="2" max="2" width="6.8515625" style="59" customWidth="1"/>
    <col min="3" max="3" width="31.28125" style="59" customWidth="1"/>
    <col min="4" max="4" width="14.8515625" style="59" customWidth="1"/>
    <col min="5" max="5" width="15.8515625" style="59" customWidth="1"/>
    <col min="6" max="7" width="12.8515625" style="59" customWidth="1"/>
    <col min="8" max="8" width="12.421875" style="59" customWidth="1"/>
    <col min="9" max="9" width="11.8515625" style="59" customWidth="1"/>
    <col min="10" max="16384" width="9.140625" style="59" customWidth="1"/>
  </cols>
  <sheetData>
    <row r="1" spans="2:10" ht="15" customHeight="1">
      <c r="B1" s="1575" t="s">
        <v>641</v>
      </c>
      <c r="C1" s="1575"/>
      <c r="D1" s="1575"/>
      <c r="E1" s="1575"/>
      <c r="F1" s="1575"/>
      <c r="G1" s="1575"/>
      <c r="H1" s="1575"/>
      <c r="I1" s="1575"/>
      <c r="J1" s="670"/>
    </row>
    <row r="2" spans="2:9" ht="15" customHeight="1">
      <c r="B2" s="1610" t="s">
        <v>642</v>
      </c>
      <c r="C2" s="1610"/>
      <c r="D2" s="1610"/>
      <c r="E2" s="1610"/>
      <c r="F2" s="1610"/>
      <c r="G2" s="1610"/>
      <c r="H2" s="1610"/>
      <c r="I2" s="1610"/>
    </row>
    <row r="3" spans="2:9" ht="15" customHeight="1">
      <c r="B3" s="1611" t="s">
        <v>643</v>
      </c>
      <c r="C3" s="1611"/>
      <c r="D3" s="1611"/>
      <c r="E3" s="1611"/>
      <c r="F3" s="1611"/>
      <c r="G3" s="1611"/>
      <c r="H3" s="1611"/>
      <c r="I3" s="1611"/>
    </row>
    <row r="4" spans="2:9" ht="12" customHeight="1" thickBot="1">
      <c r="B4" s="671"/>
      <c r="C4" s="672"/>
      <c r="D4" s="672"/>
      <c r="E4" s="672"/>
      <c r="F4" s="672"/>
      <c r="G4" s="672"/>
      <c r="H4" s="671"/>
      <c r="I4" s="671"/>
    </row>
    <row r="5" spans="2:9" ht="15" customHeight="1" thickTop="1">
      <c r="B5" s="673"/>
      <c r="C5" s="674"/>
      <c r="D5" s="675"/>
      <c r="E5" s="676"/>
      <c r="F5" s="675"/>
      <c r="G5" s="675"/>
      <c r="H5" s="677" t="s">
        <v>150</v>
      </c>
      <c r="I5" s="678"/>
    </row>
    <row r="6" spans="2:9" ht="15" customHeight="1">
      <c r="B6" s="679"/>
      <c r="C6" s="680"/>
      <c r="D6" s="681" t="s">
        <v>644</v>
      </c>
      <c r="E6" s="682" t="s">
        <v>645</v>
      </c>
      <c r="F6" s="681" t="s">
        <v>644</v>
      </c>
      <c r="G6" s="682" t="s">
        <v>645</v>
      </c>
      <c r="H6" s="1612" t="s">
        <v>702</v>
      </c>
      <c r="I6" s="1613"/>
    </row>
    <row r="7" spans="2:9" ht="15" customHeight="1">
      <c r="B7" s="679"/>
      <c r="C7" s="680"/>
      <c r="D7" s="683">
        <v>2015</v>
      </c>
      <c r="E7" s="684">
        <v>2015</v>
      </c>
      <c r="F7" s="683">
        <v>2016</v>
      </c>
      <c r="G7" s="683">
        <v>2016</v>
      </c>
      <c r="H7" s="685" t="s">
        <v>17</v>
      </c>
      <c r="I7" s="686" t="s">
        <v>19</v>
      </c>
    </row>
    <row r="8" spans="1:9" ht="15" customHeight="1">
      <c r="A8" s="396"/>
      <c r="B8" s="687"/>
      <c r="C8" s="688"/>
      <c r="D8" s="689"/>
      <c r="E8" s="689"/>
      <c r="F8" s="690"/>
      <c r="G8" s="689"/>
      <c r="H8" s="691"/>
      <c r="I8" s="692"/>
    </row>
    <row r="9" spans="1:9" ht="15" customHeight="1">
      <c r="A9" s="396"/>
      <c r="B9" s="1606" t="s">
        <v>646</v>
      </c>
      <c r="C9" s="1614"/>
      <c r="D9" s="694">
        <v>726683.87</v>
      </c>
      <c r="E9" s="694">
        <v>746981.9</v>
      </c>
      <c r="F9" s="694">
        <v>917630.9004706099</v>
      </c>
      <c r="G9" s="694">
        <v>912290.58910119</v>
      </c>
      <c r="H9" s="694">
        <v>2.7932407526810863</v>
      </c>
      <c r="I9" s="695">
        <v>-0.5819661723333098</v>
      </c>
    </row>
    <row r="10" spans="1:9" ht="15" customHeight="1">
      <c r="A10" s="396"/>
      <c r="B10" s="696" t="s">
        <v>647</v>
      </c>
      <c r="C10" s="697"/>
      <c r="D10" s="698">
        <v>23622.95</v>
      </c>
      <c r="E10" s="698">
        <v>25888.1</v>
      </c>
      <c r="F10" s="698">
        <v>30620.108336740002</v>
      </c>
      <c r="G10" s="698">
        <v>30816.66083007</v>
      </c>
      <c r="H10" s="699">
        <v>9.588768549228604</v>
      </c>
      <c r="I10" s="700">
        <v>0.6419065901676078</v>
      </c>
    </row>
    <row r="11" spans="1:9" ht="15" customHeight="1">
      <c r="A11" s="396"/>
      <c r="B11" s="696" t="s">
        <v>648</v>
      </c>
      <c r="C11" s="697"/>
      <c r="D11" s="701">
        <v>703060.92</v>
      </c>
      <c r="E11" s="701">
        <v>721093.8</v>
      </c>
      <c r="F11" s="701">
        <v>887010.7921338698</v>
      </c>
      <c r="G11" s="701">
        <v>881473.92827112</v>
      </c>
      <c r="H11" s="694">
        <v>2.5649100223064494</v>
      </c>
      <c r="I11" s="695">
        <v>-0.6242149446515128</v>
      </c>
    </row>
    <row r="12" spans="1:9" ht="15" customHeight="1">
      <c r="A12" s="396"/>
      <c r="B12" s="702"/>
      <c r="C12" s="703" t="s">
        <v>649</v>
      </c>
      <c r="D12" s="699">
        <v>517456.67892682005</v>
      </c>
      <c r="E12" s="698">
        <v>530485.3909440001</v>
      </c>
      <c r="F12" s="699">
        <v>672458.1601839799</v>
      </c>
      <c r="G12" s="698">
        <v>660814.16573438</v>
      </c>
      <c r="H12" s="699">
        <v>2.517836284227883</v>
      </c>
      <c r="I12" s="700">
        <v>-1.7315567181776998</v>
      </c>
    </row>
    <row r="13" spans="1:9" ht="15" customHeight="1">
      <c r="A13" s="396"/>
      <c r="B13" s="702"/>
      <c r="C13" s="704" t="s">
        <v>650</v>
      </c>
      <c r="D13" s="699">
        <v>185604.24107318</v>
      </c>
      <c r="E13" s="698">
        <v>190608.409056</v>
      </c>
      <c r="F13" s="699">
        <v>214552.63194989</v>
      </c>
      <c r="G13" s="698">
        <v>220659.76253674</v>
      </c>
      <c r="H13" s="699">
        <v>2.6961495889778604</v>
      </c>
      <c r="I13" s="700">
        <v>2.8464534860246857</v>
      </c>
    </row>
    <row r="14" spans="1:9" ht="15" customHeight="1">
      <c r="A14" s="396"/>
      <c r="B14" s="705"/>
      <c r="C14" s="704"/>
      <c r="D14" s="706"/>
      <c r="E14" s="706"/>
      <c r="F14" s="706"/>
      <c r="G14" s="706"/>
      <c r="H14" s="706"/>
      <c r="I14" s="700"/>
    </row>
    <row r="15" spans="1:9" ht="15" customHeight="1">
      <c r="A15" s="396"/>
      <c r="B15" s="707"/>
      <c r="C15" s="688"/>
      <c r="D15" s="708"/>
      <c r="E15" s="708"/>
      <c r="F15" s="708"/>
      <c r="G15" s="708"/>
      <c r="H15" s="708"/>
      <c r="I15" s="709"/>
    </row>
    <row r="16" spans="1:9" ht="15" customHeight="1">
      <c r="A16" s="396"/>
      <c r="B16" s="1606" t="s">
        <v>651</v>
      </c>
      <c r="C16" s="1614"/>
      <c r="D16" s="701">
        <v>120995.11</v>
      </c>
      <c r="E16" s="701">
        <v>121437.7</v>
      </c>
      <c r="F16" s="701">
        <v>152199.83332362378</v>
      </c>
      <c r="G16" s="701">
        <v>160493.1284889132</v>
      </c>
      <c r="H16" s="694">
        <v>0.36579164232340133</v>
      </c>
      <c r="I16" s="695">
        <v>5.4489515423156405</v>
      </c>
    </row>
    <row r="17" spans="1:9" ht="15" customHeight="1">
      <c r="A17" s="396"/>
      <c r="B17" s="705"/>
      <c r="C17" s="710" t="s">
        <v>649</v>
      </c>
      <c r="D17" s="699">
        <v>114843.41</v>
      </c>
      <c r="E17" s="698">
        <v>115689.2</v>
      </c>
      <c r="F17" s="699">
        <v>144005.5933236238</v>
      </c>
      <c r="G17" s="698">
        <v>152232.8084889132</v>
      </c>
      <c r="H17" s="699">
        <v>0.736472384440674</v>
      </c>
      <c r="I17" s="700">
        <v>5.713121952701087</v>
      </c>
    </row>
    <row r="18" spans="1:9" ht="15" customHeight="1">
      <c r="A18" s="396"/>
      <c r="B18" s="705"/>
      <c r="C18" s="710" t="s">
        <v>650</v>
      </c>
      <c r="D18" s="699">
        <v>6151.7</v>
      </c>
      <c r="E18" s="698">
        <v>5748.5</v>
      </c>
      <c r="F18" s="699">
        <v>8194.24</v>
      </c>
      <c r="G18" s="698">
        <v>8260.32</v>
      </c>
      <c r="H18" s="699">
        <v>-6.554285807175248</v>
      </c>
      <c r="I18" s="700">
        <v>0.8064201194985685</v>
      </c>
    </row>
    <row r="19" spans="1:9" ht="15" customHeight="1">
      <c r="A19" s="396"/>
      <c r="B19" s="711"/>
      <c r="C19" s="712"/>
      <c r="D19" s="713"/>
      <c r="E19" s="713"/>
      <c r="F19" s="713"/>
      <c r="G19" s="713"/>
      <c r="H19" s="713"/>
      <c r="I19" s="714"/>
    </row>
    <row r="20" spans="1:9" ht="15" customHeight="1">
      <c r="A20" s="396"/>
      <c r="B20" s="693"/>
      <c r="C20" s="715"/>
      <c r="D20" s="716"/>
      <c r="E20" s="716"/>
      <c r="F20" s="716"/>
      <c r="G20" s="716"/>
      <c r="H20" s="716"/>
      <c r="I20" s="717"/>
    </row>
    <row r="21" spans="1:9" ht="15" customHeight="1">
      <c r="A21" s="396"/>
      <c r="B21" s="1606" t="s">
        <v>652</v>
      </c>
      <c r="C21" s="1607"/>
      <c r="D21" s="694">
        <v>824056.04</v>
      </c>
      <c r="E21" s="694">
        <v>842531.5</v>
      </c>
      <c r="F21" s="694">
        <v>1039210.6254574936</v>
      </c>
      <c r="G21" s="694">
        <v>1041967.0567600332</v>
      </c>
      <c r="H21" s="694">
        <v>2.2420149969412364</v>
      </c>
      <c r="I21" s="695">
        <v>0.2652427943879303</v>
      </c>
    </row>
    <row r="22" spans="1:9" ht="15" customHeight="1">
      <c r="A22" s="396"/>
      <c r="B22" s="705"/>
      <c r="C22" s="710" t="s">
        <v>649</v>
      </c>
      <c r="D22" s="699">
        <v>632300.0889268201</v>
      </c>
      <c r="E22" s="699">
        <v>646174.590944</v>
      </c>
      <c r="F22" s="699">
        <v>816463.7535076037</v>
      </c>
      <c r="G22" s="699">
        <v>813046.9742232932</v>
      </c>
      <c r="H22" s="699">
        <v>2.1942906952185695</v>
      </c>
      <c r="I22" s="700">
        <v>-0.41848511579743786</v>
      </c>
    </row>
    <row r="23" spans="1:9" ht="15" customHeight="1">
      <c r="A23" s="396"/>
      <c r="B23" s="705"/>
      <c r="C23" s="710" t="s">
        <v>653</v>
      </c>
      <c r="D23" s="699">
        <v>76.73022928474865</v>
      </c>
      <c r="E23" s="699">
        <v>76.69441331795905</v>
      </c>
      <c r="F23" s="699">
        <v>78.56576265741802</v>
      </c>
      <c r="G23" s="699">
        <v>78.03000766180071</v>
      </c>
      <c r="H23" s="718" t="s">
        <v>3</v>
      </c>
      <c r="I23" s="719" t="s">
        <v>3</v>
      </c>
    </row>
    <row r="24" spans="1:9" ht="15" customHeight="1">
      <c r="A24" s="396"/>
      <c r="B24" s="705"/>
      <c r="C24" s="710" t="s">
        <v>650</v>
      </c>
      <c r="D24" s="699">
        <v>191755.95107318</v>
      </c>
      <c r="E24" s="699">
        <v>196356.909056</v>
      </c>
      <c r="F24" s="699">
        <v>222746.87194989</v>
      </c>
      <c r="G24" s="699">
        <v>228920.08253674</v>
      </c>
      <c r="H24" s="699">
        <v>2.399382108909947</v>
      </c>
      <c r="I24" s="700">
        <v>2.7714016959298817</v>
      </c>
    </row>
    <row r="25" spans="1:9" ht="15" customHeight="1">
      <c r="A25" s="396"/>
      <c r="B25" s="702"/>
      <c r="C25" s="710" t="s">
        <v>653</v>
      </c>
      <c r="D25" s="699">
        <v>23.269770715251354</v>
      </c>
      <c r="E25" s="699">
        <v>23.305586682040968</v>
      </c>
      <c r="F25" s="699">
        <v>21.434237342581994</v>
      </c>
      <c r="G25" s="699">
        <v>21.969992338199297</v>
      </c>
      <c r="H25" s="718" t="s">
        <v>3</v>
      </c>
      <c r="I25" s="719" t="s">
        <v>3</v>
      </c>
    </row>
    <row r="26" spans="1:9" ht="15" customHeight="1">
      <c r="A26" s="396"/>
      <c r="B26" s="720"/>
      <c r="C26" s="712"/>
      <c r="D26" s="721"/>
      <c r="E26" s="721"/>
      <c r="F26" s="721"/>
      <c r="G26" s="721"/>
      <c r="H26" s="721"/>
      <c r="I26" s="722"/>
    </row>
    <row r="27" spans="1:9" ht="15" customHeight="1">
      <c r="A27" s="396"/>
      <c r="B27" s="705"/>
      <c r="C27" s="703"/>
      <c r="D27" s="723"/>
      <c r="E27" s="723"/>
      <c r="F27" s="723"/>
      <c r="G27" s="723"/>
      <c r="H27" s="723"/>
      <c r="I27" s="700"/>
    </row>
    <row r="28" spans="1:9" ht="15" customHeight="1">
      <c r="A28" s="396"/>
      <c r="B28" s="1606" t="s">
        <v>654</v>
      </c>
      <c r="C28" s="1607"/>
      <c r="D28" s="694">
        <v>847678.99</v>
      </c>
      <c r="E28" s="694">
        <v>868419.6</v>
      </c>
      <c r="F28" s="694">
        <v>1069830.7337942338</v>
      </c>
      <c r="G28" s="694">
        <v>1072783.7175901032</v>
      </c>
      <c r="H28" s="694">
        <v>2.4467528680874864</v>
      </c>
      <c r="I28" s="695">
        <v>0.2760234589070478</v>
      </c>
    </row>
    <row r="29" spans="1:9" ht="15" customHeight="1">
      <c r="A29" s="396"/>
      <c r="B29" s="724"/>
      <c r="C29" s="725"/>
      <c r="D29" s="726"/>
      <c r="E29" s="726"/>
      <c r="F29" s="726"/>
      <c r="G29" s="726"/>
      <c r="H29" s="726"/>
      <c r="I29" s="727"/>
    </row>
    <row r="30" spans="1:9" ht="15" customHeight="1">
      <c r="A30" s="396"/>
      <c r="B30" s="728" t="s">
        <v>655</v>
      </c>
      <c r="C30" s="729"/>
      <c r="D30" s="723"/>
      <c r="E30" s="723"/>
      <c r="F30" s="723"/>
      <c r="G30" s="723"/>
      <c r="H30" s="723"/>
      <c r="I30" s="730"/>
    </row>
    <row r="31" spans="1:9" ht="9.75" customHeight="1" hidden="1">
      <c r="A31" s="396"/>
      <c r="B31" s="731"/>
      <c r="C31" s="732"/>
      <c r="D31" s="694"/>
      <c r="E31" s="694"/>
      <c r="F31" s="694"/>
      <c r="G31" s="694"/>
      <c r="H31" s="694"/>
      <c r="I31" s="695"/>
    </row>
    <row r="32" spans="2:9" ht="15" customHeight="1">
      <c r="B32" s="1608" t="s">
        <v>656</v>
      </c>
      <c r="C32" s="1609"/>
      <c r="D32" s="723"/>
      <c r="E32" s="723"/>
      <c r="F32" s="723"/>
      <c r="G32" s="723"/>
      <c r="H32" s="723"/>
      <c r="I32" s="733"/>
    </row>
    <row r="33" spans="2:9" ht="15" customHeight="1">
      <c r="B33" s="705"/>
      <c r="C33" s="703" t="s">
        <v>657</v>
      </c>
      <c r="D33" s="699">
        <v>12.981127553746326</v>
      </c>
      <c r="E33" s="698">
        <v>13.79796763944843</v>
      </c>
      <c r="F33" s="699">
        <v>16.48476974075208</v>
      </c>
      <c r="G33" s="699">
        <v>15.06492518278775</v>
      </c>
      <c r="H33" s="718" t="s">
        <v>3</v>
      </c>
      <c r="I33" s="719" t="s">
        <v>3</v>
      </c>
    </row>
    <row r="34" spans="2:9" ht="15" customHeight="1">
      <c r="B34" s="705"/>
      <c r="C34" s="703" t="s">
        <v>658</v>
      </c>
      <c r="D34" s="699">
        <v>11.19332249619925</v>
      </c>
      <c r="E34" s="698">
        <v>11.67188476228342</v>
      </c>
      <c r="F34" s="699">
        <v>14.089234984696539</v>
      </c>
      <c r="G34" s="699">
        <v>12.717709870329365</v>
      </c>
      <c r="H34" s="718" t="s">
        <v>3</v>
      </c>
      <c r="I34" s="719" t="s">
        <v>3</v>
      </c>
    </row>
    <row r="35" spans="2:9" ht="15" customHeight="1">
      <c r="B35" s="705"/>
      <c r="C35" s="703"/>
      <c r="D35" s="699"/>
      <c r="E35" s="699"/>
      <c r="F35" s="699"/>
      <c r="G35" s="699"/>
      <c r="H35" s="718"/>
      <c r="I35" s="719"/>
    </row>
    <row r="36" spans="2:9" ht="15" customHeight="1">
      <c r="B36" s="1608" t="s">
        <v>659</v>
      </c>
      <c r="C36" s="1609"/>
      <c r="D36" s="694"/>
      <c r="E36" s="694"/>
      <c r="F36" s="694"/>
      <c r="G36" s="694"/>
      <c r="H36" s="734"/>
      <c r="I36" s="735"/>
    </row>
    <row r="37" spans="2:9" ht="15" customHeight="1">
      <c r="B37" s="736"/>
      <c r="C37" s="703" t="s">
        <v>657</v>
      </c>
      <c r="D37" s="699">
        <v>13.353253370754805</v>
      </c>
      <c r="E37" s="698">
        <v>14.22193180701582</v>
      </c>
      <c r="F37" s="699">
        <v>16.97048978922236</v>
      </c>
      <c r="G37" s="699">
        <v>15.510477359103119</v>
      </c>
      <c r="H37" s="737" t="s">
        <v>3</v>
      </c>
      <c r="I37" s="738" t="s">
        <v>3</v>
      </c>
    </row>
    <row r="38" spans="2:9" ht="15" customHeight="1">
      <c r="B38" s="736"/>
      <c r="C38" s="739" t="s">
        <v>658</v>
      </c>
      <c r="D38" s="699">
        <v>11.514197879457882</v>
      </c>
      <c r="E38" s="698">
        <v>12.03052170335265</v>
      </c>
      <c r="F38" s="699">
        <v>14.504371138085341</v>
      </c>
      <c r="G38" s="699">
        <v>13.093842060945668</v>
      </c>
      <c r="H38" s="718" t="s">
        <v>3</v>
      </c>
      <c r="I38" s="738" t="s">
        <v>3</v>
      </c>
    </row>
    <row r="39" spans="2:9" ht="15" customHeight="1">
      <c r="B39" s="740"/>
      <c r="C39" s="712"/>
      <c r="D39" s="721"/>
      <c r="E39" s="721"/>
      <c r="F39" s="721"/>
      <c r="G39" s="721"/>
      <c r="H39" s="721"/>
      <c r="I39" s="722"/>
    </row>
    <row r="40" spans="2:9" ht="15">
      <c r="B40" s="741"/>
      <c r="C40" s="742"/>
      <c r="D40" s="743"/>
      <c r="E40" s="743"/>
      <c r="F40" s="743"/>
      <c r="G40" s="743"/>
      <c r="H40" s="743"/>
      <c r="I40" s="744"/>
    </row>
    <row r="41" spans="2:9" ht="15.75">
      <c r="B41" s="745" t="s">
        <v>660</v>
      </c>
      <c r="C41" s="723"/>
      <c r="D41" s="706">
        <v>100391.6</v>
      </c>
      <c r="E41" s="706">
        <v>107033.4</v>
      </c>
      <c r="F41" s="706">
        <v>113808.65484504159</v>
      </c>
      <c r="G41" s="706">
        <v>118624.85344320009</v>
      </c>
      <c r="H41" s="699">
        <v>6.615991776204396</v>
      </c>
      <c r="I41" s="700">
        <v>4.231838610794654</v>
      </c>
    </row>
    <row r="42" spans="2:9" ht="15.75">
      <c r="B42" s="745" t="s">
        <v>661</v>
      </c>
      <c r="C42" s="723"/>
      <c r="D42" s="706">
        <v>747287.39</v>
      </c>
      <c r="E42" s="706">
        <v>761386.2</v>
      </c>
      <c r="F42" s="706">
        <v>956022.0789491922</v>
      </c>
      <c r="G42" s="706">
        <v>954158.864146903</v>
      </c>
      <c r="H42" s="699">
        <v>1.8866516669042</v>
      </c>
      <c r="I42" s="700">
        <v>-0.19489244477878742</v>
      </c>
    </row>
    <row r="43" spans="2:9" ht="15.75">
      <c r="B43" s="745" t="s">
        <v>662</v>
      </c>
      <c r="C43" s="723"/>
      <c r="D43" s="706">
        <v>-148067.66000000003</v>
      </c>
      <c r="E43" s="706">
        <v>-14098.709999999963</v>
      </c>
      <c r="F43" s="706">
        <v>-208734.68894919218</v>
      </c>
      <c r="G43" s="706">
        <v>1863.2148022891488</v>
      </c>
      <c r="H43" s="737" t="s">
        <v>3</v>
      </c>
      <c r="I43" s="719" t="s">
        <v>3</v>
      </c>
    </row>
    <row r="44" spans="2:9" ht="15.75">
      <c r="B44" s="745" t="s">
        <v>663</v>
      </c>
      <c r="C44" s="723"/>
      <c r="D44" s="706">
        <v>3031.7</v>
      </c>
      <c r="E44" s="706">
        <v>9330.2</v>
      </c>
      <c r="F44" s="706">
        <v>19781.4</v>
      </c>
      <c r="G44" s="706">
        <v>262</v>
      </c>
      <c r="H44" s="737" t="s">
        <v>3</v>
      </c>
      <c r="I44" s="719" t="s">
        <v>3</v>
      </c>
    </row>
    <row r="45" spans="2:9" ht="16.5" thickBot="1">
      <c r="B45" s="746" t="s">
        <v>664</v>
      </c>
      <c r="C45" s="747"/>
      <c r="D45" s="748">
        <v>-145035.96000000002</v>
      </c>
      <c r="E45" s="748">
        <v>-4768.609999999962</v>
      </c>
      <c r="F45" s="748">
        <v>-188953.248894919</v>
      </c>
      <c r="G45" s="748">
        <v>2125.214802289149</v>
      </c>
      <c r="H45" s="749" t="s">
        <v>3</v>
      </c>
      <c r="I45" s="750" t="s">
        <v>3</v>
      </c>
    </row>
    <row r="46" spans="2:9" ht="16.5" thickTop="1">
      <c r="B46" s="751" t="s">
        <v>665</v>
      </c>
      <c r="C46" s="672"/>
      <c r="D46" s="671"/>
      <c r="E46" s="671"/>
      <c r="F46" s="671"/>
      <c r="G46" s="671"/>
      <c r="H46" s="671"/>
      <c r="I46" s="671"/>
    </row>
    <row r="47" spans="2:9" ht="15.75">
      <c r="B47" s="752" t="s">
        <v>666</v>
      </c>
      <c r="C47" s="672"/>
      <c r="D47" s="671"/>
      <c r="E47" s="671"/>
      <c r="F47" s="671"/>
      <c r="G47" s="671"/>
      <c r="H47" s="671"/>
      <c r="I47" s="671"/>
    </row>
    <row r="48" spans="2:9" ht="15.75">
      <c r="B48" s="753" t="s">
        <v>667</v>
      </c>
      <c r="C48" s="754"/>
      <c r="D48" s="671"/>
      <c r="E48" s="671"/>
      <c r="F48" s="671"/>
      <c r="G48" s="671"/>
      <c r="H48" s="671"/>
      <c r="I48" s="671"/>
    </row>
    <row r="49" spans="2:9" ht="15.75">
      <c r="B49" s="755" t="s">
        <v>668</v>
      </c>
      <c r="C49" s="756"/>
      <c r="D49" s="671"/>
      <c r="E49" s="671"/>
      <c r="F49" s="671"/>
      <c r="G49" s="671"/>
      <c r="H49" s="671"/>
      <c r="I49" s="671"/>
    </row>
    <row r="50" spans="2:9" ht="15.75">
      <c r="B50" s="756" t="s">
        <v>669</v>
      </c>
      <c r="C50" s="757"/>
      <c r="D50" s="758">
        <v>101.14</v>
      </c>
      <c r="E50" s="759">
        <v>103.71</v>
      </c>
      <c r="F50" s="758">
        <v>106.73</v>
      </c>
      <c r="G50" s="759">
        <v>106.72</v>
      </c>
      <c r="H50" s="757"/>
      <c r="I50" s="671"/>
    </row>
    <row r="52" spans="4:7" ht="15.75">
      <c r="D52" s="760"/>
      <c r="E52" s="761"/>
      <c r="F52" s="761"/>
      <c r="G52" s="761"/>
    </row>
    <row r="55" ht="12.75">
      <c r="E55" s="762"/>
    </row>
  </sheetData>
  <sheetProtection/>
  <mergeCells count="10">
    <mergeCell ref="B21:C21"/>
    <mergeCell ref="B28:C28"/>
    <mergeCell ref="B32:C32"/>
    <mergeCell ref="B36:C36"/>
    <mergeCell ref="B1:I1"/>
    <mergeCell ref="B2:I2"/>
    <mergeCell ref="B3:I3"/>
    <mergeCell ref="H6:I6"/>
    <mergeCell ref="B9:C9"/>
    <mergeCell ref="B16:C16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31.7109375" style="142" customWidth="1"/>
    <col min="2" max="2" width="8.421875" style="139" bestFit="1" customWidth="1"/>
    <col min="3" max="3" width="12.00390625" style="139" customWidth="1"/>
    <col min="4" max="4" width="8.8515625" style="139" bestFit="1" customWidth="1"/>
    <col min="5" max="5" width="10.7109375" style="139" bestFit="1" customWidth="1"/>
    <col min="6" max="6" width="8.7109375" style="139" bestFit="1" customWidth="1"/>
    <col min="7" max="7" width="8.8515625" style="139" bestFit="1" customWidth="1"/>
    <col min="8" max="8" width="10.7109375" style="139" bestFit="1" customWidth="1"/>
    <col min="9" max="12" width="8.28125" style="139" customWidth="1"/>
    <col min="13" max="16384" width="9.140625" style="139" customWidth="1"/>
  </cols>
  <sheetData>
    <row r="1" spans="1:12" ht="14.25">
      <c r="A1" s="1440" t="s">
        <v>97</v>
      </c>
      <c r="B1" s="1440"/>
      <c r="C1" s="1440"/>
      <c r="D1" s="1440"/>
      <c r="E1" s="1440"/>
      <c r="F1" s="1440"/>
      <c r="G1" s="1440"/>
      <c r="H1" s="1440"/>
      <c r="I1" s="1440"/>
      <c r="J1" s="1440"/>
      <c r="K1" s="1440"/>
      <c r="L1" s="1440"/>
    </row>
    <row r="2" spans="1:12" ht="15.75">
      <c r="A2" s="1441" t="s">
        <v>98</v>
      </c>
      <c r="B2" s="1441"/>
      <c r="C2" s="1441"/>
      <c r="D2" s="1441"/>
      <c r="E2" s="1441"/>
      <c r="F2" s="1441"/>
      <c r="G2" s="1441"/>
      <c r="H2" s="1441"/>
      <c r="I2" s="1441"/>
      <c r="J2" s="1441"/>
      <c r="K2" s="1441"/>
      <c r="L2" s="1441"/>
    </row>
    <row r="3" spans="1:12" ht="14.25">
      <c r="A3" s="1442" t="s">
        <v>99</v>
      </c>
      <c r="B3" s="1442"/>
      <c r="C3" s="1442"/>
      <c r="D3" s="1442"/>
      <c r="E3" s="1442"/>
      <c r="F3" s="1442"/>
      <c r="G3" s="1442"/>
      <c r="H3" s="1442"/>
      <c r="I3" s="1442"/>
      <c r="J3" s="1442"/>
      <c r="K3" s="1442"/>
      <c r="L3" s="1442"/>
    </row>
    <row r="4" spans="1:12" ht="14.25">
      <c r="A4" s="1443" t="s">
        <v>100</v>
      </c>
      <c r="B4" s="1443"/>
      <c r="C4" s="1443"/>
      <c r="D4" s="1443"/>
      <c r="E4" s="1443"/>
      <c r="F4" s="1443"/>
      <c r="G4" s="1443"/>
      <c r="H4" s="1443"/>
      <c r="I4" s="1443"/>
      <c r="J4" s="1443"/>
      <c r="K4" s="1443"/>
      <c r="L4" s="1443"/>
    </row>
    <row r="5" spans="1:12" ht="14.25" customHeight="1">
      <c r="A5" s="1444" t="s">
        <v>101</v>
      </c>
      <c r="B5" s="1444" t="s">
        <v>102</v>
      </c>
      <c r="C5" s="614" t="s">
        <v>103</v>
      </c>
      <c r="D5" s="1446" t="s">
        <v>104</v>
      </c>
      <c r="E5" s="1446"/>
      <c r="F5" s="1446" t="s">
        <v>577</v>
      </c>
      <c r="G5" s="1446"/>
      <c r="H5" s="1446"/>
      <c r="I5" s="1447" t="s">
        <v>105</v>
      </c>
      <c r="J5" s="1448"/>
      <c r="K5" s="1448"/>
      <c r="L5" s="1449"/>
    </row>
    <row r="6" spans="1:12" ht="14.25">
      <c r="A6" s="1445"/>
      <c r="B6" s="1445"/>
      <c r="C6" s="615" t="str">
        <f>H6</f>
        <v>July/August</v>
      </c>
      <c r="D6" s="615" t="str">
        <f>G6</f>
        <v>June/July</v>
      </c>
      <c r="E6" s="615" t="str">
        <f>H6</f>
        <v>July/August</v>
      </c>
      <c r="F6" s="615" t="s">
        <v>106</v>
      </c>
      <c r="G6" s="615" t="s">
        <v>107</v>
      </c>
      <c r="H6" s="615" t="s">
        <v>108</v>
      </c>
      <c r="I6" s="616" t="s">
        <v>109</v>
      </c>
      <c r="J6" s="616" t="s">
        <v>109</v>
      </c>
      <c r="K6" s="616" t="s">
        <v>110</v>
      </c>
      <c r="L6" s="616" t="s">
        <v>110</v>
      </c>
    </row>
    <row r="7" spans="1:12" ht="14.25">
      <c r="A7" s="616">
        <v>1</v>
      </c>
      <c r="B7" s="616">
        <v>2</v>
      </c>
      <c r="C7" s="616">
        <v>3</v>
      </c>
      <c r="D7" s="616">
        <v>4</v>
      </c>
      <c r="E7" s="616">
        <v>5</v>
      </c>
      <c r="F7" s="616">
        <v>6</v>
      </c>
      <c r="G7" s="616">
        <v>7</v>
      </c>
      <c r="H7" s="616">
        <v>8</v>
      </c>
      <c r="I7" s="617" t="s">
        <v>111</v>
      </c>
      <c r="J7" s="617" t="s">
        <v>112</v>
      </c>
      <c r="K7" s="617" t="s">
        <v>113</v>
      </c>
      <c r="L7" s="617" t="s">
        <v>114</v>
      </c>
    </row>
    <row r="8" spans="1:12" ht="14.25">
      <c r="A8" s="140">
        <v>1</v>
      </c>
      <c r="B8" s="141">
        <v>2</v>
      </c>
      <c r="C8" s="141">
        <v>3</v>
      </c>
      <c r="D8" s="141">
        <v>4</v>
      </c>
      <c r="E8" s="141">
        <v>5</v>
      </c>
      <c r="F8" s="141">
        <v>6</v>
      </c>
      <c r="G8" s="141">
        <v>7</v>
      </c>
      <c r="H8" s="141">
        <v>8</v>
      </c>
      <c r="I8" s="141">
        <v>9</v>
      </c>
      <c r="J8" s="141">
        <v>10</v>
      </c>
      <c r="K8" s="141">
        <v>11</v>
      </c>
      <c r="L8" s="141">
        <v>12</v>
      </c>
    </row>
    <row r="9" spans="1:12" ht="14.25">
      <c r="A9" s="618" t="s">
        <v>115</v>
      </c>
      <c r="B9" s="619">
        <v>100</v>
      </c>
      <c r="C9" s="620">
        <v>99.64</v>
      </c>
      <c r="D9" s="620">
        <v>102.21</v>
      </c>
      <c r="E9" s="620">
        <v>106.52</v>
      </c>
      <c r="F9" s="620">
        <v>112.44</v>
      </c>
      <c r="G9" s="620">
        <v>112.88</v>
      </c>
      <c r="H9" s="620">
        <v>115.7</v>
      </c>
      <c r="I9" s="620">
        <v>6.91</v>
      </c>
      <c r="J9" s="620">
        <v>4.22</v>
      </c>
      <c r="K9" s="620">
        <v>8.61</v>
      </c>
      <c r="L9" s="620">
        <v>2.49</v>
      </c>
    </row>
    <row r="10" spans="1:12" ht="14.25">
      <c r="A10" s="618" t="s">
        <v>116</v>
      </c>
      <c r="B10" s="619">
        <v>43.91</v>
      </c>
      <c r="C10" s="620">
        <v>99.68</v>
      </c>
      <c r="D10" s="620">
        <v>103.49</v>
      </c>
      <c r="E10" s="620">
        <v>106.94</v>
      </c>
      <c r="F10" s="620">
        <v>113.08</v>
      </c>
      <c r="G10" s="620">
        <v>114.01</v>
      </c>
      <c r="H10" s="620">
        <v>116.91</v>
      </c>
      <c r="I10" s="620">
        <v>7.28</v>
      </c>
      <c r="J10" s="620">
        <v>3.33</v>
      </c>
      <c r="K10" s="620">
        <v>9.32</v>
      </c>
      <c r="L10" s="620">
        <v>2.55</v>
      </c>
    </row>
    <row r="11" spans="1:12" ht="14.25">
      <c r="A11" s="621" t="s">
        <v>117</v>
      </c>
      <c r="B11" s="622">
        <v>11.33</v>
      </c>
      <c r="C11" s="623">
        <v>94.28</v>
      </c>
      <c r="D11" s="623">
        <v>102.65</v>
      </c>
      <c r="E11" s="623">
        <v>102.6</v>
      </c>
      <c r="F11" s="623">
        <v>110.82</v>
      </c>
      <c r="G11" s="623">
        <v>111.33</v>
      </c>
      <c r="H11" s="623">
        <v>111.85</v>
      </c>
      <c r="I11" s="623">
        <v>8.82</v>
      </c>
      <c r="J11" s="623">
        <v>-0.06</v>
      </c>
      <c r="K11" s="623">
        <v>9.02</v>
      </c>
      <c r="L11" s="623">
        <v>0.47</v>
      </c>
    </row>
    <row r="12" spans="1:12" ht="14.25">
      <c r="A12" s="621" t="s">
        <v>118</v>
      </c>
      <c r="B12" s="622">
        <v>1.84</v>
      </c>
      <c r="C12" s="623">
        <v>92.72</v>
      </c>
      <c r="D12" s="623">
        <v>112.41</v>
      </c>
      <c r="E12" s="623">
        <v>117.3</v>
      </c>
      <c r="F12" s="623">
        <v>135.3</v>
      </c>
      <c r="G12" s="623">
        <v>137.71</v>
      </c>
      <c r="H12" s="623">
        <v>139.22</v>
      </c>
      <c r="I12" s="623">
        <v>26.5</v>
      </c>
      <c r="J12" s="623">
        <v>4.34</v>
      </c>
      <c r="K12" s="623">
        <v>18.69</v>
      </c>
      <c r="L12" s="623">
        <v>1.09</v>
      </c>
    </row>
    <row r="13" spans="1:12" ht="14.25">
      <c r="A13" s="621" t="s">
        <v>119</v>
      </c>
      <c r="B13" s="622">
        <v>5.52</v>
      </c>
      <c r="C13" s="623">
        <v>110.85</v>
      </c>
      <c r="D13" s="623">
        <v>101.74</v>
      </c>
      <c r="E13" s="623">
        <v>112.6</v>
      </c>
      <c r="F13" s="623">
        <v>114.91</v>
      </c>
      <c r="G13" s="623">
        <v>117.86</v>
      </c>
      <c r="H13" s="623">
        <v>132.74</v>
      </c>
      <c r="I13" s="623">
        <v>1.58</v>
      </c>
      <c r="J13" s="623">
        <v>10.68</v>
      </c>
      <c r="K13" s="623">
        <v>17.88</v>
      </c>
      <c r="L13" s="623">
        <v>12.63</v>
      </c>
    </row>
    <row r="14" spans="1:12" ht="14.25">
      <c r="A14" s="621" t="s">
        <v>120</v>
      </c>
      <c r="B14" s="622">
        <v>6.75</v>
      </c>
      <c r="C14" s="623">
        <v>103.44</v>
      </c>
      <c r="D14" s="623">
        <v>105.19</v>
      </c>
      <c r="E14" s="623">
        <v>110.98</v>
      </c>
      <c r="F14" s="623">
        <v>111.7</v>
      </c>
      <c r="G14" s="623">
        <v>112.38</v>
      </c>
      <c r="H14" s="623">
        <v>112.65</v>
      </c>
      <c r="I14" s="623">
        <v>7.29</v>
      </c>
      <c r="J14" s="623">
        <v>5.51</v>
      </c>
      <c r="K14" s="623">
        <v>1.5</v>
      </c>
      <c r="L14" s="623">
        <v>0.24</v>
      </c>
    </row>
    <row r="15" spans="1:12" ht="14.25">
      <c r="A15" s="621" t="s">
        <v>121</v>
      </c>
      <c r="B15" s="622">
        <v>5.24</v>
      </c>
      <c r="C15" s="623">
        <v>97.96</v>
      </c>
      <c r="D15" s="623">
        <v>105.69</v>
      </c>
      <c r="E15" s="623">
        <v>108.21</v>
      </c>
      <c r="F15" s="623">
        <v>111.87</v>
      </c>
      <c r="G15" s="623">
        <v>112.19</v>
      </c>
      <c r="H15" s="623">
        <v>112.88</v>
      </c>
      <c r="I15" s="623">
        <v>10.47</v>
      </c>
      <c r="J15" s="623">
        <v>2.38</v>
      </c>
      <c r="K15" s="623">
        <v>4.31</v>
      </c>
      <c r="L15" s="623">
        <v>0.61</v>
      </c>
    </row>
    <row r="16" spans="1:12" ht="14.25">
      <c r="A16" s="621" t="s">
        <v>122</v>
      </c>
      <c r="B16" s="622">
        <v>2.95</v>
      </c>
      <c r="C16" s="623">
        <v>99.66</v>
      </c>
      <c r="D16" s="623">
        <v>100.98</v>
      </c>
      <c r="E16" s="623">
        <v>106.12</v>
      </c>
      <c r="F16" s="623">
        <v>113.71</v>
      </c>
      <c r="G16" s="623">
        <v>113.09</v>
      </c>
      <c r="H16" s="623">
        <v>111.89</v>
      </c>
      <c r="I16" s="623">
        <v>6.49</v>
      </c>
      <c r="J16" s="623">
        <v>5.09</v>
      </c>
      <c r="K16" s="623">
        <v>5.43</v>
      </c>
      <c r="L16" s="623">
        <v>-1.07</v>
      </c>
    </row>
    <row r="17" spans="1:12" ht="14.25">
      <c r="A17" s="621" t="s">
        <v>123</v>
      </c>
      <c r="B17" s="622">
        <v>2.08</v>
      </c>
      <c r="C17" s="623">
        <v>102.99</v>
      </c>
      <c r="D17" s="623">
        <v>108.68</v>
      </c>
      <c r="E17" s="623">
        <v>105.99</v>
      </c>
      <c r="F17" s="623">
        <v>113.3</v>
      </c>
      <c r="G17" s="623">
        <v>112.54</v>
      </c>
      <c r="H17" s="623">
        <v>124.54</v>
      </c>
      <c r="I17" s="623">
        <v>2.91</v>
      </c>
      <c r="J17" s="623">
        <v>-2.48</v>
      </c>
      <c r="K17" s="623">
        <v>17.5</v>
      </c>
      <c r="L17" s="623">
        <v>10.66</v>
      </c>
    </row>
    <row r="18" spans="1:12" ht="14.25">
      <c r="A18" s="621" t="s">
        <v>124</v>
      </c>
      <c r="B18" s="622">
        <v>1.74</v>
      </c>
      <c r="C18" s="623">
        <v>100.22</v>
      </c>
      <c r="D18" s="623">
        <v>98.89</v>
      </c>
      <c r="E18" s="623">
        <v>99.71</v>
      </c>
      <c r="F18" s="623">
        <v>112.19</v>
      </c>
      <c r="G18" s="623">
        <v>115.84</v>
      </c>
      <c r="H18" s="623">
        <v>119.17</v>
      </c>
      <c r="I18" s="623">
        <v>-0.51</v>
      </c>
      <c r="J18" s="623">
        <v>0.83</v>
      </c>
      <c r="K18" s="623">
        <v>19.52</v>
      </c>
      <c r="L18" s="623">
        <v>2.88</v>
      </c>
    </row>
    <row r="19" spans="1:12" ht="14.25">
      <c r="A19" s="621" t="s">
        <v>125</v>
      </c>
      <c r="B19" s="622">
        <v>1.21</v>
      </c>
      <c r="C19" s="623">
        <v>99.8</v>
      </c>
      <c r="D19" s="623">
        <v>102.39</v>
      </c>
      <c r="E19" s="623">
        <v>106.04</v>
      </c>
      <c r="F19" s="623">
        <v>116.12</v>
      </c>
      <c r="G19" s="623">
        <v>118.52</v>
      </c>
      <c r="H19" s="623">
        <v>120.17</v>
      </c>
      <c r="I19" s="623">
        <v>6.26</v>
      </c>
      <c r="J19" s="623">
        <v>3.57</v>
      </c>
      <c r="K19" s="623">
        <v>13.32</v>
      </c>
      <c r="L19" s="623">
        <v>1.4</v>
      </c>
    </row>
    <row r="20" spans="1:12" ht="14.25">
      <c r="A20" s="621" t="s">
        <v>126</v>
      </c>
      <c r="B20" s="622">
        <v>1.24</v>
      </c>
      <c r="C20" s="623">
        <v>98.9</v>
      </c>
      <c r="D20" s="623">
        <v>100.47</v>
      </c>
      <c r="E20" s="623">
        <v>102.27</v>
      </c>
      <c r="F20" s="623">
        <v>106.49</v>
      </c>
      <c r="G20" s="623">
        <v>106.52</v>
      </c>
      <c r="H20" s="623">
        <v>107.14</v>
      </c>
      <c r="I20" s="623">
        <v>3.41</v>
      </c>
      <c r="J20" s="623">
        <v>1.79</v>
      </c>
      <c r="K20" s="623">
        <v>4.77</v>
      </c>
      <c r="L20" s="623">
        <v>0.58</v>
      </c>
    </row>
    <row r="21" spans="1:12" ht="14.25">
      <c r="A21" s="621" t="s">
        <v>127</v>
      </c>
      <c r="B21" s="622">
        <v>0.68</v>
      </c>
      <c r="C21" s="623">
        <v>99.88</v>
      </c>
      <c r="D21" s="623">
        <v>100.15</v>
      </c>
      <c r="E21" s="623">
        <v>107.84</v>
      </c>
      <c r="F21" s="623">
        <v>116.03</v>
      </c>
      <c r="G21" s="623">
        <v>116.03</v>
      </c>
      <c r="H21" s="623">
        <v>122.25</v>
      </c>
      <c r="I21" s="623">
        <v>7.97</v>
      </c>
      <c r="J21" s="623">
        <v>7.67</v>
      </c>
      <c r="K21" s="623">
        <v>13.36</v>
      </c>
      <c r="L21" s="623">
        <v>5.36</v>
      </c>
    </row>
    <row r="22" spans="1:12" ht="14.25">
      <c r="A22" s="621" t="s">
        <v>128</v>
      </c>
      <c r="B22" s="622">
        <v>0.41</v>
      </c>
      <c r="C22" s="623">
        <v>99.75</v>
      </c>
      <c r="D22" s="623">
        <v>100.26</v>
      </c>
      <c r="E22" s="623">
        <v>106.15</v>
      </c>
      <c r="F22" s="623">
        <v>108.52</v>
      </c>
      <c r="G22" s="623">
        <v>108.52</v>
      </c>
      <c r="H22" s="623">
        <v>109.57</v>
      </c>
      <c r="I22" s="623">
        <v>6.42</v>
      </c>
      <c r="J22" s="623">
        <v>5.88</v>
      </c>
      <c r="K22" s="623">
        <v>3.21</v>
      </c>
      <c r="L22" s="623">
        <v>0.96</v>
      </c>
    </row>
    <row r="23" spans="1:12" ht="14.25">
      <c r="A23" s="621" t="s">
        <v>129</v>
      </c>
      <c r="B23" s="622">
        <v>2.92</v>
      </c>
      <c r="C23" s="623">
        <v>97.91</v>
      </c>
      <c r="D23" s="623">
        <v>101.6</v>
      </c>
      <c r="E23" s="623">
        <v>104.29</v>
      </c>
      <c r="F23" s="623">
        <v>112.48</v>
      </c>
      <c r="G23" s="623">
        <v>113.5</v>
      </c>
      <c r="H23" s="623">
        <v>114.84</v>
      </c>
      <c r="I23" s="623">
        <v>6.52</v>
      </c>
      <c r="J23" s="623">
        <v>2.65</v>
      </c>
      <c r="K23" s="623">
        <v>10.12</v>
      </c>
      <c r="L23" s="623">
        <v>1.18</v>
      </c>
    </row>
    <row r="24" spans="1:12" ht="14.25">
      <c r="A24" s="624"/>
      <c r="B24" s="625"/>
      <c r="C24" s="625"/>
      <c r="D24" s="625"/>
      <c r="E24" s="625"/>
      <c r="F24" s="625"/>
      <c r="G24" s="625"/>
      <c r="H24" s="625"/>
      <c r="I24" s="625"/>
      <c r="J24" s="625"/>
      <c r="K24" s="625"/>
      <c r="L24" s="626"/>
    </row>
    <row r="25" spans="1:12" ht="14.25">
      <c r="A25" s="618" t="s">
        <v>130</v>
      </c>
      <c r="B25" s="619">
        <v>56.09</v>
      </c>
      <c r="C25" s="620">
        <v>99.61</v>
      </c>
      <c r="D25" s="620">
        <v>101.22</v>
      </c>
      <c r="E25" s="620">
        <v>106.2</v>
      </c>
      <c r="F25" s="620">
        <v>111.93</v>
      </c>
      <c r="G25" s="620">
        <v>112.01</v>
      </c>
      <c r="H25" s="620">
        <v>114.75</v>
      </c>
      <c r="I25" s="620">
        <v>6.62</v>
      </c>
      <c r="J25" s="620">
        <v>4.92</v>
      </c>
      <c r="K25" s="620">
        <v>8.06</v>
      </c>
      <c r="L25" s="620">
        <v>2.45</v>
      </c>
    </row>
    <row r="26" spans="1:12" ht="14.25">
      <c r="A26" s="621" t="s">
        <v>131</v>
      </c>
      <c r="B26" s="622">
        <v>7.19</v>
      </c>
      <c r="C26" s="623">
        <v>99.03</v>
      </c>
      <c r="D26" s="623">
        <v>100.86</v>
      </c>
      <c r="E26" s="623">
        <v>109.31</v>
      </c>
      <c r="F26" s="623">
        <v>118.04</v>
      </c>
      <c r="G26" s="623">
        <v>118.04</v>
      </c>
      <c r="H26" s="623">
        <v>121.59</v>
      </c>
      <c r="I26" s="623">
        <v>10.38</v>
      </c>
      <c r="J26" s="623">
        <v>8.38</v>
      </c>
      <c r="K26" s="623">
        <v>11.24</v>
      </c>
      <c r="L26" s="623">
        <v>3.01</v>
      </c>
    </row>
    <row r="27" spans="1:12" ht="14.25">
      <c r="A27" s="621" t="s">
        <v>132</v>
      </c>
      <c r="B27" s="622">
        <v>20.3</v>
      </c>
      <c r="C27" s="623">
        <v>99.68</v>
      </c>
      <c r="D27" s="623">
        <v>100.37</v>
      </c>
      <c r="E27" s="623">
        <v>109.28</v>
      </c>
      <c r="F27" s="623">
        <v>116.83</v>
      </c>
      <c r="G27" s="623">
        <v>116.82</v>
      </c>
      <c r="H27" s="623">
        <v>119.85</v>
      </c>
      <c r="I27" s="623">
        <v>9.64</v>
      </c>
      <c r="J27" s="623">
        <v>8.88</v>
      </c>
      <c r="K27" s="623">
        <v>9.67</v>
      </c>
      <c r="L27" s="623">
        <v>2.59</v>
      </c>
    </row>
    <row r="28" spans="1:12" ht="14.25">
      <c r="A28" s="621" t="s">
        <v>133</v>
      </c>
      <c r="B28" s="622">
        <v>4.3</v>
      </c>
      <c r="C28" s="623">
        <v>98.86</v>
      </c>
      <c r="D28" s="623">
        <v>100.81</v>
      </c>
      <c r="E28" s="623">
        <v>102.91</v>
      </c>
      <c r="F28" s="623">
        <v>108.91</v>
      </c>
      <c r="G28" s="623">
        <v>108.99</v>
      </c>
      <c r="H28" s="623">
        <v>111.09</v>
      </c>
      <c r="I28" s="623">
        <v>4.1</v>
      </c>
      <c r="J28" s="623">
        <v>2.08</v>
      </c>
      <c r="K28" s="623">
        <v>7.95</v>
      </c>
      <c r="L28" s="623">
        <v>1.93</v>
      </c>
    </row>
    <row r="29" spans="1:12" ht="14.25">
      <c r="A29" s="621" t="s">
        <v>134</v>
      </c>
      <c r="B29" s="622">
        <v>3.47</v>
      </c>
      <c r="C29" s="623">
        <v>99.78</v>
      </c>
      <c r="D29" s="623">
        <v>100.33</v>
      </c>
      <c r="E29" s="623">
        <v>101.2</v>
      </c>
      <c r="F29" s="623">
        <v>105.09</v>
      </c>
      <c r="G29" s="623">
        <v>105.09</v>
      </c>
      <c r="H29" s="623">
        <v>105.18</v>
      </c>
      <c r="I29" s="623">
        <v>1.42</v>
      </c>
      <c r="J29" s="623">
        <v>0.87</v>
      </c>
      <c r="K29" s="623">
        <v>3.93</v>
      </c>
      <c r="L29" s="623">
        <v>0.09</v>
      </c>
    </row>
    <row r="30" spans="1:12" ht="14.25">
      <c r="A30" s="621" t="s">
        <v>135</v>
      </c>
      <c r="B30" s="622">
        <v>5.34</v>
      </c>
      <c r="C30" s="623">
        <v>103.16</v>
      </c>
      <c r="D30" s="623">
        <v>97.27</v>
      </c>
      <c r="E30" s="623">
        <v>99.15</v>
      </c>
      <c r="F30" s="623">
        <v>100.2</v>
      </c>
      <c r="G30" s="623">
        <v>100.21</v>
      </c>
      <c r="H30" s="623">
        <v>99.92</v>
      </c>
      <c r="I30" s="623">
        <v>-3.9</v>
      </c>
      <c r="J30" s="623">
        <v>1.93</v>
      </c>
      <c r="K30" s="623">
        <v>0.78</v>
      </c>
      <c r="L30" s="623">
        <v>-0.29</v>
      </c>
    </row>
    <row r="31" spans="1:12" ht="14.25">
      <c r="A31" s="621" t="s">
        <v>136</v>
      </c>
      <c r="B31" s="622">
        <v>2.82</v>
      </c>
      <c r="C31" s="623">
        <v>99.82</v>
      </c>
      <c r="D31" s="623">
        <v>100.43</v>
      </c>
      <c r="E31" s="623">
        <v>103.58</v>
      </c>
      <c r="F31" s="623">
        <v>105.59</v>
      </c>
      <c r="G31" s="623">
        <v>105.59</v>
      </c>
      <c r="H31" s="623">
        <v>105.29</v>
      </c>
      <c r="I31" s="623">
        <v>3.77</v>
      </c>
      <c r="J31" s="623">
        <v>3.14</v>
      </c>
      <c r="K31" s="623">
        <v>1.65</v>
      </c>
      <c r="L31" s="623">
        <v>-0.29</v>
      </c>
    </row>
    <row r="32" spans="1:12" ht="14.25">
      <c r="A32" s="621" t="s">
        <v>137</v>
      </c>
      <c r="B32" s="622">
        <v>2.46</v>
      </c>
      <c r="C32" s="623">
        <v>99.81</v>
      </c>
      <c r="D32" s="623">
        <v>100.18</v>
      </c>
      <c r="E32" s="623">
        <v>102.74</v>
      </c>
      <c r="F32" s="623">
        <v>105.95</v>
      </c>
      <c r="G32" s="623">
        <v>105.95</v>
      </c>
      <c r="H32" s="623">
        <v>106.43</v>
      </c>
      <c r="I32" s="623">
        <v>2.94</v>
      </c>
      <c r="J32" s="623">
        <v>2.56</v>
      </c>
      <c r="K32" s="623">
        <v>3.58</v>
      </c>
      <c r="L32" s="623">
        <v>0.45</v>
      </c>
    </row>
    <row r="33" spans="1:12" ht="14.25">
      <c r="A33" s="621" t="s">
        <v>138</v>
      </c>
      <c r="B33" s="622">
        <v>7.41</v>
      </c>
      <c r="C33" s="623">
        <v>97.25</v>
      </c>
      <c r="D33" s="623">
        <v>109.08</v>
      </c>
      <c r="E33" s="623">
        <v>109.14</v>
      </c>
      <c r="F33" s="623">
        <v>112.73</v>
      </c>
      <c r="G33" s="623">
        <v>112.73</v>
      </c>
      <c r="H33" s="623">
        <v>119.58</v>
      </c>
      <c r="I33" s="623">
        <v>12.23</v>
      </c>
      <c r="J33" s="623">
        <v>0.05</v>
      </c>
      <c r="K33" s="623">
        <v>9.56</v>
      </c>
      <c r="L33" s="623">
        <v>6.07</v>
      </c>
    </row>
    <row r="34" spans="1:12" ht="14.25">
      <c r="A34" s="621" t="s">
        <v>139</v>
      </c>
      <c r="B34" s="622">
        <v>2.81</v>
      </c>
      <c r="C34" s="623">
        <v>100.74</v>
      </c>
      <c r="D34" s="623">
        <v>99.5</v>
      </c>
      <c r="E34" s="623">
        <v>99.88</v>
      </c>
      <c r="F34" s="623">
        <v>108.94</v>
      </c>
      <c r="G34" s="623">
        <v>110.38</v>
      </c>
      <c r="H34" s="623">
        <v>114.94</v>
      </c>
      <c r="I34" s="623">
        <v>-0.85</v>
      </c>
      <c r="J34" s="623">
        <v>0.39</v>
      </c>
      <c r="K34" s="623">
        <v>15.07</v>
      </c>
      <c r="L34" s="623">
        <v>4.13</v>
      </c>
    </row>
    <row r="35" spans="1:12" ht="14.25">
      <c r="A35" s="1450"/>
      <c r="B35" s="1451"/>
      <c r="C35" s="1451"/>
      <c r="D35" s="1451"/>
      <c r="E35" s="1451"/>
      <c r="F35" s="1451"/>
      <c r="G35" s="1451"/>
      <c r="H35" s="1451"/>
      <c r="I35" s="1451"/>
      <c r="J35" s="1451"/>
      <c r="K35" s="1451"/>
      <c r="L35" s="1452"/>
    </row>
    <row r="36" spans="1:12" ht="14.25">
      <c r="A36" s="1453" t="s">
        <v>140</v>
      </c>
      <c r="B36" s="1454"/>
      <c r="C36" s="1454"/>
      <c r="D36" s="1454"/>
      <c r="E36" s="1454"/>
      <c r="F36" s="1454"/>
      <c r="G36" s="1454"/>
      <c r="H36" s="1454"/>
      <c r="I36" s="1454"/>
      <c r="J36" s="1454"/>
      <c r="K36" s="1454"/>
      <c r="L36" s="1455"/>
    </row>
    <row r="37" spans="1:12" ht="14.25">
      <c r="A37" s="627" t="s">
        <v>115</v>
      </c>
      <c r="B37" s="623">
        <v>100</v>
      </c>
      <c r="C37" s="623">
        <v>99.79</v>
      </c>
      <c r="D37" s="623">
        <v>102.29</v>
      </c>
      <c r="E37" s="623">
        <v>108.13</v>
      </c>
      <c r="F37" s="623">
        <v>114.18</v>
      </c>
      <c r="G37" s="623">
        <v>114.21</v>
      </c>
      <c r="H37" s="623">
        <v>115.72</v>
      </c>
      <c r="I37" s="623">
        <v>8.35</v>
      </c>
      <c r="J37" s="623">
        <v>5.71</v>
      </c>
      <c r="K37" s="623">
        <v>7.02</v>
      </c>
      <c r="L37" s="623">
        <v>1.32</v>
      </c>
    </row>
    <row r="38" spans="1:12" ht="14.25">
      <c r="A38" s="627" t="s">
        <v>116</v>
      </c>
      <c r="B38" s="623">
        <v>39.77</v>
      </c>
      <c r="C38" s="623">
        <v>100.21</v>
      </c>
      <c r="D38" s="623">
        <v>103.63</v>
      </c>
      <c r="E38" s="623">
        <v>108.45</v>
      </c>
      <c r="F38" s="623">
        <v>116.22</v>
      </c>
      <c r="G38" s="623">
        <v>116.22</v>
      </c>
      <c r="H38" s="623">
        <v>118.37</v>
      </c>
      <c r="I38" s="623">
        <v>8.23</v>
      </c>
      <c r="J38" s="623">
        <v>4.65</v>
      </c>
      <c r="K38" s="623">
        <v>9.15</v>
      </c>
      <c r="L38" s="623">
        <v>1.85</v>
      </c>
    </row>
    <row r="39" spans="1:12" ht="14.25">
      <c r="A39" s="627" t="s">
        <v>130</v>
      </c>
      <c r="B39" s="623">
        <v>60.23</v>
      </c>
      <c r="C39" s="623">
        <v>99.52</v>
      </c>
      <c r="D39" s="623">
        <v>101.41</v>
      </c>
      <c r="E39" s="623">
        <v>107.91</v>
      </c>
      <c r="F39" s="623">
        <v>112.86</v>
      </c>
      <c r="G39" s="623">
        <v>112.91</v>
      </c>
      <c r="H39" s="623">
        <v>114</v>
      </c>
      <c r="I39" s="623">
        <v>8.43</v>
      </c>
      <c r="J39" s="623">
        <v>6.41</v>
      </c>
      <c r="K39" s="623">
        <v>5.65</v>
      </c>
      <c r="L39" s="623">
        <v>0.97</v>
      </c>
    </row>
    <row r="40" spans="1:12" ht="14.25">
      <c r="A40" s="1456"/>
      <c r="B40" s="1457"/>
      <c r="C40" s="1457"/>
      <c r="D40" s="1457"/>
      <c r="E40" s="1457"/>
      <c r="F40" s="1457"/>
      <c r="G40" s="1457"/>
      <c r="H40" s="1457"/>
      <c r="I40" s="1457"/>
      <c r="J40" s="1457"/>
      <c r="K40" s="1457"/>
      <c r="L40" s="1458"/>
    </row>
    <row r="41" spans="1:12" ht="14.25">
      <c r="A41" s="1453" t="s">
        <v>141</v>
      </c>
      <c r="B41" s="1454"/>
      <c r="C41" s="1454"/>
      <c r="D41" s="1454"/>
      <c r="E41" s="1454"/>
      <c r="F41" s="1454"/>
      <c r="G41" s="1454"/>
      <c r="H41" s="1454"/>
      <c r="I41" s="1454"/>
      <c r="J41" s="1454"/>
      <c r="K41" s="1454"/>
      <c r="L41" s="1455"/>
    </row>
    <row r="42" spans="1:12" ht="14.25">
      <c r="A42" s="621" t="s">
        <v>115</v>
      </c>
      <c r="B42" s="622">
        <v>100</v>
      </c>
      <c r="C42" s="623">
        <v>99.81</v>
      </c>
      <c r="D42" s="623">
        <v>102.05</v>
      </c>
      <c r="E42" s="623">
        <v>105.59</v>
      </c>
      <c r="F42" s="623">
        <v>110.6</v>
      </c>
      <c r="G42" s="623">
        <v>111.32</v>
      </c>
      <c r="H42" s="623">
        <v>114.55</v>
      </c>
      <c r="I42" s="623">
        <v>5.79</v>
      </c>
      <c r="J42" s="623">
        <v>3.47</v>
      </c>
      <c r="K42" s="623">
        <v>8.49</v>
      </c>
      <c r="L42" s="623">
        <v>2.9</v>
      </c>
    </row>
    <row r="43" spans="1:12" ht="14.25">
      <c r="A43" s="621" t="s">
        <v>116</v>
      </c>
      <c r="B43" s="622">
        <v>44.14</v>
      </c>
      <c r="C43" s="623">
        <v>99.91</v>
      </c>
      <c r="D43" s="623">
        <v>103.28</v>
      </c>
      <c r="E43" s="623">
        <v>106.38</v>
      </c>
      <c r="F43" s="623">
        <v>111.27</v>
      </c>
      <c r="G43" s="623">
        <v>112.8</v>
      </c>
      <c r="H43" s="623">
        <v>116.56</v>
      </c>
      <c r="I43" s="623">
        <v>6.47</v>
      </c>
      <c r="J43" s="623">
        <v>2.99</v>
      </c>
      <c r="K43" s="623">
        <v>9.57</v>
      </c>
      <c r="L43" s="623">
        <v>3.33</v>
      </c>
    </row>
    <row r="44" spans="1:12" ht="14.25">
      <c r="A44" s="621" t="s">
        <v>130</v>
      </c>
      <c r="B44" s="622">
        <v>55.86</v>
      </c>
      <c r="C44" s="623">
        <v>99.73</v>
      </c>
      <c r="D44" s="623">
        <v>101.08</v>
      </c>
      <c r="E44" s="623">
        <v>104.97</v>
      </c>
      <c r="F44" s="623">
        <v>110.07</v>
      </c>
      <c r="G44" s="623">
        <v>110.16</v>
      </c>
      <c r="H44" s="623">
        <v>112.98</v>
      </c>
      <c r="I44" s="623">
        <v>5.25</v>
      </c>
      <c r="J44" s="623">
        <v>3.84</v>
      </c>
      <c r="K44" s="623">
        <v>7.64</v>
      </c>
      <c r="L44" s="623">
        <v>2.56</v>
      </c>
    </row>
    <row r="45" spans="1:12" ht="14.25">
      <c r="A45" s="1450"/>
      <c r="B45" s="1451"/>
      <c r="C45" s="1451"/>
      <c r="D45" s="1451"/>
      <c r="E45" s="1451"/>
      <c r="F45" s="1451"/>
      <c r="G45" s="1451"/>
      <c r="H45" s="1451"/>
      <c r="I45" s="1451"/>
      <c r="J45" s="1451"/>
      <c r="K45" s="1451"/>
      <c r="L45" s="1452"/>
    </row>
    <row r="46" spans="1:12" ht="14.25">
      <c r="A46" s="1453" t="s">
        <v>142</v>
      </c>
      <c r="B46" s="1454"/>
      <c r="C46" s="1454"/>
      <c r="D46" s="1454"/>
      <c r="E46" s="1454"/>
      <c r="F46" s="1454"/>
      <c r="G46" s="1454"/>
      <c r="H46" s="1454"/>
      <c r="I46" s="1454"/>
      <c r="J46" s="1454"/>
      <c r="K46" s="1454"/>
      <c r="L46" s="1455"/>
    </row>
    <row r="47" spans="1:12" ht="14.25">
      <c r="A47" s="621" t="s">
        <v>115</v>
      </c>
      <c r="B47" s="622">
        <v>100</v>
      </c>
      <c r="C47" s="623">
        <v>99.26</v>
      </c>
      <c r="D47" s="623">
        <v>102.45</v>
      </c>
      <c r="E47" s="623">
        <v>106.45</v>
      </c>
      <c r="F47" s="623">
        <v>113.8</v>
      </c>
      <c r="G47" s="623">
        <v>114.29</v>
      </c>
      <c r="H47" s="623">
        <v>118.03</v>
      </c>
      <c r="I47" s="623">
        <v>7.25</v>
      </c>
      <c r="J47" s="623">
        <v>3.91</v>
      </c>
      <c r="K47" s="623">
        <v>10.87</v>
      </c>
      <c r="L47" s="623">
        <v>3.28</v>
      </c>
    </row>
    <row r="48" spans="1:12" ht="14.25">
      <c r="A48" s="621" t="s">
        <v>116</v>
      </c>
      <c r="B48" s="622">
        <v>46.88</v>
      </c>
      <c r="C48" s="623">
        <v>98.99</v>
      </c>
      <c r="D48" s="623">
        <v>103.8</v>
      </c>
      <c r="E48" s="623">
        <v>106.69</v>
      </c>
      <c r="F48" s="623">
        <v>113.31</v>
      </c>
      <c r="G48" s="623">
        <v>114.22</v>
      </c>
      <c r="H48" s="623">
        <v>116.77</v>
      </c>
      <c r="I48" s="623">
        <v>7.77</v>
      </c>
      <c r="J48" s="623">
        <v>2.78</v>
      </c>
      <c r="K48" s="623">
        <v>9.45</v>
      </c>
      <c r="L48" s="623">
        <v>2.23</v>
      </c>
    </row>
    <row r="49" spans="1:12" ht="14.25">
      <c r="A49" s="621" t="s">
        <v>130</v>
      </c>
      <c r="B49" s="622">
        <v>53.12</v>
      </c>
      <c r="C49" s="623">
        <v>99.5</v>
      </c>
      <c r="D49" s="623">
        <v>101.27</v>
      </c>
      <c r="E49" s="623">
        <v>106.25</v>
      </c>
      <c r="F49" s="623">
        <v>114.24</v>
      </c>
      <c r="G49" s="623">
        <v>114.35</v>
      </c>
      <c r="H49" s="623">
        <v>119.15</v>
      </c>
      <c r="I49" s="623">
        <v>6.79</v>
      </c>
      <c r="J49" s="623">
        <v>4.92</v>
      </c>
      <c r="K49" s="623">
        <v>12.14</v>
      </c>
      <c r="L49" s="623">
        <v>4.2</v>
      </c>
    </row>
    <row r="50" spans="1:12" ht="14.25">
      <c r="A50" s="1450"/>
      <c r="B50" s="1451"/>
      <c r="C50" s="1451"/>
      <c r="D50" s="1451"/>
      <c r="E50" s="1451"/>
      <c r="F50" s="1451"/>
      <c r="G50" s="1451"/>
      <c r="H50" s="1451"/>
      <c r="I50" s="1451"/>
      <c r="J50" s="1451"/>
      <c r="K50" s="1451"/>
      <c r="L50" s="1452"/>
    </row>
    <row r="51" spans="1:12" ht="14.25">
      <c r="A51" s="1453" t="s">
        <v>143</v>
      </c>
      <c r="B51" s="1454"/>
      <c r="C51" s="1454"/>
      <c r="D51" s="1454"/>
      <c r="E51" s="1454"/>
      <c r="F51" s="1454"/>
      <c r="G51" s="1454"/>
      <c r="H51" s="1454"/>
      <c r="I51" s="1454"/>
      <c r="J51" s="1454"/>
      <c r="K51" s="1454"/>
      <c r="L51" s="1455"/>
    </row>
    <row r="52" spans="1:12" ht="14.25">
      <c r="A52" s="621" t="s">
        <v>115</v>
      </c>
      <c r="B52" s="622">
        <v>100</v>
      </c>
      <c r="C52" s="622">
        <v>98.48</v>
      </c>
      <c r="D52" s="623">
        <v>101.72</v>
      </c>
      <c r="E52" s="623">
        <v>105.12</v>
      </c>
      <c r="F52" s="623">
        <v>111.41</v>
      </c>
      <c r="G52" s="623">
        <v>111.46</v>
      </c>
      <c r="H52" s="623">
        <v>112.62</v>
      </c>
      <c r="I52" s="623">
        <v>6.74</v>
      </c>
      <c r="J52" s="623">
        <v>3.35</v>
      </c>
      <c r="K52" s="623">
        <v>7.14</v>
      </c>
      <c r="L52" s="623">
        <v>1.04</v>
      </c>
    </row>
    <row r="53" spans="1:12" ht="14.25">
      <c r="A53" s="621" t="s">
        <v>116</v>
      </c>
      <c r="B53" s="622">
        <v>59.53</v>
      </c>
      <c r="C53" s="622">
        <v>97.75</v>
      </c>
      <c r="D53" s="623">
        <v>102.48</v>
      </c>
      <c r="E53" s="623">
        <v>104.42</v>
      </c>
      <c r="F53" s="623">
        <v>110.97</v>
      </c>
      <c r="G53" s="623">
        <v>110.99</v>
      </c>
      <c r="H53" s="623">
        <v>110.99</v>
      </c>
      <c r="I53" s="623">
        <v>6.82</v>
      </c>
      <c r="J53" s="623">
        <v>1.9</v>
      </c>
      <c r="K53" s="623">
        <v>6.29</v>
      </c>
      <c r="L53" s="623">
        <v>0</v>
      </c>
    </row>
    <row r="54" spans="1:12" ht="14.25">
      <c r="A54" s="621" t="s">
        <v>130</v>
      </c>
      <c r="B54" s="622">
        <v>40.47</v>
      </c>
      <c r="C54" s="622">
        <v>99.57</v>
      </c>
      <c r="D54" s="623">
        <v>100.61</v>
      </c>
      <c r="E54" s="623">
        <v>106.16</v>
      </c>
      <c r="F54" s="623">
        <v>112.06</v>
      </c>
      <c r="G54" s="623">
        <v>112.15</v>
      </c>
      <c r="H54" s="623">
        <v>115.07</v>
      </c>
      <c r="I54" s="623">
        <v>6.62</v>
      </c>
      <c r="J54" s="623">
        <v>5.52</v>
      </c>
      <c r="K54" s="623">
        <v>8.39</v>
      </c>
      <c r="L54" s="623">
        <v>2.6</v>
      </c>
    </row>
  </sheetData>
  <sheetProtection/>
  <mergeCells count="17">
    <mergeCell ref="A50:L50"/>
    <mergeCell ref="A51:L51"/>
    <mergeCell ref="A35:L35"/>
    <mergeCell ref="A36:L36"/>
    <mergeCell ref="A40:L40"/>
    <mergeCell ref="A41:L41"/>
    <mergeCell ref="A45:L45"/>
    <mergeCell ref="A46:L46"/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 horizontalCentered="1"/>
  <pageMargins left="0.75" right="0.7" top="0.25" bottom="0.23" header="0.3" footer="0.3"/>
  <pageSetup fitToHeight="1" fitToWidth="1" horizontalDpi="600" verticalDpi="600" orientation="portrait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6"/>
  <sheetViews>
    <sheetView zoomScalePageLayoutView="0" workbookViewId="0" topLeftCell="A1">
      <selection activeCell="O31" sqref="O31"/>
    </sheetView>
  </sheetViews>
  <sheetFormatPr defaultColWidth="9.140625" defaultRowHeight="15"/>
  <cols>
    <col min="1" max="1" width="9.140625" style="2" customWidth="1"/>
    <col min="2" max="2" width="5.8515625" style="2" customWidth="1"/>
    <col min="3" max="3" width="25.57421875" style="2" customWidth="1"/>
    <col min="4" max="4" width="16.421875" style="2" customWidth="1"/>
    <col min="5" max="5" width="15.7109375" style="2" customWidth="1"/>
    <col min="6" max="6" width="15.421875" style="2" customWidth="1"/>
    <col min="7" max="7" width="13.00390625" style="2" customWidth="1"/>
    <col min="8" max="8" width="12.140625" style="2" customWidth="1"/>
    <col min="9" max="9" width="12.7109375" style="2" customWidth="1"/>
    <col min="10" max="16384" width="9.140625" style="2" customWidth="1"/>
  </cols>
  <sheetData>
    <row r="2" spans="2:10" ht="12.75">
      <c r="B2" s="1541" t="s">
        <v>670</v>
      </c>
      <c r="C2" s="1541"/>
      <c r="D2" s="1541"/>
      <c r="E2" s="1541"/>
      <c r="F2" s="1541"/>
      <c r="G2" s="1541"/>
      <c r="H2" s="1541"/>
      <c r="I2" s="1541"/>
      <c r="J2" s="763"/>
    </row>
    <row r="3" spans="2:10" ht="15.75">
      <c r="B3" s="1610" t="s">
        <v>642</v>
      </c>
      <c r="C3" s="1610"/>
      <c r="D3" s="1610"/>
      <c r="E3" s="1610"/>
      <c r="F3" s="1610"/>
      <c r="G3" s="1610"/>
      <c r="H3" s="1610"/>
      <c r="I3" s="1610"/>
      <c r="J3" s="764"/>
    </row>
    <row r="4" spans="2:10" ht="18" customHeight="1" thickBot="1">
      <c r="B4" s="1615" t="s">
        <v>671</v>
      </c>
      <c r="C4" s="1615"/>
      <c r="D4" s="1615"/>
      <c r="E4" s="1615"/>
      <c r="F4" s="1615"/>
      <c r="G4" s="1615"/>
      <c r="H4" s="1615"/>
      <c r="I4" s="1615"/>
      <c r="J4" s="764"/>
    </row>
    <row r="5" spans="2:10" ht="15" customHeight="1" thickTop="1">
      <c r="B5" s="765"/>
      <c r="C5" s="766"/>
      <c r="D5" s="767"/>
      <c r="E5" s="768"/>
      <c r="F5" s="767"/>
      <c r="G5" s="767"/>
      <c r="H5" s="769" t="s">
        <v>150</v>
      </c>
      <c r="I5" s="770"/>
      <c r="J5" s="764"/>
    </row>
    <row r="6" spans="2:10" ht="15" customHeight="1">
      <c r="B6" s="771"/>
      <c r="C6" s="772"/>
      <c r="D6" s="773" t="s">
        <v>644</v>
      </c>
      <c r="E6" s="774" t="s">
        <v>645</v>
      </c>
      <c r="F6" s="773" t="s">
        <v>644</v>
      </c>
      <c r="G6" s="774" t="s">
        <v>645</v>
      </c>
      <c r="H6" s="1616" t="s">
        <v>672</v>
      </c>
      <c r="I6" s="1617"/>
      <c r="J6" s="764"/>
    </row>
    <row r="7" spans="2:10" ht="15" customHeight="1">
      <c r="B7" s="771"/>
      <c r="C7" s="772"/>
      <c r="D7" s="775">
        <v>2015</v>
      </c>
      <c r="E7" s="776">
        <v>2015</v>
      </c>
      <c r="F7" s="775">
        <v>2016</v>
      </c>
      <c r="G7" s="775">
        <v>2016</v>
      </c>
      <c r="H7" s="777" t="s">
        <v>17</v>
      </c>
      <c r="I7" s="778" t="s">
        <v>19</v>
      </c>
      <c r="J7" s="764"/>
    </row>
    <row r="8" spans="2:10" ht="15" customHeight="1">
      <c r="B8" s="687"/>
      <c r="C8" s="688"/>
      <c r="D8" s="689"/>
      <c r="E8" s="689"/>
      <c r="F8" s="689"/>
      <c r="G8" s="689"/>
      <c r="H8" s="691"/>
      <c r="I8" s="692"/>
      <c r="J8" s="764"/>
    </row>
    <row r="9" spans="2:11" ht="15" customHeight="1">
      <c r="B9" s="736" t="s">
        <v>646</v>
      </c>
      <c r="C9" s="779"/>
      <c r="D9" s="701">
        <v>7184.93049238679</v>
      </c>
      <c r="E9" s="701">
        <v>7202.602449137017</v>
      </c>
      <c r="F9" s="701">
        <v>8597.68472285777</v>
      </c>
      <c r="G9" s="701">
        <v>8548.450047799757</v>
      </c>
      <c r="H9" s="780">
        <v>0.24595863201393797</v>
      </c>
      <c r="I9" s="781">
        <v>-0.5726503895533455</v>
      </c>
      <c r="J9" s="764"/>
      <c r="K9" s="47"/>
    </row>
    <row r="10" spans="2:11" ht="15" customHeight="1">
      <c r="B10" s="696" t="s">
        <v>647</v>
      </c>
      <c r="C10" s="697"/>
      <c r="D10" s="701">
        <v>233.5668380462725</v>
      </c>
      <c r="E10" s="701">
        <v>249.62009449426284</v>
      </c>
      <c r="F10" s="701">
        <v>286.8931728355664</v>
      </c>
      <c r="G10" s="701">
        <v>288.7618143747189</v>
      </c>
      <c r="H10" s="780">
        <v>6.873088912052651</v>
      </c>
      <c r="I10" s="781">
        <v>0.6513370536786738</v>
      </c>
      <c r="J10" s="764"/>
      <c r="K10" s="47"/>
    </row>
    <row r="11" spans="2:11" ht="15" customHeight="1">
      <c r="B11" s="696" t="s">
        <v>648</v>
      </c>
      <c r="C11" s="697"/>
      <c r="D11" s="701">
        <v>6951.363654340518</v>
      </c>
      <c r="E11" s="701">
        <v>6952.982354642755</v>
      </c>
      <c r="F11" s="701">
        <v>8310.791550022204</v>
      </c>
      <c r="G11" s="701">
        <v>8259.688233425037</v>
      </c>
      <c r="H11" s="780">
        <v>0.023286082885704218</v>
      </c>
      <c r="I11" s="781">
        <v>-0.6149031207145441</v>
      </c>
      <c r="J11" s="764"/>
      <c r="K11" s="47"/>
    </row>
    <row r="12" spans="2:11" ht="15" customHeight="1">
      <c r="B12" s="702"/>
      <c r="C12" s="703" t="s">
        <v>649</v>
      </c>
      <c r="D12" s="698">
        <v>5116.24163463338</v>
      </c>
      <c r="E12" s="698">
        <v>5115.084282557132</v>
      </c>
      <c r="F12" s="698">
        <v>6300.554297610605</v>
      </c>
      <c r="G12" s="698">
        <v>6192.03678536713</v>
      </c>
      <c r="H12" s="782">
        <v>-0.022621137915265876</v>
      </c>
      <c r="I12" s="783">
        <v>-1.7223486556512881</v>
      </c>
      <c r="J12" s="764"/>
      <c r="K12" s="47"/>
    </row>
    <row r="13" spans="2:11" ht="15" customHeight="1">
      <c r="B13" s="702"/>
      <c r="C13" s="704" t="s">
        <v>650</v>
      </c>
      <c r="D13" s="698">
        <v>1835.1220197071384</v>
      </c>
      <c r="E13" s="698">
        <v>1837.8980720856234</v>
      </c>
      <c r="F13" s="698">
        <v>2010.2372524115992</v>
      </c>
      <c r="G13" s="698">
        <v>2067.6514480579085</v>
      </c>
      <c r="H13" s="782">
        <v>0.15127344932236042</v>
      </c>
      <c r="I13" s="783">
        <v>2.856090522520759</v>
      </c>
      <c r="J13" s="764"/>
      <c r="K13" s="47"/>
    </row>
    <row r="14" spans="2:11" ht="15" customHeight="1">
      <c r="B14" s="711"/>
      <c r="C14" s="784"/>
      <c r="D14" s="785"/>
      <c r="E14" s="785"/>
      <c r="F14" s="785"/>
      <c r="G14" s="785"/>
      <c r="H14" s="786"/>
      <c r="I14" s="783"/>
      <c r="J14" s="764"/>
      <c r="K14" s="47"/>
    </row>
    <row r="15" spans="2:11" ht="15" customHeight="1">
      <c r="B15" s="707"/>
      <c r="C15" s="688"/>
      <c r="D15" s="787"/>
      <c r="E15" s="787"/>
      <c r="F15" s="787"/>
      <c r="G15" s="787"/>
      <c r="H15" s="788"/>
      <c r="I15" s="789"/>
      <c r="J15" s="764"/>
      <c r="K15" s="47"/>
    </row>
    <row r="16" spans="2:11" ht="15" customHeight="1">
      <c r="B16" s="736" t="s">
        <v>651</v>
      </c>
      <c r="C16" s="779"/>
      <c r="D16" s="701">
        <v>1196.3131303144157</v>
      </c>
      <c r="E16" s="701">
        <v>1170.9353003567642</v>
      </c>
      <c r="F16" s="701">
        <v>1426.0267340356393</v>
      </c>
      <c r="G16" s="701">
        <v>1503.8711440115555</v>
      </c>
      <c r="H16" s="780">
        <v>-2.1213367399036827</v>
      </c>
      <c r="I16" s="781">
        <v>5.458832441073341</v>
      </c>
      <c r="J16" s="764"/>
      <c r="K16" s="47"/>
    </row>
    <row r="17" spans="2:11" ht="15" customHeight="1">
      <c r="B17" s="705"/>
      <c r="C17" s="710" t="s">
        <v>649</v>
      </c>
      <c r="D17" s="698">
        <v>1135.4895194779515</v>
      </c>
      <c r="E17" s="698">
        <v>1115.5067013788448</v>
      </c>
      <c r="F17" s="698">
        <v>1349.2513194380567</v>
      </c>
      <c r="G17" s="698">
        <v>1426.4693449111057</v>
      </c>
      <c r="H17" s="782">
        <v>-1.759841703188414</v>
      </c>
      <c r="I17" s="783">
        <v>5.723027605057979</v>
      </c>
      <c r="J17" s="764"/>
      <c r="K17" s="47"/>
    </row>
    <row r="18" spans="2:11" ht="15" customHeight="1">
      <c r="B18" s="705"/>
      <c r="C18" s="710" t="s">
        <v>650</v>
      </c>
      <c r="D18" s="698">
        <v>60.823610836464304</v>
      </c>
      <c r="E18" s="698">
        <v>55.4285989779192</v>
      </c>
      <c r="F18" s="698">
        <v>76.77541459758268</v>
      </c>
      <c r="G18" s="698">
        <v>77.40179910044978</v>
      </c>
      <c r="H18" s="782">
        <v>-8.869930252991082</v>
      </c>
      <c r="I18" s="783">
        <v>0.815865998445318</v>
      </c>
      <c r="J18" s="764"/>
      <c r="K18" s="47"/>
    </row>
    <row r="19" spans="2:11" ht="15" customHeight="1">
      <c r="B19" s="711"/>
      <c r="C19" s="712"/>
      <c r="D19" s="790"/>
      <c r="E19" s="790"/>
      <c r="F19" s="790"/>
      <c r="G19" s="790"/>
      <c r="H19" s="791"/>
      <c r="I19" s="792"/>
      <c r="J19" s="764"/>
      <c r="K19" s="47"/>
    </row>
    <row r="20" spans="2:11" ht="15" customHeight="1">
      <c r="B20" s="793"/>
      <c r="C20" s="794"/>
      <c r="D20" s="795"/>
      <c r="E20" s="795"/>
      <c r="F20" s="795"/>
      <c r="G20" s="795"/>
      <c r="H20" s="796"/>
      <c r="I20" s="797"/>
      <c r="J20" s="764"/>
      <c r="K20" s="47"/>
    </row>
    <row r="21" spans="2:11" ht="15" customHeight="1">
      <c r="B21" s="736" t="s">
        <v>652</v>
      </c>
      <c r="C21" s="779"/>
      <c r="D21" s="701">
        <v>8147.6768835277835</v>
      </c>
      <c r="E21" s="701">
        <v>8123.917654999519</v>
      </c>
      <c r="F21" s="701">
        <v>9736.818377752212</v>
      </c>
      <c r="G21" s="701">
        <v>9763.559377436593</v>
      </c>
      <c r="H21" s="780">
        <v>-0.29160739764114396</v>
      </c>
      <c r="I21" s="781">
        <v>0.2746379633154419</v>
      </c>
      <c r="J21" s="764"/>
      <c r="K21" s="47"/>
    </row>
    <row r="22" spans="2:11" ht="15" customHeight="1">
      <c r="B22" s="705"/>
      <c r="C22" s="710" t="s">
        <v>649</v>
      </c>
      <c r="D22" s="698">
        <v>6251.731154111331</v>
      </c>
      <c r="E22" s="698">
        <v>6230.5909839359765</v>
      </c>
      <c r="F22" s="698">
        <v>7649.805617048662</v>
      </c>
      <c r="G22" s="698">
        <v>7618.506130278235</v>
      </c>
      <c r="H22" s="782">
        <v>-0.3381490607038131</v>
      </c>
      <c r="I22" s="783">
        <v>-0.40915401432778253</v>
      </c>
      <c r="J22" s="764"/>
      <c r="K22" s="47"/>
    </row>
    <row r="23" spans="2:11" ht="15" customHeight="1">
      <c r="B23" s="705"/>
      <c r="C23" s="710" t="s">
        <v>653</v>
      </c>
      <c r="D23" s="698">
        <v>76.73022928474865</v>
      </c>
      <c r="E23" s="698">
        <v>76.69441331795905</v>
      </c>
      <c r="F23" s="698">
        <v>78.56576265741802</v>
      </c>
      <c r="G23" s="698">
        <v>78.03000766180071</v>
      </c>
      <c r="H23" s="782" t="s">
        <v>3</v>
      </c>
      <c r="I23" s="783" t="s">
        <v>3</v>
      </c>
      <c r="J23" s="764"/>
      <c r="K23" s="47"/>
    </row>
    <row r="24" spans="2:11" ht="15" customHeight="1">
      <c r="B24" s="705"/>
      <c r="C24" s="710" t="s">
        <v>650</v>
      </c>
      <c r="D24" s="698">
        <v>1895.9457294164527</v>
      </c>
      <c r="E24" s="698">
        <v>1893.3266710635428</v>
      </c>
      <c r="F24" s="698">
        <v>2087.0127607035506</v>
      </c>
      <c r="G24" s="698">
        <v>2145.0532471583583</v>
      </c>
      <c r="H24" s="782">
        <v>-0.13813994315732714</v>
      </c>
      <c r="I24" s="783">
        <v>2.7810316998369444</v>
      </c>
      <c r="J24" s="764"/>
      <c r="K24" s="47"/>
    </row>
    <row r="25" spans="2:11" ht="15" customHeight="1">
      <c r="B25" s="702"/>
      <c r="C25" s="710" t="s">
        <v>653</v>
      </c>
      <c r="D25" s="698">
        <v>23.269770715251354</v>
      </c>
      <c r="E25" s="698">
        <v>23.305586682040968</v>
      </c>
      <c r="F25" s="698">
        <v>21.434237342581994</v>
      </c>
      <c r="G25" s="698">
        <v>21.969992338199297</v>
      </c>
      <c r="H25" s="782" t="s">
        <v>3</v>
      </c>
      <c r="I25" s="783" t="s">
        <v>3</v>
      </c>
      <c r="J25" s="764"/>
      <c r="K25" s="47"/>
    </row>
    <row r="26" spans="2:11" ht="15" customHeight="1">
      <c r="B26" s="720"/>
      <c r="C26" s="712"/>
      <c r="D26" s="798"/>
      <c r="E26" s="798"/>
      <c r="F26" s="798"/>
      <c r="G26" s="798"/>
      <c r="H26" s="799"/>
      <c r="I26" s="800"/>
      <c r="J26" s="764"/>
      <c r="K26" s="47"/>
    </row>
    <row r="27" spans="2:11" ht="15" customHeight="1">
      <c r="B27" s="707"/>
      <c r="C27" s="688"/>
      <c r="D27" s="801"/>
      <c r="E27" s="801"/>
      <c r="F27" s="801"/>
      <c r="G27" s="801"/>
      <c r="H27" s="786"/>
      <c r="I27" s="783"/>
      <c r="J27" s="764"/>
      <c r="K27" s="47"/>
    </row>
    <row r="28" spans="2:11" ht="15" customHeight="1">
      <c r="B28" s="736" t="s">
        <v>654</v>
      </c>
      <c r="C28" s="779"/>
      <c r="D28" s="701">
        <v>8381.243721574056</v>
      </c>
      <c r="E28" s="701">
        <v>8373.53774949378</v>
      </c>
      <c r="F28" s="701">
        <v>10023.71155058778</v>
      </c>
      <c r="G28" s="701">
        <v>10052.321191811312</v>
      </c>
      <c r="H28" s="780">
        <v>-0.09194306162986265</v>
      </c>
      <c r="I28" s="781">
        <v>0.2854196380167764</v>
      </c>
      <c r="J28" s="764"/>
      <c r="K28" s="47"/>
    </row>
    <row r="29" spans="2:11" ht="15" customHeight="1">
      <c r="B29" s="724"/>
      <c r="C29" s="802"/>
      <c r="D29" s="803"/>
      <c r="E29" s="803"/>
      <c r="F29" s="803"/>
      <c r="G29" s="803"/>
      <c r="H29" s="804"/>
      <c r="I29" s="805"/>
      <c r="J29" s="764"/>
      <c r="K29" s="47"/>
    </row>
    <row r="30" spans="2:11" ht="15" customHeight="1">
      <c r="B30" s="806" t="s">
        <v>655</v>
      </c>
      <c r="C30" s="807"/>
      <c r="D30" s="801"/>
      <c r="E30" s="801"/>
      <c r="F30" s="801"/>
      <c r="G30" s="801"/>
      <c r="H30" s="786"/>
      <c r="I30" s="789"/>
      <c r="J30" s="764"/>
      <c r="K30" s="47"/>
    </row>
    <row r="31" spans="2:11" ht="6.75" customHeight="1">
      <c r="B31" s="808"/>
      <c r="C31" s="809"/>
      <c r="D31" s="701"/>
      <c r="E31" s="701"/>
      <c r="F31" s="701"/>
      <c r="G31" s="701"/>
      <c r="H31" s="780"/>
      <c r="I31" s="781"/>
      <c r="J31" s="764"/>
      <c r="K31" s="47"/>
    </row>
    <row r="32" spans="2:11" ht="15" customHeight="1">
      <c r="B32" s="1608" t="s">
        <v>656</v>
      </c>
      <c r="C32" s="1618"/>
      <c r="D32" s="801"/>
      <c r="E32" s="801"/>
      <c r="F32" s="801"/>
      <c r="G32" s="801"/>
      <c r="H32" s="786"/>
      <c r="I32" s="783"/>
      <c r="J32" s="764"/>
      <c r="K32" s="47"/>
    </row>
    <row r="33" spans="2:11" ht="15" customHeight="1">
      <c r="B33" s="705"/>
      <c r="C33" s="703" t="s">
        <v>657</v>
      </c>
      <c r="D33" s="698">
        <v>12.981127553746326</v>
      </c>
      <c r="E33" s="698">
        <v>13.79796763944843</v>
      </c>
      <c r="F33" s="698">
        <v>16.48476974075208</v>
      </c>
      <c r="G33" s="699">
        <v>15.06492518278775</v>
      </c>
      <c r="H33" s="782" t="s">
        <v>3</v>
      </c>
      <c r="I33" s="783" t="s">
        <v>3</v>
      </c>
      <c r="J33" s="764"/>
      <c r="K33" s="47"/>
    </row>
    <row r="34" spans="2:11" ht="15" customHeight="1">
      <c r="B34" s="705"/>
      <c r="C34" s="703" t="s">
        <v>658</v>
      </c>
      <c r="D34" s="698">
        <v>11.19332249619925</v>
      </c>
      <c r="E34" s="698">
        <v>11.67188476228342</v>
      </c>
      <c r="F34" s="698">
        <v>14.089234984696539</v>
      </c>
      <c r="G34" s="699">
        <v>12.717709870329365</v>
      </c>
      <c r="H34" s="782" t="s">
        <v>3</v>
      </c>
      <c r="I34" s="783" t="s">
        <v>3</v>
      </c>
      <c r="J34" s="764"/>
      <c r="K34" s="47"/>
    </row>
    <row r="35" spans="2:11" ht="15" customHeight="1">
      <c r="B35" s="705"/>
      <c r="C35" s="703"/>
      <c r="D35" s="698"/>
      <c r="E35" s="698"/>
      <c r="F35" s="698"/>
      <c r="G35" s="699"/>
      <c r="H35" s="782"/>
      <c r="I35" s="783"/>
      <c r="J35" s="764"/>
      <c r="K35" s="47"/>
    </row>
    <row r="36" spans="2:11" ht="15">
      <c r="B36" s="1608" t="s">
        <v>659</v>
      </c>
      <c r="C36" s="1618"/>
      <c r="D36" s="701"/>
      <c r="E36" s="701"/>
      <c r="F36" s="701"/>
      <c r="G36" s="694"/>
      <c r="H36" s="780"/>
      <c r="I36" s="781"/>
      <c r="J36" s="764"/>
      <c r="K36" s="47"/>
    </row>
    <row r="37" spans="2:11" ht="15">
      <c r="B37" s="736"/>
      <c r="C37" s="739" t="s">
        <v>657</v>
      </c>
      <c r="D37" s="698">
        <v>13.353253370754805</v>
      </c>
      <c r="E37" s="698">
        <v>14.22193180701582</v>
      </c>
      <c r="F37" s="698">
        <v>16.97048978922236</v>
      </c>
      <c r="G37" s="699">
        <v>15.510477359103119</v>
      </c>
      <c r="H37" s="786" t="s">
        <v>3</v>
      </c>
      <c r="I37" s="783" t="s">
        <v>3</v>
      </c>
      <c r="J37" s="764"/>
      <c r="K37" s="47"/>
    </row>
    <row r="38" spans="2:11" ht="15">
      <c r="B38" s="736"/>
      <c r="C38" s="739" t="s">
        <v>658</v>
      </c>
      <c r="D38" s="698">
        <v>11.514197879457882</v>
      </c>
      <c r="E38" s="698">
        <v>12.03052170335265</v>
      </c>
      <c r="F38" s="698">
        <v>14.504371138085341</v>
      </c>
      <c r="G38" s="699">
        <v>13.093842060945668</v>
      </c>
      <c r="H38" s="782" t="s">
        <v>3</v>
      </c>
      <c r="I38" s="783" t="s">
        <v>3</v>
      </c>
      <c r="J38" s="764"/>
      <c r="K38" s="47"/>
    </row>
    <row r="39" spans="2:11" ht="15">
      <c r="B39" s="740"/>
      <c r="C39" s="712"/>
      <c r="D39" s="798"/>
      <c r="E39" s="798"/>
      <c r="F39" s="798"/>
      <c r="G39" s="798"/>
      <c r="H39" s="799"/>
      <c r="I39" s="800"/>
      <c r="J39" s="764"/>
      <c r="K39" s="47"/>
    </row>
    <row r="40" spans="2:11" ht="15">
      <c r="B40" s="741"/>
      <c r="C40" s="742"/>
      <c r="D40" s="810"/>
      <c r="E40" s="810"/>
      <c r="F40" s="810"/>
      <c r="G40" s="810"/>
      <c r="H40" s="811"/>
      <c r="I40" s="812"/>
      <c r="J40" s="764"/>
      <c r="K40" s="47"/>
    </row>
    <row r="41" spans="2:11" ht="15.75">
      <c r="B41" s="745" t="s">
        <v>660</v>
      </c>
      <c r="C41" s="723"/>
      <c r="D41" s="785">
        <v>992.6003559422583</v>
      </c>
      <c r="E41" s="785">
        <v>1032.046090058818</v>
      </c>
      <c r="F41" s="785">
        <v>1066.3230098851454</v>
      </c>
      <c r="G41" s="785">
        <v>1111.5522249175422</v>
      </c>
      <c r="H41" s="782">
        <v>3.973979445042076</v>
      </c>
      <c r="I41" s="783">
        <v>4.241605462238724</v>
      </c>
      <c r="J41" s="764"/>
      <c r="K41" s="47"/>
    </row>
    <row r="42" spans="2:11" ht="15.75">
      <c r="B42" s="745" t="s">
        <v>661</v>
      </c>
      <c r="C42" s="723"/>
      <c r="D42" s="785">
        <v>7388.643365631798</v>
      </c>
      <c r="E42" s="785">
        <v>7341.491659434963</v>
      </c>
      <c r="F42" s="785">
        <v>8957.388540702634</v>
      </c>
      <c r="G42" s="785">
        <v>8940.76896689377</v>
      </c>
      <c r="H42" s="782">
        <v>-0.6381645975249057</v>
      </c>
      <c r="I42" s="783">
        <v>-0.18554039197188388</v>
      </c>
      <c r="J42" s="764"/>
      <c r="K42" s="47"/>
    </row>
    <row r="43" spans="2:11" ht="15.75">
      <c r="B43" s="745" t="s">
        <v>662</v>
      </c>
      <c r="C43" s="723"/>
      <c r="D43" s="785">
        <v>-1463.9871465295632</v>
      </c>
      <c r="E43" s="785">
        <v>-135.94359271044223</v>
      </c>
      <c r="F43" s="785">
        <v>-1955.7264962915035</v>
      </c>
      <c r="G43" s="785">
        <v>17.45890931680237</v>
      </c>
      <c r="H43" s="786" t="s">
        <v>3</v>
      </c>
      <c r="I43" s="783" t="s">
        <v>3</v>
      </c>
      <c r="J43" s="764"/>
      <c r="K43" s="47"/>
    </row>
    <row r="44" spans="2:11" ht="15.75">
      <c r="B44" s="745" t="s">
        <v>663</v>
      </c>
      <c r="C44" s="723"/>
      <c r="D44" s="785">
        <v>29.975281787621118</v>
      </c>
      <c r="E44" s="785">
        <v>89.96432359463891</v>
      </c>
      <c r="F44" s="785">
        <v>185.34057903120024</v>
      </c>
      <c r="G44" s="785">
        <v>2.4550224887556222</v>
      </c>
      <c r="H44" s="786" t="s">
        <v>3</v>
      </c>
      <c r="I44" s="783" t="s">
        <v>3</v>
      </c>
      <c r="J44" s="764"/>
      <c r="K44" s="47"/>
    </row>
    <row r="45" spans="2:11" ht="16.5" thickBot="1">
      <c r="B45" s="746" t="s">
        <v>664</v>
      </c>
      <c r="C45" s="747"/>
      <c r="D45" s="813">
        <v>-1434.011864741942</v>
      </c>
      <c r="E45" s="813">
        <v>-45.98023334297525</v>
      </c>
      <c r="F45" s="813">
        <v>-1770.3859172603034</v>
      </c>
      <c r="G45" s="813">
        <v>19.91393180555799</v>
      </c>
      <c r="H45" s="814" t="s">
        <v>3</v>
      </c>
      <c r="I45" s="815" t="s">
        <v>3</v>
      </c>
      <c r="J45" s="764"/>
      <c r="K45" s="47"/>
    </row>
    <row r="46" spans="2:11" ht="16.5" thickTop="1">
      <c r="B46" s="751" t="s">
        <v>665</v>
      </c>
      <c r="C46" s="672"/>
      <c r="D46" s="816"/>
      <c r="E46" s="816"/>
      <c r="F46" s="816"/>
      <c r="G46" s="671"/>
      <c r="H46" s="671"/>
      <c r="I46" s="671"/>
      <c r="J46" s="764"/>
      <c r="K46" s="47"/>
    </row>
    <row r="47" spans="2:10" ht="15.75">
      <c r="B47" s="752" t="s">
        <v>666</v>
      </c>
      <c r="C47" s="672"/>
      <c r="D47" s="816"/>
      <c r="E47" s="816"/>
      <c r="F47" s="816"/>
      <c r="G47" s="671"/>
      <c r="H47" s="671"/>
      <c r="I47" s="671"/>
      <c r="J47" s="764"/>
    </row>
    <row r="48" spans="2:10" ht="15.75">
      <c r="B48" s="753" t="s">
        <v>667</v>
      </c>
      <c r="C48" s="754"/>
      <c r="D48" s="816"/>
      <c r="E48" s="816"/>
      <c r="F48" s="816"/>
      <c r="G48" s="671"/>
      <c r="H48" s="671"/>
      <c r="I48" s="671"/>
      <c r="J48" s="764"/>
    </row>
    <row r="49" spans="2:10" ht="15.75">
      <c r="B49" s="755" t="s">
        <v>668</v>
      </c>
      <c r="C49" s="756"/>
      <c r="D49" s="816"/>
      <c r="E49" s="816"/>
      <c r="F49" s="816"/>
      <c r="G49" s="671"/>
      <c r="H49" s="671"/>
      <c r="I49" s="671"/>
      <c r="J49" s="764"/>
    </row>
    <row r="50" spans="2:10" ht="15.75">
      <c r="B50" s="756" t="s">
        <v>669</v>
      </c>
      <c r="C50" s="757"/>
      <c r="D50" s="758">
        <v>101.14</v>
      </c>
      <c r="E50" s="758">
        <v>103.71</v>
      </c>
      <c r="F50" s="758">
        <v>106.73</v>
      </c>
      <c r="G50" s="758">
        <v>106.72</v>
      </c>
      <c r="H50" s="671"/>
      <c r="I50" s="671"/>
      <c r="J50" s="764"/>
    </row>
    <row r="51" spans="2:10" ht="15">
      <c r="B51" s="764"/>
      <c r="C51" s="764"/>
      <c r="D51" s="764"/>
      <c r="E51" s="764"/>
      <c r="F51" s="764"/>
      <c r="G51" s="764"/>
      <c r="H51" s="764"/>
      <c r="I51" s="764"/>
      <c r="J51" s="764"/>
    </row>
    <row r="52" spans="8:10" ht="12.75">
      <c r="H52" s="542"/>
      <c r="I52" s="542"/>
      <c r="J52" s="542"/>
    </row>
    <row r="53" spans="8:10" ht="12.75">
      <c r="H53" s="542"/>
      <c r="I53" s="542"/>
      <c r="J53" s="542"/>
    </row>
    <row r="54" spans="8:10" ht="12.75">
      <c r="H54" s="542"/>
      <c r="I54" s="542"/>
      <c r="J54" s="542"/>
    </row>
    <row r="55" spans="8:10" ht="12.75">
      <c r="H55" s="542"/>
      <c r="I55" s="542"/>
      <c r="J55" s="542"/>
    </row>
    <row r="56" spans="8:10" ht="12.75">
      <c r="H56" s="542"/>
      <c r="I56" s="542"/>
      <c r="J56" s="542"/>
    </row>
    <row r="57" spans="8:10" ht="12.75">
      <c r="H57" s="542"/>
      <c r="I57" s="542"/>
      <c r="J57" s="542"/>
    </row>
    <row r="58" spans="8:10" ht="12.75">
      <c r="H58" s="542"/>
      <c r="I58" s="542"/>
      <c r="J58" s="542"/>
    </row>
    <row r="59" spans="8:10" ht="12.75">
      <c r="H59" s="542"/>
      <c r="I59" s="542"/>
      <c r="J59" s="542"/>
    </row>
    <row r="60" spans="8:10" ht="12.75">
      <c r="H60" s="542"/>
      <c r="I60" s="542"/>
      <c r="J60" s="542"/>
    </row>
    <row r="61" spans="8:10" ht="12.75">
      <c r="H61" s="542"/>
      <c r="I61" s="542"/>
      <c r="J61" s="542"/>
    </row>
    <row r="62" spans="8:10" ht="12.75">
      <c r="H62" s="542"/>
      <c r="I62" s="542"/>
      <c r="J62" s="542"/>
    </row>
    <row r="63" spans="8:10" ht="12.75">
      <c r="H63" s="542"/>
      <c r="I63" s="542"/>
      <c r="J63" s="542"/>
    </row>
    <row r="64" spans="8:10" ht="12.75">
      <c r="H64" s="542"/>
      <c r="I64" s="542"/>
      <c r="J64" s="542"/>
    </row>
    <row r="65" spans="8:10" ht="12.75">
      <c r="H65" s="542"/>
      <c r="I65" s="542"/>
      <c r="J65" s="542"/>
    </row>
    <row r="66" spans="8:10" ht="12.75">
      <c r="H66" s="542"/>
      <c r="I66" s="542"/>
      <c r="J66" s="542"/>
    </row>
    <row r="67" spans="8:10" ht="12.75">
      <c r="H67" s="542"/>
      <c r="I67" s="542"/>
      <c r="J67" s="542"/>
    </row>
    <row r="68" spans="8:10" ht="12.75">
      <c r="H68" s="542"/>
      <c r="I68" s="542"/>
      <c r="J68" s="542"/>
    </row>
    <row r="69" spans="8:10" ht="12.75">
      <c r="H69" s="542"/>
      <c r="I69" s="542"/>
      <c r="J69" s="542"/>
    </row>
    <row r="70" spans="8:10" ht="12.75">
      <c r="H70" s="542"/>
      <c r="I70" s="542"/>
      <c r="J70" s="542"/>
    </row>
    <row r="71" spans="4:10" ht="12.75">
      <c r="D71" s="542"/>
      <c r="E71" s="542"/>
      <c r="F71" s="542"/>
      <c r="G71" s="542"/>
      <c r="H71" s="542"/>
      <c r="I71" s="542"/>
      <c r="J71" s="542"/>
    </row>
    <row r="72" spans="4:10" ht="12.75">
      <c r="D72" s="542"/>
      <c r="E72" s="542"/>
      <c r="F72" s="542"/>
      <c r="G72" s="542"/>
      <c r="H72" s="542"/>
      <c r="I72" s="542"/>
      <c r="J72" s="542"/>
    </row>
    <row r="73" spans="4:10" ht="12.75">
      <c r="D73" s="542"/>
      <c r="E73" s="542"/>
      <c r="F73" s="542"/>
      <c r="G73" s="542"/>
      <c r="H73" s="542"/>
      <c r="I73" s="542"/>
      <c r="J73" s="542"/>
    </row>
    <row r="74" spans="8:10" ht="12.75">
      <c r="H74" s="542"/>
      <c r="I74" s="542"/>
      <c r="J74" s="542"/>
    </row>
    <row r="75" spans="8:10" ht="12.75">
      <c r="H75" s="542"/>
      <c r="I75" s="542"/>
      <c r="J75" s="542"/>
    </row>
    <row r="76" spans="8:10" ht="12.75">
      <c r="H76" s="542"/>
      <c r="I76" s="542"/>
      <c r="J76" s="542"/>
    </row>
    <row r="77" spans="8:10" ht="12.75">
      <c r="H77" s="542"/>
      <c r="I77" s="542"/>
      <c r="J77" s="542"/>
    </row>
    <row r="78" spans="8:10" ht="12.75">
      <c r="H78" s="542"/>
      <c r="I78" s="542"/>
      <c r="J78" s="542"/>
    </row>
    <row r="79" spans="8:10" ht="12.75">
      <c r="H79" s="542"/>
      <c r="I79" s="542"/>
      <c r="J79" s="542"/>
    </row>
    <row r="80" spans="8:10" ht="12.75">
      <c r="H80" s="542"/>
      <c r="I80" s="542"/>
      <c r="J80" s="542"/>
    </row>
    <row r="81" spans="4:10" ht="12.75">
      <c r="D81" s="542"/>
      <c r="E81" s="542"/>
      <c r="F81" s="542"/>
      <c r="G81" s="542"/>
      <c r="H81" s="542"/>
      <c r="I81" s="542"/>
      <c r="J81" s="542"/>
    </row>
    <row r="82" spans="4:10" ht="12.75">
      <c r="D82" s="542"/>
      <c r="E82" s="542"/>
      <c r="F82" s="542"/>
      <c r="G82" s="542"/>
      <c r="H82" s="542"/>
      <c r="I82" s="542"/>
      <c r="J82" s="542"/>
    </row>
    <row r="83" spans="8:10" ht="12.75">
      <c r="H83" s="542"/>
      <c r="I83" s="542"/>
      <c r="J83" s="542"/>
    </row>
    <row r="84" spans="8:10" ht="12.75">
      <c r="H84" s="542"/>
      <c r="I84" s="542"/>
      <c r="J84" s="542"/>
    </row>
    <row r="85" spans="4:10" ht="12.75">
      <c r="D85" s="542"/>
      <c r="E85" s="542"/>
      <c r="F85" s="542"/>
      <c r="G85" s="542"/>
      <c r="H85" s="542"/>
      <c r="I85" s="542"/>
      <c r="J85" s="542"/>
    </row>
    <row r="86" spans="4:10" ht="12.75">
      <c r="D86" s="542"/>
      <c r="E86" s="542"/>
      <c r="F86" s="542"/>
      <c r="G86" s="542"/>
      <c r="H86" s="542"/>
      <c r="I86" s="542"/>
      <c r="J86" s="542"/>
    </row>
  </sheetData>
  <sheetProtection/>
  <mergeCells count="6">
    <mergeCell ref="B2:I2"/>
    <mergeCell ref="B3:I3"/>
    <mergeCell ref="B4:I4"/>
    <mergeCell ref="H6:I6"/>
    <mergeCell ref="B32:C32"/>
    <mergeCell ref="B36:C36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8"/>
  <sheetViews>
    <sheetView zoomScalePageLayoutView="0" workbookViewId="0" topLeftCell="A49">
      <selection activeCell="N61" sqref="N61"/>
    </sheetView>
  </sheetViews>
  <sheetFormatPr defaultColWidth="9.140625" defaultRowHeight="15"/>
  <cols>
    <col min="1" max="1" width="9.140625" style="136" customWidth="1"/>
    <col min="2" max="2" width="14.57421875" style="136" customWidth="1"/>
    <col min="3" max="3" width="13.7109375" style="136" bestFit="1" customWidth="1"/>
    <col min="4" max="4" width="12.57421875" style="136" customWidth="1"/>
    <col min="5" max="5" width="10.8515625" style="136" customWidth="1"/>
    <col min="6" max="6" width="10.7109375" style="136" customWidth="1"/>
    <col min="7" max="7" width="10.8515625" style="136" customWidth="1"/>
    <col min="8" max="8" width="10.57421875" style="136" customWidth="1"/>
    <col min="9" max="9" width="10.140625" style="136" customWidth="1"/>
    <col min="10" max="16384" width="9.140625" style="136" customWidth="1"/>
  </cols>
  <sheetData>
    <row r="1" spans="2:9" ht="12.75">
      <c r="B1" s="1541" t="s">
        <v>673</v>
      </c>
      <c r="C1" s="1541"/>
      <c r="D1" s="1541"/>
      <c r="E1" s="1541"/>
      <c r="F1" s="1541"/>
      <c r="G1" s="1541"/>
      <c r="H1" s="1541"/>
      <c r="I1" s="1541"/>
    </row>
    <row r="2" spans="2:9" ht="16.5" thickBot="1">
      <c r="B2" s="1619" t="s">
        <v>674</v>
      </c>
      <c r="C2" s="1620"/>
      <c r="D2" s="1620"/>
      <c r="E2" s="1620"/>
      <c r="F2" s="1620"/>
      <c r="G2" s="1620"/>
      <c r="H2" s="1620"/>
      <c r="I2" s="1620"/>
    </row>
    <row r="3" spans="2:9" ht="13.5" thickTop="1">
      <c r="B3" s="1621" t="s">
        <v>675</v>
      </c>
      <c r="C3" s="1623" t="s">
        <v>562</v>
      </c>
      <c r="D3" s="1625" t="s">
        <v>676</v>
      </c>
      <c r="E3" s="1625"/>
      <c r="F3" s="1625"/>
      <c r="G3" s="1626" t="s">
        <v>677</v>
      </c>
      <c r="H3" s="1625"/>
      <c r="I3" s="1627"/>
    </row>
    <row r="4" spans="2:9" ht="13.5" thickBot="1">
      <c r="B4" s="1622"/>
      <c r="C4" s="1624"/>
      <c r="D4" s="817" t="s">
        <v>678</v>
      </c>
      <c r="E4" s="817" t="s">
        <v>679</v>
      </c>
      <c r="F4" s="817" t="s">
        <v>680</v>
      </c>
      <c r="G4" s="818" t="s">
        <v>678</v>
      </c>
      <c r="H4" s="817" t="s">
        <v>679</v>
      </c>
      <c r="I4" s="819" t="s">
        <v>680</v>
      </c>
    </row>
    <row r="5" spans="2:9" ht="12.75">
      <c r="B5" s="820" t="s">
        <v>553</v>
      </c>
      <c r="C5" s="821" t="s">
        <v>565</v>
      </c>
      <c r="D5" s="822">
        <v>72.1</v>
      </c>
      <c r="E5" s="822">
        <v>72.7</v>
      </c>
      <c r="F5" s="822">
        <v>72.4</v>
      </c>
      <c r="G5" s="822">
        <v>71.1071875</v>
      </c>
      <c r="H5" s="822">
        <v>71.7071875</v>
      </c>
      <c r="I5" s="823">
        <v>71.4071875</v>
      </c>
    </row>
    <row r="6" spans="2:9" ht="12.75">
      <c r="B6" s="820"/>
      <c r="C6" s="821" t="s">
        <v>566</v>
      </c>
      <c r="D6" s="822">
        <v>75.6</v>
      </c>
      <c r="E6" s="822">
        <v>76.2</v>
      </c>
      <c r="F6" s="822">
        <v>75.9</v>
      </c>
      <c r="G6" s="822">
        <v>73.61709677419353</v>
      </c>
      <c r="H6" s="822">
        <v>74.21709677419355</v>
      </c>
      <c r="I6" s="823">
        <v>73.91709677419354</v>
      </c>
    </row>
    <row r="7" spans="2:9" ht="12.75">
      <c r="B7" s="820"/>
      <c r="C7" s="821" t="s">
        <v>567</v>
      </c>
      <c r="D7" s="822">
        <v>78.1</v>
      </c>
      <c r="E7" s="822">
        <v>78.7</v>
      </c>
      <c r="F7" s="822">
        <v>78.4</v>
      </c>
      <c r="G7" s="822">
        <v>77.85466666666666</v>
      </c>
      <c r="H7" s="822">
        <v>78.45466666666667</v>
      </c>
      <c r="I7" s="823">
        <v>78.15466666666666</v>
      </c>
    </row>
    <row r="8" spans="2:9" ht="12.75">
      <c r="B8" s="820"/>
      <c r="C8" s="821" t="s">
        <v>568</v>
      </c>
      <c r="D8" s="822">
        <v>80.74</v>
      </c>
      <c r="E8" s="822">
        <v>81.34</v>
      </c>
      <c r="F8" s="822">
        <v>81.04</v>
      </c>
      <c r="G8" s="822">
        <v>78.98333333333333</v>
      </c>
      <c r="H8" s="822">
        <v>79.58333333333333</v>
      </c>
      <c r="I8" s="823">
        <v>79.28333333333333</v>
      </c>
    </row>
    <row r="9" spans="2:9" ht="12.75">
      <c r="B9" s="820"/>
      <c r="C9" s="821" t="s">
        <v>569</v>
      </c>
      <c r="D9" s="822">
        <v>85.51</v>
      </c>
      <c r="E9" s="822">
        <v>86.11</v>
      </c>
      <c r="F9" s="822">
        <v>85.81</v>
      </c>
      <c r="G9" s="822">
        <v>82.69724137931034</v>
      </c>
      <c r="H9" s="822">
        <v>83.29724137931034</v>
      </c>
      <c r="I9" s="823">
        <v>82.99724137931034</v>
      </c>
    </row>
    <row r="10" spans="2:9" ht="12.75">
      <c r="B10" s="820"/>
      <c r="C10" s="821" t="s">
        <v>570</v>
      </c>
      <c r="D10" s="822">
        <v>81.9</v>
      </c>
      <c r="E10" s="822">
        <v>82.5</v>
      </c>
      <c r="F10" s="822">
        <v>82.2</v>
      </c>
      <c r="G10" s="822">
        <v>84.16366666666666</v>
      </c>
      <c r="H10" s="822">
        <v>84.76366666666667</v>
      </c>
      <c r="I10" s="823">
        <v>84.46366666666665</v>
      </c>
    </row>
    <row r="11" spans="2:9" ht="12.75">
      <c r="B11" s="820"/>
      <c r="C11" s="821" t="s">
        <v>571</v>
      </c>
      <c r="D11" s="822">
        <v>79.05</v>
      </c>
      <c r="E11" s="822">
        <v>79.65</v>
      </c>
      <c r="F11" s="822">
        <v>79.35</v>
      </c>
      <c r="G11" s="822">
        <v>79.45551724137931</v>
      </c>
      <c r="H11" s="822">
        <v>80.0555172413793</v>
      </c>
      <c r="I11" s="823">
        <v>79.75551724137931</v>
      </c>
    </row>
    <row r="12" spans="2:9" ht="12.75">
      <c r="B12" s="820"/>
      <c r="C12" s="821" t="s">
        <v>572</v>
      </c>
      <c r="D12" s="822">
        <v>79.55</v>
      </c>
      <c r="E12" s="822">
        <v>80.15</v>
      </c>
      <c r="F12" s="822">
        <v>79.85</v>
      </c>
      <c r="G12" s="822">
        <v>78.76</v>
      </c>
      <c r="H12" s="822">
        <v>79.36</v>
      </c>
      <c r="I12" s="823">
        <v>79.06</v>
      </c>
    </row>
    <row r="13" spans="2:9" ht="12.75">
      <c r="B13" s="820"/>
      <c r="C13" s="821" t="s">
        <v>573</v>
      </c>
      <c r="D13" s="822">
        <v>82.13</v>
      </c>
      <c r="E13" s="822">
        <v>82.73</v>
      </c>
      <c r="F13" s="822">
        <v>82.43</v>
      </c>
      <c r="G13" s="822">
        <v>80.99233333333332</v>
      </c>
      <c r="H13" s="822">
        <v>81.59233333333334</v>
      </c>
      <c r="I13" s="823">
        <v>81.29233333333333</v>
      </c>
    </row>
    <row r="14" spans="2:9" ht="12.75">
      <c r="B14" s="820"/>
      <c r="C14" s="821" t="s">
        <v>574</v>
      </c>
      <c r="D14" s="822">
        <v>85.32</v>
      </c>
      <c r="E14" s="822">
        <v>85.92</v>
      </c>
      <c r="F14" s="822">
        <v>85.62</v>
      </c>
      <c r="G14" s="822">
        <v>83.74677419354839</v>
      </c>
      <c r="H14" s="822">
        <v>84.34677419354838</v>
      </c>
      <c r="I14" s="823">
        <v>84.04677419354839</v>
      </c>
    </row>
    <row r="15" spans="2:9" ht="12.75">
      <c r="B15" s="820"/>
      <c r="C15" s="821" t="s">
        <v>575</v>
      </c>
      <c r="D15" s="824">
        <v>88.6</v>
      </c>
      <c r="E15" s="822">
        <v>89.2</v>
      </c>
      <c r="F15" s="824">
        <v>88.9</v>
      </c>
      <c r="G15" s="822">
        <v>88.0559375</v>
      </c>
      <c r="H15" s="824">
        <v>88.6559375</v>
      </c>
      <c r="I15" s="823">
        <v>88.3559375</v>
      </c>
    </row>
    <row r="16" spans="2:9" ht="12.75">
      <c r="B16" s="820"/>
      <c r="C16" s="825" t="s">
        <v>576</v>
      </c>
      <c r="D16" s="826">
        <v>88.6</v>
      </c>
      <c r="E16" s="826">
        <v>89.2</v>
      </c>
      <c r="F16" s="826">
        <v>88.9</v>
      </c>
      <c r="G16" s="826">
        <v>89.20290322580645</v>
      </c>
      <c r="H16" s="826">
        <v>89.80290322580646</v>
      </c>
      <c r="I16" s="827">
        <v>89.50290322580645</v>
      </c>
    </row>
    <row r="17" spans="2:9" ht="12.75">
      <c r="B17" s="828"/>
      <c r="C17" s="829" t="s">
        <v>681</v>
      </c>
      <c r="D17" s="830">
        <v>81.43333333333332</v>
      </c>
      <c r="E17" s="830">
        <v>82.03333333333335</v>
      </c>
      <c r="F17" s="830">
        <v>81.73333333333333</v>
      </c>
      <c r="G17" s="830">
        <v>80.71972148451984</v>
      </c>
      <c r="H17" s="830">
        <v>81.31972148451985</v>
      </c>
      <c r="I17" s="831">
        <v>81.0197214845198</v>
      </c>
    </row>
    <row r="18" spans="2:9" ht="12.75">
      <c r="B18" s="820" t="s">
        <v>554</v>
      </c>
      <c r="C18" s="821" t="s">
        <v>565</v>
      </c>
      <c r="D18" s="832">
        <v>88.75</v>
      </c>
      <c r="E18" s="832">
        <v>89.35</v>
      </c>
      <c r="F18" s="832">
        <v>89.05</v>
      </c>
      <c r="G18" s="833">
        <v>88.4484375</v>
      </c>
      <c r="H18" s="832">
        <v>89.0484375</v>
      </c>
      <c r="I18" s="834">
        <v>88.7484375</v>
      </c>
    </row>
    <row r="19" spans="2:9" ht="12.75">
      <c r="B19" s="820"/>
      <c r="C19" s="821" t="s">
        <v>566</v>
      </c>
      <c r="D19" s="832">
        <v>87.23</v>
      </c>
      <c r="E19" s="832">
        <v>87.83</v>
      </c>
      <c r="F19" s="832">
        <v>87.53</v>
      </c>
      <c r="G19" s="833">
        <v>88.50096774193551</v>
      </c>
      <c r="H19" s="832">
        <v>89.10096774193548</v>
      </c>
      <c r="I19" s="834">
        <v>88.8009677419355</v>
      </c>
    </row>
    <row r="20" spans="2:9" ht="12.75">
      <c r="B20" s="820"/>
      <c r="C20" s="821" t="s">
        <v>567</v>
      </c>
      <c r="D20" s="832">
        <v>84.6</v>
      </c>
      <c r="E20" s="832">
        <v>85.2</v>
      </c>
      <c r="F20" s="832">
        <v>84.9</v>
      </c>
      <c r="G20" s="833">
        <v>84.46933333333332</v>
      </c>
      <c r="H20" s="832">
        <v>85.06933333333333</v>
      </c>
      <c r="I20" s="834">
        <v>84.76933333333332</v>
      </c>
    </row>
    <row r="21" spans="2:9" ht="12.75">
      <c r="B21" s="820"/>
      <c r="C21" s="821" t="s">
        <v>568</v>
      </c>
      <c r="D21" s="832">
        <v>87.64</v>
      </c>
      <c r="E21" s="832">
        <v>88.24</v>
      </c>
      <c r="F21" s="832">
        <v>87.94</v>
      </c>
      <c r="G21" s="833">
        <v>85.92666666666668</v>
      </c>
      <c r="H21" s="832">
        <v>86.52666666666666</v>
      </c>
      <c r="I21" s="834">
        <v>86.22666666666666</v>
      </c>
    </row>
    <row r="22" spans="2:9" ht="12.75">
      <c r="B22" s="820"/>
      <c r="C22" s="821" t="s">
        <v>569</v>
      </c>
      <c r="D22" s="832">
        <v>86.61</v>
      </c>
      <c r="E22" s="832">
        <v>87.21</v>
      </c>
      <c r="F22" s="832">
        <v>86.91</v>
      </c>
      <c r="G22" s="833">
        <v>87.38366666666667</v>
      </c>
      <c r="H22" s="832">
        <v>87.98366666666668</v>
      </c>
      <c r="I22" s="834">
        <v>87.68366666666668</v>
      </c>
    </row>
    <row r="23" spans="2:9" ht="12.75">
      <c r="B23" s="820"/>
      <c r="C23" s="821" t="s">
        <v>570</v>
      </c>
      <c r="D23" s="832">
        <v>87.1</v>
      </c>
      <c r="E23" s="832">
        <v>87.7</v>
      </c>
      <c r="F23" s="832">
        <v>87.4</v>
      </c>
      <c r="G23" s="833">
        <v>87.40275862068967</v>
      </c>
      <c r="H23" s="832">
        <v>88.00275862068963</v>
      </c>
      <c r="I23" s="834">
        <v>87.70275862068965</v>
      </c>
    </row>
    <row r="24" spans="2:9" ht="12.75">
      <c r="B24" s="820"/>
      <c r="C24" s="821" t="s">
        <v>571</v>
      </c>
      <c r="D24" s="832">
        <v>85.3</v>
      </c>
      <c r="E24" s="832">
        <v>85.9</v>
      </c>
      <c r="F24" s="832">
        <v>85.6</v>
      </c>
      <c r="G24" s="833">
        <v>85.64689655172413</v>
      </c>
      <c r="H24" s="832">
        <v>86.24689655172415</v>
      </c>
      <c r="I24" s="834">
        <v>85.94689655172414</v>
      </c>
    </row>
    <row r="25" spans="2:9" ht="12.75">
      <c r="B25" s="820"/>
      <c r="C25" s="821" t="s">
        <v>572</v>
      </c>
      <c r="D25" s="832">
        <v>86.77</v>
      </c>
      <c r="E25" s="832">
        <v>87.37</v>
      </c>
      <c r="F25" s="832">
        <v>87.07</v>
      </c>
      <c r="G25" s="833">
        <v>86.57233333333333</v>
      </c>
      <c r="H25" s="832">
        <v>87.17233333333334</v>
      </c>
      <c r="I25" s="834">
        <v>86.87233333333333</v>
      </c>
    </row>
    <row r="26" spans="2:9" ht="12.75">
      <c r="B26" s="820"/>
      <c r="C26" s="821" t="s">
        <v>573</v>
      </c>
      <c r="D26" s="832">
        <v>86.86</v>
      </c>
      <c r="E26" s="832">
        <v>87.46</v>
      </c>
      <c r="F26" s="832">
        <v>87.16</v>
      </c>
      <c r="G26" s="833">
        <v>86.68645161290321</v>
      </c>
      <c r="H26" s="832">
        <v>87.29100000000001</v>
      </c>
      <c r="I26" s="834">
        <v>86.98872580645161</v>
      </c>
    </row>
    <row r="27" spans="2:9" ht="12.75">
      <c r="B27" s="820"/>
      <c r="C27" s="821" t="s">
        <v>574</v>
      </c>
      <c r="D27" s="832">
        <v>87.61</v>
      </c>
      <c r="E27" s="832">
        <v>88.21</v>
      </c>
      <c r="F27" s="832">
        <v>87.91</v>
      </c>
      <c r="G27" s="833">
        <v>86.4558064516129</v>
      </c>
      <c r="H27" s="832">
        <v>87.0558064516129</v>
      </c>
      <c r="I27" s="834">
        <v>86.7558064516129</v>
      </c>
    </row>
    <row r="28" spans="2:9" ht="12.75">
      <c r="B28" s="820"/>
      <c r="C28" s="821" t="s">
        <v>575</v>
      </c>
      <c r="D28" s="832">
        <v>92.72</v>
      </c>
      <c r="E28" s="832">
        <v>93.32</v>
      </c>
      <c r="F28" s="832">
        <v>93.02</v>
      </c>
      <c r="G28" s="833">
        <v>89.45870967741936</v>
      </c>
      <c r="H28" s="832">
        <v>90.05870967741934</v>
      </c>
      <c r="I28" s="834">
        <v>89.75870967741935</v>
      </c>
    </row>
    <row r="29" spans="2:9" ht="12.75">
      <c r="B29" s="820"/>
      <c r="C29" s="825" t="s">
        <v>576</v>
      </c>
      <c r="D29" s="832">
        <v>95</v>
      </c>
      <c r="E29" s="832">
        <v>95.6</v>
      </c>
      <c r="F29" s="832">
        <v>95.3</v>
      </c>
      <c r="G29" s="833">
        <v>94.91548387096775</v>
      </c>
      <c r="H29" s="832">
        <v>95.51548387096774</v>
      </c>
      <c r="I29" s="834">
        <v>95.21548387096774</v>
      </c>
    </row>
    <row r="30" spans="2:9" ht="12.75">
      <c r="B30" s="835"/>
      <c r="C30" s="836" t="s">
        <v>681</v>
      </c>
      <c r="D30" s="837">
        <v>88.01583333333333</v>
      </c>
      <c r="E30" s="837">
        <v>88.61583333333333</v>
      </c>
      <c r="F30" s="837">
        <v>88.31583333333333</v>
      </c>
      <c r="G30" s="838">
        <v>87.65562600227105</v>
      </c>
      <c r="H30" s="837">
        <v>88.2560050345291</v>
      </c>
      <c r="I30" s="839">
        <v>87.95581551840007</v>
      </c>
    </row>
    <row r="31" spans="2:11" ht="12.75">
      <c r="B31" s="840" t="s">
        <v>555</v>
      </c>
      <c r="C31" s="821" t="s">
        <v>565</v>
      </c>
      <c r="D31" s="841">
        <v>97.96</v>
      </c>
      <c r="E31" s="841">
        <v>98.56</v>
      </c>
      <c r="F31" s="841">
        <v>98.25999999999999</v>
      </c>
      <c r="G31" s="841">
        <v>96.0121875</v>
      </c>
      <c r="H31" s="841">
        <v>96.6121875</v>
      </c>
      <c r="I31" s="842">
        <v>96.3121875</v>
      </c>
      <c r="K31" s="453"/>
    </row>
    <row r="32" spans="2:12" ht="12.75">
      <c r="B32" s="34"/>
      <c r="C32" s="821" t="s">
        <v>566</v>
      </c>
      <c r="D32" s="832">
        <v>101.29</v>
      </c>
      <c r="E32" s="832">
        <v>101.89</v>
      </c>
      <c r="F32" s="832">
        <v>101.59</v>
      </c>
      <c r="G32" s="832">
        <v>103.24870967741936</v>
      </c>
      <c r="H32" s="832">
        <v>103.84870967741935</v>
      </c>
      <c r="I32" s="834">
        <v>103.54870967741935</v>
      </c>
      <c r="K32" s="453"/>
      <c r="L32" s="453"/>
    </row>
    <row r="33" spans="2:12" ht="12.75">
      <c r="B33" s="34"/>
      <c r="C33" s="821" t="s">
        <v>567</v>
      </c>
      <c r="D33" s="832">
        <v>98.64</v>
      </c>
      <c r="E33" s="832">
        <v>99.24</v>
      </c>
      <c r="F33" s="832">
        <v>98.94</v>
      </c>
      <c r="G33" s="832">
        <v>98.93967741935484</v>
      </c>
      <c r="H33" s="832">
        <v>99.53967741935485</v>
      </c>
      <c r="I33" s="834">
        <v>99.23967741935485</v>
      </c>
      <c r="K33" s="453"/>
      <c r="L33" s="453"/>
    </row>
    <row r="34" spans="2:12" ht="12.75">
      <c r="B34" s="34"/>
      <c r="C34" s="821" t="s">
        <v>568</v>
      </c>
      <c r="D34" s="832">
        <v>100.73</v>
      </c>
      <c r="E34" s="832">
        <v>101.33</v>
      </c>
      <c r="F34" s="832">
        <v>101.03</v>
      </c>
      <c r="G34" s="832">
        <v>98.80310344827586</v>
      </c>
      <c r="H34" s="832">
        <v>99.40310344827586</v>
      </c>
      <c r="I34" s="834">
        <v>99.10310344827586</v>
      </c>
      <c r="K34" s="453"/>
      <c r="L34" s="453"/>
    </row>
    <row r="35" spans="2:12" ht="12.75">
      <c r="B35" s="34"/>
      <c r="C35" s="821" t="s">
        <v>569</v>
      </c>
      <c r="D35" s="832">
        <v>99.11</v>
      </c>
      <c r="E35" s="832">
        <v>99.71</v>
      </c>
      <c r="F35" s="832">
        <v>99.41</v>
      </c>
      <c r="G35" s="832">
        <v>99.2683333333333</v>
      </c>
      <c r="H35" s="832">
        <v>99.86833333333334</v>
      </c>
      <c r="I35" s="834">
        <v>99.56833333333333</v>
      </c>
      <c r="K35" s="453"/>
      <c r="L35" s="453"/>
    </row>
    <row r="36" spans="2:12" ht="12.75">
      <c r="B36" s="34"/>
      <c r="C36" s="821" t="s">
        <v>570</v>
      </c>
      <c r="D36" s="832">
        <v>98.14</v>
      </c>
      <c r="E36" s="832">
        <v>98.74</v>
      </c>
      <c r="F36" s="832">
        <v>98.44</v>
      </c>
      <c r="G36" s="832">
        <v>98.89533333333334</v>
      </c>
      <c r="H36" s="832">
        <v>99.49533333333332</v>
      </c>
      <c r="I36" s="834">
        <v>99.19533333333334</v>
      </c>
      <c r="K36" s="453"/>
      <c r="L36" s="453"/>
    </row>
    <row r="37" spans="2:12" ht="12.75">
      <c r="B37" s="843"/>
      <c r="C37" s="844" t="s">
        <v>571</v>
      </c>
      <c r="D37" s="845">
        <v>99.26</v>
      </c>
      <c r="E37" s="845">
        <v>99.86</v>
      </c>
      <c r="F37" s="845">
        <v>99.56</v>
      </c>
      <c r="G37" s="845">
        <v>99.27</v>
      </c>
      <c r="H37" s="845">
        <v>99.87</v>
      </c>
      <c r="I37" s="834">
        <v>99.57</v>
      </c>
      <c r="K37" s="453"/>
      <c r="L37" s="453"/>
    </row>
    <row r="38" spans="2:12" ht="12.75">
      <c r="B38" s="843"/>
      <c r="C38" s="844" t="s">
        <v>572</v>
      </c>
      <c r="D38" s="845">
        <v>97.58</v>
      </c>
      <c r="E38" s="845">
        <v>98.18</v>
      </c>
      <c r="F38" s="845">
        <v>97.88</v>
      </c>
      <c r="G38" s="845">
        <v>98.50866666666667</v>
      </c>
      <c r="H38" s="845">
        <v>99.10866666666668</v>
      </c>
      <c r="I38" s="834">
        <v>98.80866666666668</v>
      </c>
      <c r="K38" s="453"/>
      <c r="L38" s="453"/>
    </row>
    <row r="39" spans="2:12" ht="12.75">
      <c r="B39" s="34"/>
      <c r="C39" s="821" t="s">
        <v>573</v>
      </c>
      <c r="D39" s="832">
        <v>95.99</v>
      </c>
      <c r="E39" s="832">
        <v>96.59</v>
      </c>
      <c r="F39" s="832">
        <v>96.28999999999999</v>
      </c>
      <c r="G39" s="832">
        <v>96.41466666666666</v>
      </c>
      <c r="H39" s="832">
        <v>97.01466666666668</v>
      </c>
      <c r="I39" s="834">
        <v>96.71466666666667</v>
      </c>
      <c r="K39" s="453"/>
      <c r="L39" s="453"/>
    </row>
    <row r="40" spans="2:12" ht="12.75">
      <c r="B40" s="34"/>
      <c r="C40" s="821" t="s">
        <v>574</v>
      </c>
      <c r="D40" s="832">
        <v>95.2</v>
      </c>
      <c r="E40" s="832">
        <v>95.8</v>
      </c>
      <c r="F40" s="832">
        <v>95.5</v>
      </c>
      <c r="G40" s="832">
        <v>96.2209677419355</v>
      </c>
      <c r="H40" s="832">
        <v>96.82096774193548</v>
      </c>
      <c r="I40" s="834">
        <v>96.5209677419355</v>
      </c>
      <c r="K40" s="453"/>
      <c r="L40" s="453"/>
    </row>
    <row r="41" spans="2:12" ht="12.75">
      <c r="B41" s="34"/>
      <c r="C41" s="821" t="s">
        <v>575</v>
      </c>
      <c r="D41" s="832">
        <v>95.32</v>
      </c>
      <c r="E41" s="832">
        <v>95.92</v>
      </c>
      <c r="F41" s="832">
        <v>95.62</v>
      </c>
      <c r="G41" s="832">
        <v>94.15225806451613</v>
      </c>
      <c r="H41" s="832">
        <v>94.75225806451614</v>
      </c>
      <c r="I41" s="834">
        <v>94.45225806451614</v>
      </c>
      <c r="K41" s="453"/>
      <c r="L41" s="453"/>
    </row>
    <row r="42" spans="2:12" ht="12.75">
      <c r="B42" s="846"/>
      <c r="C42" s="825" t="s">
        <v>576</v>
      </c>
      <c r="D42" s="847">
        <v>95.9</v>
      </c>
      <c r="E42" s="847">
        <v>96.5</v>
      </c>
      <c r="F42" s="847">
        <v>96.2</v>
      </c>
      <c r="G42" s="847">
        <v>95.7140625</v>
      </c>
      <c r="H42" s="847">
        <v>96.3140625</v>
      </c>
      <c r="I42" s="848">
        <v>96.0140625</v>
      </c>
      <c r="K42" s="453"/>
      <c r="L42" s="453"/>
    </row>
    <row r="43" spans="2:10" ht="12.75">
      <c r="B43" s="835"/>
      <c r="C43" s="849" t="s">
        <v>681</v>
      </c>
      <c r="D43" s="850">
        <v>97.92666666666668</v>
      </c>
      <c r="E43" s="850">
        <v>98.52666666666666</v>
      </c>
      <c r="F43" s="850">
        <v>98.25163978494624</v>
      </c>
      <c r="G43" s="850">
        <v>97.95399719595848</v>
      </c>
      <c r="H43" s="850">
        <v>98.55399719595847</v>
      </c>
      <c r="I43" s="851">
        <v>98.25399719595846</v>
      </c>
      <c r="J43" s="852"/>
    </row>
    <row r="44" spans="2:18" ht="12.75">
      <c r="B44" s="820" t="s">
        <v>17</v>
      </c>
      <c r="C44" s="821" t="s">
        <v>565</v>
      </c>
      <c r="D44" s="853">
        <v>96.92</v>
      </c>
      <c r="E44" s="853">
        <v>97.52</v>
      </c>
      <c r="F44" s="853">
        <v>97.22</v>
      </c>
      <c r="G44" s="853">
        <v>96.7141935483871</v>
      </c>
      <c r="H44" s="853">
        <v>97.3141935483871</v>
      </c>
      <c r="I44" s="854">
        <v>97.0141935483871</v>
      </c>
      <c r="K44" s="453"/>
      <c r="L44" s="453"/>
      <c r="M44" s="852"/>
      <c r="N44" s="852"/>
      <c r="O44" s="852"/>
      <c r="P44" s="852"/>
      <c r="Q44" s="852"/>
      <c r="R44" s="852"/>
    </row>
    <row r="45" spans="2:18" ht="12.75">
      <c r="B45" s="820"/>
      <c r="C45" s="821" t="s">
        <v>566</v>
      </c>
      <c r="D45" s="833">
        <v>97.52</v>
      </c>
      <c r="E45" s="833">
        <v>98.12</v>
      </c>
      <c r="F45" s="833">
        <v>97.82</v>
      </c>
      <c r="G45" s="833">
        <v>96.64225806451614</v>
      </c>
      <c r="H45" s="833">
        <v>97.24225806451611</v>
      </c>
      <c r="I45" s="855">
        <v>96.94225806451612</v>
      </c>
      <c r="K45" s="453"/>
      <c r="L45" s="453"/>
      <c r="M45" s="852"/>
      <c r="N45" s="852"/>
      <c r="O45" s="852"/>
      <c r="P45" s="852"/>
      <c r="Q45" s="852"/>
      <c r="R45" s="852"/>
    </row>
    <row r="46" spans="2:12" ht="12.75">
      <c r="B46" s="820"/>
      <c r="C46" s="821" t="s">
        <v>567</v>
      </c>
      <c r="D46" s="833">
        <v>98.64</v>
      </c>
      <c r="E46" s="833">
        <v>99.24</v>
      </c>
      <c r="F46" s="833">
        <v>98.94</v>
      </c>
      <c r="G46" s="833">
        <v>97.7341935483871</v>
      </c>
      <c r="H46" s="833">
        <v>98.3341935483871</v>
      </c>
      <c r="I46" s="855">
        <v>98.0341935483871</v>
      </c>
      <c r="K46" s="453"/>
      <c r="L46" s="453"/>
    </row>
    <row r="47" spans="2:12" ht="12.75">
      <c r="B47" s="820"/>
      <c r="C47" s="821" t="s">
        <v>568</v>
      </c>
      <c r="D47" s="833">
        <v>98.46</v>
      </c>
      <c r="E47" s="833">
        <v>99.06</v>
      </c>
      <c r="F47" s="833">
        <v>98.76</v>
      </c>
      <c r="G47" s="833">
        <v>97.99633333333331</v>
      </c>
      <c r="H47" s="833">
        <v>98.59633333333333</v>
      </c>
      <c r="I47" s="855">
        <v>98.29633333333332</v>
      </c>
      <c r="K47" s="453"/>
      <c r="L47" s="453"/>
    </row>
    <row r="48" spans="2:12" ht="12.75">
      <c r="B48" s="820"/>
      <c r="C48" s="821" t="s">
        <v>569</v>
      </c>
      <c r="D48" s="833">
        <v>99.37</v>
      </c>
      <c r="E48" s="833">
        <v>99.97</v>
      </c>
      <c r="F48" s="833">
        <v>99.67</v>
      </c>
      <c r="G48" s="833">
        <v>98.79517241379308</v>
      </c>
      <c r="H48" s="833">
        <v>99.3951724137931</v>
      </c>
      <c r="I48" s="855">
        <v>99.0951724137931</v>
      </c>
      <c r="K48" s="453"/>
      <c r="L48" s="453"/>
    </row>
    <row r="49" spans="2:18" ht="12.75">
      <c r="B49" s="820"/>
      <c r="C49" s="821" t="s">
        <v>570</v>
      </c>
      <c r="D49" s="833">
        <v>99.13</v>
      </c>
      <c r="E49" s="833">
        <v>99.73</v>
      </c>
      <c r="F49" s="833">
        <v>99.43</v>
      </c>
      <c r="G49" s="833">
        <v>100.75700000000002</v>
      </c>
      <c r="H49" s="833">
        <v>101.357</v>
      </c>
      <c r="I49" s="855">
        <v>101.05700000000002</v>
      </c>
      <c r="K49" s="453"/>
      <c r="L49" s="453"/>
      <c r="M49" s="852"/>
      <c r="N49" s="852"/>
      <c r="O49" s="852"/>
      <c r="P49" s="852"/>
      <c r="Q49" s="852"/>
      <c r="R49" s="852"/>
    </row>
    <row r="50" spans="2:12" ht="12.75">
      <c r="B50" s="820"/>
      <c r="C50" s="821" t="s">
        <v>682</v>
      </c>
      <c r="D50" s="833">
        <v>99.31</v>
      </c>
      <c r="E50" s="833">
        <v>99.91</v>
      </c>
      <c r="F50" s="833">
        <v>99.61</v>
      </c>
      <c r="G50" s="833">
        <v>98.53</v>
      </c>
      <c r="H50" s="833">
        <v>99.13</v>
      </c>
      <c r="I50" s="855">
        <v>98.83</v>
      </c>
      <c r="K50" s="453"/>
      <c r="L50" s="453"/>
    </row>
    <row r="51" spans="2:12" ht="12.75">
      <c r="B51" s="820"/>
      <c r="C51" s="821" t="s">
        <v>572</v>
      </c>
      <c r="D51" s="833">
        <v>100.45</v>
      </c>
      <c r="E51" s="833">
        <v>101.05</v>
      </c>
      <c r="F51" s="833">
        <v>100.75</v>
      </c>
      <c r="G51" s="833">
        <v>99.25366666666669</v>
      </c>
      <c r="H51" s="833">
        <v>99.85366666666665</v>
      </c>
      <c r="I51" s="855">
        <v>99.55366666666667</v>
      </c>
      <c r="K51" s="453"/>
      <c r="L51" s="453"/>
    </row>
    <row r="52" spans="2:12" ht="12.75">
      <c r="B52" s="820"/>
      <c r="C52" s="821" t="s">
        <v>573</v>
      </c>
      <c r="D52" s="833">
        <v>99.4</v>
      </c>
      <c r="E52" s="833">
        <v>100</v>
      </c>
      <c r="F52" s="833">
        <v>99.7</v>
      </c>
      <c r="G52" s="833">
        <v>99.667</v>
      </c>
      <c r="H52" s="833">
        <v>100.26700000000001</v>
      </c>
      <c r="I52" s="855">
        <v>99.96700000000001</v>
      </c>
      <c r="K52" s="453"/>
      <c r="L52" s="453"/>
    </row>
    <row r="53" spans="2:12" ht="12.75">
      <c r="B53" s="820"/>
      <c r="C53" s="821" t="s">
        <v>574</v>
      </c>
      <c r="D53" s="833">
        <v>102.16</v>
      </c>
      <c r="E53" s="833">
        <v>102.76</v>
      </c>
      <c r="F53" s="833">
        <v>102.46000000000001</v>
      </c>
      <c r="G53" s="833">
        <v>100.94516129032259</v>
      </c>
      <c r="H53" s="833">
        <v>101.54516129032258</v>
      </c>
      <c r="I53" s="855">
        <v>101.24516129032259</v>
      </c>
      <c r="K53" s="453"/>
      <c r="L53" s="453"/>
    </row>
    <row r="54" spans="2:12" ht="12.75">
      <c r="B54" s="34"/>
      <c r="C54" s="821" t="s">
        <v>683</v>
      </c>
      <c r="D54" s="833">
        <v>102.2</v>
      </c>
      <c r="E54" s="833">
        <v>102.8</v>
      </c>
      <c r="F54" s="833">
        <v>102.5</v>
      </c>
      <c r="G54" s="833">
        <v>101.78375</v>
      </c>
      <c r="H54" s="833">
        <v>102.38374999999999</v>
      </c>
      <c r="I54" s="855">
        <v>102.08375</v>
      </c>
      <c r="K54" s="453"/>
      <c r="L54" s="453"/>
    </row>
    <row r="55" spans="2:12" ht="12.75">
      <c r="B55" s="34"/>
      <c r="C55" s="821" t="s">
        <v>576</v>
      </c>
      <c r="D55" s="832">
        <v>101.14</v>
      </c>
      <c r="E55" s="832">
        <v>101.74</v>
      </c>
      <c r="F55" s="832">
        <v>101.44</v>
      </c>
      <c r="G55" s="832">
        <v>101.45258064516129</v>
      </c>
      <c r="H55" s="832">
        <v>102.0525806451613</v>
      </c>
      <c r="I55" s="834">
        <v>101.75258064516129</v>
      </c>
      <c r="K55" s="453"/>
      <c r="L55" s="453"/>
    </row>
    <row r="56" spans="2:12" ht="12.75">
      <c r="B56" s="835"/>
      <c r="C56" s="849" t="s">
        <v>681</v>
      </c>
      <c r="D56" s="837">
        <v>99.55833333333334</v>
      </c>
      <c r="E56" s="837">
        <v>100.15833333333332</v>
      </c>
      <c r="F56" s="837">
        <v>99.85833333333335</v>
      </c>
      <c r="G56" s="837">
        <v>99.18927579254729</v>
      </c>
      <c r="H56" s="837">
        <v>99.78927579254726</v>
      </c>
      <c r="I56" s="839">
        <v>99.48927579254728</v>
      </c>
      <c r="K56" s="453"/>
      <c r="L56" s="453"/>
    </row>
    <row r="57" spans="2:13" ht="12.75">
      <c r="B57" s="820" t="s">
        <v>19</v>
      </c>
      <c r="C57" s="821" t="s">
        <v>565</v>
      </c>
      <c r="D57" s="853">
        <v>103.71</v>
      </c>
      <c r="E57" s="853">
        <v>104.31</v>
      </c>
      <c r="F57" s="853">
        <v>104.00999999999999</v>
      </c>
      <c r="G57" s="853">
        <v>102.12375000000002</v>
      </c>
      <c r="H57" s="853">
        <v>102.72375</v>
      </c>
      <c r="I57" s="854">
        <v>102.42375000000001</v>
      </c>
      <c r="K57" s="856"/>
      <c r="L57" s="453"/>
      <c r="M57" s="453"/>
    </row>
    <row r="58" spans="2:13" ht="12.75">
      <c r="B58" s="820"/>
      <c r="C58" s="821" t="s">
        <v>566</v>
      </c>
      <c r="D58" s="833">
        <v>105.92</v>
      </c>
      <c r="E58" s="833">
        <v>106.52</v>
      </c>
      <c r="F58" s="833">
        <v>106.22</v>
      </c>
      <c r="G58" s="833">
        <v>105.59096774193547</v>
      </c>
      <c r="H58" s="833">
        <v>106.1909677419355</v>
      </c>
      <c r="I58" s="855">
        <v>105.89096774193548</v>
      </c>
      <c r="K58" s="453"/>
      <c r="L58" s="453"/>
      <c r="M58" s="453"/>
    </row>
    <row r="59" spans="2:13" ht="12.75">
      <c r="B59" s="820"/>
      <c r="C59" s="821" t="s">
        <v>567</v>
      </c>
      <c r="D59" s="833">
        <v>103.49</v>
      </c>
      <c r="E59" s="833">
        <v>104.09</v>
      </c>
      <c r="F59" s="833">
        <v>103.78999999999999</v>
      </c>
      <c r="G59" s="833">
        <v>104.52666666666666</v>
      </c>
      <c r="H59" s="833">
        <v>105.12666666666668</v>
      </c>
      <c r="I59" s="855">
        <v>104.82666666666667</v>
      </c>
      <c r="K59" s="453"/>
      <c r="L59" s="453"/>
      <c r="M59" s="453"/>
    </row>
    <row r="60" spans="2:12" ht="12.75">
      <c r="B60" s="820"/>
      <c r="C60" s="821" t="s">
        <v>568</v>
      </c>
      <c r="D60" s="833">
        <v>105.46</v>
      </c>
      <c r="E60" s="833">
        <v>106.06</v>
      </c>
      <c r="F60" s="833">
        <v>105.75999999999999</v>
      </c>
      <c r="G60" s="833">
        <v>104.429</v>
      </c>
      <c r="H60" s="833">
        <v>105.02900000000001</v>
      </c>
      <c r="I60" s="855">
        <v>104.72900000000001</v>
      </c>
      <c r="K60" s="453"/>
      <c r="L60" s="453"/>
    </row>
    <row r="61" spans="2:12" ht="12.75">
      <c r="B61" s="820"/>
      <c r="C61" s="821" t="s">
        <v>569</v>
      </c>
      <c r="D61" s="833">
        <v>107</v>
      </c>
      <c r="E61" s="833">
        <v>107.6</v>
      </c>
      <c r="F61" s="833">
        <v>107.3</v>
      </c>
      <c r="G61" s="833">
        <v>106.20206896551723</v>
      </c>
      <c r="H61" s="833">
        <v>106.80206896551724</v>
      </c>
      <c r="I61" s="855">
        <v>106.50206896551722</v>
      </c>
      <c r="K61" s="453"/>
      <c r="L61" s="453"/>
    </row>
    <row r="62" spans="2:12" ht="12.75">
      <c r="B62" s="820"/>
      <c r="C62" s="821" t="s">
        <v>570</v>
      </c>
      <c r="D62" s="833">
        <v>106.6</v>
      </c>
      <c r="E62" s="833">
        <v>107.2</v>
      </c>
      <c r="F62" s="833">
        <v>106.9</v>
      </c>
      <c r="G62" s="833">
        <v>106.06200000000003</v>
      </c>
      <c r="H62" s="833">
        <v>106.66199999999999</v>
      </c>
      <c r="I62" s="855">
        <v>106.36200000000001</v>
      </c>
      <c r="K62" s="453"/>
      <c r="L62" s="453"/>
    </row>
    <row r="63" spans="2:12" ht="12.75">
      <c r="B63" s="820"/>
      <c r="C63" s="821" t="s">
        <v>684</v>
      </c>
      <c r="D63" s="833">
        <v>108.88</v>
      </c>
      <c r="E63" s="833">
        <v>109.48</v>
      </c>
      <c r="F63" s="833">
        <v>109.18</v>
      </c>
      <c r="G63" s="833">
        <v>108.18586206896553</v>
      </c>
      <c r="H63" s="833">
        <v>108.78586206896551</v>
      </c>
      <c r="I63" s="855">
        <v>108.48586206896553</v>
      </c>
      <c r="K63" s="453"/>
      <c r="L63" s="453"/>
    </row>
    <row r="64" spans="2:12" ht="12.75">
      <c r="B64" s="820"/>
      <c r="C64" s="821" t="s">
        <v>572</v>
      </c>
      <c r="D64" s="833">
        <v>107.23</v>
      </c>
      <c r="E64" s="833">
        <v>107.83</v>
      </c>
      <c r="F64" s="833">
        <v>107.53</v>
      </c>
      <c r="G64" s="833">
        <v>108.52000000000001</v>
      </c>
      <c r="H64" s="833">
        <v>109.11999999999998</v>
      </c>
      <c r="I64" s="855">
        <v>108.82</v>
      </c>
      <c r="K64" s="453"/>
      <c r="L64" s="453"/>
    </row>
    <row r="65" spans="2:12" ht="12.75">
      <c r="B65" s="820"/>
      <c r="C65" s="821" t="s">
        <v>573</v>
      </c>
      <c r="D65" s="833">
        <v>105.92</v>
      </c>
      <c r="E65" s="833">
        <v>106.52</v>
      </c>
      <c r="F65" s="833">
        <v>106.22</v>
      </c>
      <c r="G65" s="833">
        <v>106.24066666666664</v>
      </c>
      <c r="H65" s="833">
        <v>106.84066666666668</v>
      </c>
      <c r="I65" s="855">
        <v>106.54066666666665</v>
      </c>
      <c r="K65" s="453"/>
      <c r="L65" s="453"/>
    </row>
    <row r="66" spans="2:12" ht="12.75">
      <c r="B66" s="820"/>
      <c r="C66" s="821" t="s">
        <v>574</v>
      </c>
      <c r="D66" s="833">
        <v>106.27</v>
      </c>
      <c r="E66" s="833">
        <v>106.87</v>
      </c>
      <c r="F66" s="833">
        <v>106.57</v>
      </c>
      <c r="G66" s="833">
        <v>106.12741935483871</v>
      </c>
      <c r="H66" s="833">
        <v>106.72741935483872</v>
      </c>
      <c r="I66" s="855">
        <v>106.42741935483872</v>
      </c>
      <c r="K66" s="453"/>
      <c r="L66" s="453"/>
    </row>
    <row r="67" spans="2:12" ht="12.75">
      <c r="B67" s="34"/>
      <c r="C67" s="821" t="s">
        <v>575</v>
      </c>
      <c r="D67" s="832">
        <v>107.08</v>
      </c>
      <c r="E67" s="832">
        <v>107.68</v>
      </c>
      <c r="F67" s="832">
        <v>107.38</v>
      </c>
      <c r="G67" s="832">
        <v>107.05187500000002</v>
      </c>
      <c r="H67" s="832">
        <v>107.65187499999999</v>
      </c>
      <c r="I67" s="834">
        <v>107.351875</v>
      </c>
      <c r="K67" s="453"/>
      <c r="L67" s="453"/>
    </row>
    <row r="68" spans="2:12" ht="12.75">
      <c r="B68" s="820"/>
      <c r="C68" s="821" t="s">
        <v>576</v>
      </c>
      <c r="D68" s="832">
        <v>106.73</v>
      </c>
      <c r="E68" s="832">
        <v>107.33</v>
      </c>
      <c r="F68" s="832">
        <v>107.03</v>
      </c>
      <c r="G68" s="832">
        <v>107.56193548387097</v>
      </c>
      <c r="H68" s="832">
        <v>108.16193548387095</v>
      </c>
      <c r="I68" s="834">
        <v>107.86193548387095</v>
      </c>
      <c r="K68" s="453"/>
      <c r="L68" s="453"/>
    </row>
    <row r="69" spans="2:12" ht="12.75">
      <c r="B69" s="835"/>
      <c r="C69" s="849" t="s">
        <v>681</v>
      </c>
      <c r="D69" s="837">
        <v>106.19083333333333</v>
      </c>
      <c r="E69" s="837">
        <v>106.79083333333334</v>
      </c>
      <c r="F69" s="837">
        <v>106.4908333333333</v>
      </c>
      <c r="G69" s="837">
        <v>106.05185099570512</v>
      </c>
      <c r="H69" s="837">
        <v>106.6518509957051</v>
      </c>
      <c r="I69" s="839">
        <v>106.35185099570509</v>
      </c>
      <c r="K69" s="453"/>
      <c r="L69" s="453"/>
    </row>
    <row r="70" spans="2:12" ht="13.5" thickBot="1">
      <c r="B70" s="857" t="s">
        <v>41</v>
      </c>
      <c r="C70" s="858" t="s">
        <v>565</v>
      </c>
      <c r="D70" s="859">
        <v>106.72</v>
      </c>
      <c r="E70" s="859">
        <v>107.32</v>
      </c>
      <c r="F70" s="859">
        <v>107.02</v>
      </c>
      <c r="G70" s="859">
        <v>106.88593750000001</v>
      </c>
      <c r="H70" s="859">
        <v>107.48593749999998</v>
      </c>
      <c r="I70" s="860">
        <v>107.1859375</v>
      </c>
      <c r="J70" s="359"/>
      <c r="K70" s="856"/>
      <c r="L70" s="359"/>
    </row>
    <row r="71" spans="2:12" ht="13.5" customHeight="1" thickTop="1">
      <c r="B71" s="861" t="s">
        <v>685</v>
      </c>
      <c r="J71" s="359"/>
      <c r="K71" s="359"/>
      <c r="L71" s="359"/>
    </row>
    <row r="72" spans="2:12" ht="12.75">
      <c r="B72" s="1541" t="s">
        <v>686</v>
      </c>
      <c r="C72" s="1541"/>
      <c r="D72" s="1541"/>
      <c r="E72" s="1541"/>
      <c r="F72" s="1541"/>
      <c r="G72" s="1541"/>
      <c r="H72" s="1541"/>
      <c r="I72" s="1541"/>
      <c r="J72" s="1541"/>
      <c r="K72" s="1541"/>
      <c r="L72" s="1541"/>
    </row>
    <row r="73" spans="2:12" ht="15.75">
      <c r="B73" s="1628" t="s">
        <v>262</v>
      </c>
      <c r="C73" s="1628"/>
      <c r="D73" s="1628"/>
      <c r="E73" s="1628"/>
      <c r="F73" s="1628"/>
      <c r="G73" s="1628"/>
      <c r="H73" s="1628"/>
      <c r="I73" s="1628"/>
      <c r="J73" s="1628"/>
      <c r="K73" s="1628"/>
      <c r="L73" s="1628"/>
    </row>
    <row r="74" spans="2:9" ht="15.75" customHeight="1" thickBot="1">
      <c r="B74" s="360"/>
      <c r="C74" s="360"/>
      <c r="D74" s="360"/>
      <c r="E74" s="360"/>
      <c r="F74" s="360"/>
      <c r="G74" s="360"/>
      <c r="H74" s="360"/>
      <c r="I74" s="360"/>
    </row>
    <row r="75" spans="2:12" ht="15.75" customHeight="1" thickTop="1">
      <c r="B75" s="1629"/>
      <c r="C75" s="1631" t="s">
        <v>687</v>
      </c>
      <c r="D75" s="1632"/>
      <c r="E75" s="1633"/>
      <c r="F75" s="1631" t="s">
        <v>688</v>
      </c>
      <c r="G75" s="1632"/>
      <c r="H75" s="1633"/>
      <c r="I75" s="1637" t="s">
        <v>150</v>
      </c>
      <c r="J75" s="1638"/>
      <c r="K75" s="1638"/>
      <c r="L75" s="1639"/>
    </row>
    <row r="76" spans="2:12" ht="12.75">
      <c r="B76" s="1630"/>
      <c r="C76" s="1634"/>
      <c r="D76" s="1635"/>
      <c r="E76" s="1636"/>
      <c r="F76" s="1634"/>
      <c r="G76" s="1635"/>
      <c r="H76" s="1636"/>
      <c r="I76" s="1640" t="s">
        <v>689</v>
      </c>
      <c r="J76" s="1641"/>
      <c r="K76" s="1640" t="s">
        <v>690</v>
      </c>
      <c r="L76" s="1642"/>
    </row>
    <row r="77" spans="2:12" ht="12.75">
      <c r="B77" s="862"/>
      <c r="C77" s="863" t="s">
        <v>691</v>
      </c>
      <c r="D77" s="863" t="s">
        <v>692</v>
      </c>
      <c r="E77" s="863" t="s">
        <v>693</v>
      </c>
      <c r="F77" s="863">
        <v>2014</v>
      </c>
      <c r="G77" s="863">
        <v>2015</v>
      </c>
      <c r="H77" s="863">
        <v>2016</v>
      </c>
      <c r="I77" s="864">
        <v>2015</v>
      </c>
      <c r="J77" s="864">
        <v>2016</v>
      </c>
      <c r="K77" s="864">
        <v>2015</v>
      </c>
      <c r="L77" s="865">
        <v>2016</v>
      </c>
    </row>
    <row r="78" spans="2:12" ht="12.75">
      <c r="B78" s="866" t="s">
        <v>694</v>
      </c>
      <c r="C78" s="867">
        <v>109.05</v>
      </c>
      <c r="D78" s="867">
        <v>104.73</v>
      </c>
      <c r="E78" s="867">
        <v>57.31</v>
      </c>
      <c r="F78" s="868">
        <v>101.13</v>
      </c>
      <c r="G78" s="868">
        <v>47.77</v>
      </c>
      <c r="H78" s="869">
        <v>48.27</v>
      </c>
      <c r="I78" s="870">
        <v>-3.961485557083904</v>
      </c>
      <c r="J78" s="870">
        <v>-45.2783347655877</v>
      </c>
      <c r="K78" s="871">
        <v>-52.76376940571541</v>
      </c>
      <c r="L78" s="872">
        <v>1.046682018002926</v>
      </c>
    </row>
    <row r="79" spans="2:12" ht="13.5" thickBot="1">
      <c r="B79" s="873" t="s">
        <v>695</v>
      </c>
      <c r="C79" s="874">
        <v>1310</v>
      </c>
      <c r="D79" s="874">
        <v>1144.4</v>
      </c>
      <c r="E79" s="874">
        <v>1283.3</v>
      </c>
      <c r="F79" s="874">
        <v>1296</v>
      </c>
      <c r="G79" s="874">
        <v>1118.8</v>
      </c>
      <c r="H79" s="874">
        <v>1344</v>
      </c>
      <c r="I79" s="875">
        <v>-12.641221374045799</v>
      </c>
      <c r="J79" s="875">
        <v>12.13736455784688</v>
      </c>
      <c r="K79" s="876">
        <v>-13.672839506172835</v>
      </c>
      <c r="L79" s="877">
        <v>20.128709331426535</v>
      </c>
    </row>
    <row r="80" ht="13.5" thickTop="1">
      <c r="B80" s="861" t="s">
        <v>696</v>
      </c>
    </row>
    <row r="81" ht="12.75">
      <c r="B81" s="861" t="s">
        <v>697</v>
      </c>
    </row>
    <row r="82" spans="2:8" ht="12.75">
      <c r="B82" s="861" t="s">
        <v>698</v>
      </c>
      <c r="C82" s="878"/>
      <c r="D82" s="878"/>
      <c r="E82" s="878"/>
      <c r="F82" s="878"/>
      <c r="G82" s="878"/>
      <c r="H82" s="878"/>
    </row>
    <row r="83" spans="2:10" ht="12.75">
      <c r="B83" s="879" t="s">
        <v>699</v>
      </c>
      <c r="I83" s="453"/>
      <c r="J83" s="453"/>
    </row>
    <row r="84" spans="9:10" ht="12.75">
      <c r="I84" s="453"/>
      <c r="J84" s="453"/>
    </row>
    <row r="85" spans="10:11" ht="12.75">
      <c r="J85" s="453"/>
      <c r="K85" s="453"/>
    </row>
    <row r="86" spans="10:11" ht="12.75">
      <c r="J86" s="453"/>
      <c r="K86" s="453"/>
    </row>
    <row r="87" spans="10:11" ht="12.75">
      <c r="J87" s="453"/>
      <c r="K87" s="453"/>
    </row>
    <row r="88" spans="10:11" ht="12.75">
      <c r="J88" s="453"/>
      <c r="K88" s="453"/>
    </row>
  </sheetData>
  <sheetProtection/>
  <mergeCells count="14">
    <mergeCell ref="B72:L72"/>
    <mergeCell ref="B73:L73"/>
    <mergeCell ref="B75:B76"/>
    <mergeCell ref="C75:E76"/>
    <mergeCell ref="F75:H76"/>
    <mergeCell ref="I75:L75"/>
    <mergeCell ref="I76:J76"/>
    <mergeCell ref="K76:L76"/>
    <mergeCell ref="B1:I1"/>
    <mergeCell ref="B2:I2"/>
    <mergeCell ref="B3:B4"/>
    <mergeCell ref="C3:C4"/>
    <mergeCell ref="D3:F3"/>
    <mergeCell ref="G3:I3"/>
  </mergeCells>
  <hyperlinks>
    <hyperlink ref="B83" r:id="rId1" display="http://www.kitco.com/gold.londonfix.html"/>
  </hyperlinks>
  <printOptions/>
  <pageMargins left="0.75" right="0.75" top="1" bottom="1" header="0.5" footer="0.5"/>
  <pageSetup fitToHeight="1" fitToWidth="1" horizontalDpi="600" verticalDpi="600" orientation="portrait" scale="62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workbookViewId="0" topLeftCell="A25">
      <selection activeCell="M17" sqref="M17"/>
    </sheetView>
  </sheetViews>
  <sheetFormatPr defaultColWidth="9.140625" defaultRowHeight="17.25" customHeight="1"/>
  <cols>
    <col min="1" max="1" width="35.7109375" style="61" customWidth="1"/>
    <col min="2" max="2" width="12.57421875" style="61" customWidth="1"/>
    <col min="3" max="3" width="11.421875" style="61" customWidth="1"/>
    <col min="4" max="4" width="10.7109375" style="61" customWidth="1"/>
    <col min="5" max="5" width="13.57421875" style="61" customWidth="1"/>
    <col min="6" max="6" width="10.7109375" style="121" customWidth="1"/>
    <col min="7" max="7" width="10.7109375" style="61" customWidth="1"/>
    <col min="8" max="8" width="10.00390625" style="61" customWidth="1"/>
    <col min="9" max="9" width="9.140625" style="61" customWidth="1"/>
    <col min="10" max="10" width="11.57421875" style="61" bestFit="1" customWidth="1"/>
    <col min="11" max="16384" width="9.140625" style="61" customWidth="1"/>
  </cols>
  <sheetData>
    <row r="1" spans="1:8" ht="17.25" customHeight="1">
      <c r="A1" s="1541" t="s">
        <v>64</v>
      </c>
      <c r="B1" s="1541"/>
      <c r="C1" s="1541"/>
      <c r="D1" s="1541"/>
      <c r="E1" s="1541"/>
      <c r="F1" s="1541"/>
      <c r="G1" s="1541"/>
      <c r="H1" s="1541"/>
    </row>
    <row r="2" spans="1:8" ht="17.25" customHeight="1">
      <c r="A2" s="1656" t="s">
        <v>0</v>
      </c>
      <c r="B2" s="1656"/>
      <c r="C2" s="1656"/>
      <c r="D2" s="1656"/>
      <c r="E2" s="1656"/>
      <c r="F2" s="1656"/>
      <c r="G2" s="1656"/>
      <c r="H2" s="1656"/>
    </row>
    <row r="3" spans="1:8" ht="17.25" customHeight="1">
      <c r="A3" s="1657" t="s">
        <v>65</v>
      </c>
      <c r="B3" s="1657"/>
      <c r="C3" s="1657"/>
      <c r="D3" s="1657"/>
      <c r="E3" s="1657"/>
      <c r="F3" s="1657"/>
      <c r="G3" s="1657"/>
      <c r="H3" s="1657"/>
    </row>
    <row r="4" spans="1:8" ht="12.75" customHeight="1" thickBot="1">
      <c r="A4" s="62"/>
      <c r="B4" s="1658"/>
      <c r="C4" s="1658"/>
      <c r="D4" s="1658"/>
      <c r="E4" s="62"/>
      <c r="F4" s="112"/>
      <c r="G4" s="1659" t="s">
        <v>1</v>
      </c>
      <c r="H4" s="1659"/>
    </row>
    <row r="5" spans="1:8" ht="17.25" customHeight="1" thickTop="1">
      <c r="A5" s="1648" t="s">
        <v>2</v>
      </c>
      <c r="B5" s="1650" t="s">
        <v>13</v>
      </c>
      <c r="C5" s="1651"/>
      <c r="D5" s="1651"/>
      <c r="E5" s="1651"/>
      <c r="F5" s="1651"/>
      <c r="G5" s="1652" t="s">
        <v>67</v>
      </c>
      <c r="H5" s="1653"/>
    </row>
    <row r="6" spans="1:8" ht="15.75">
      <c r="A6" s="1649"/>
      <c r="B6" s="1645" t="s">
        <v>17</v>
      </c>
      <c r="C6" s="1646"/>
      <c r="D6" s="1645" t="s">
        <v>19</v>
      </c>
      <c r="E6" s="1646"/>
      <c r="F6" s="63" t="s">
        <v>74</v>
      </c>
      <c r="G6" s="1654"/>
      <c r="H6" s="1655"/>
    </row>
    <row r="7" spans="1:8" ht="17.25" customHeight="1">
      <c r="A7" s="64"/>
      <c r="B7" s="65" t="s">
        <v>66</v>
      </c>
      <c r="C7" s="65" t="s">
        <v>68</v>
      </c>
      <c r="D7" s="65" t="s">
        <v>66</v>
      </c>
      <c r="E7" s="65" t="s">
        <v>68</v>
      </c>
      <c r="F7" s="65" t="s">
        <v>66</v>
      </c>
      <c r="G7" s="66" t="s">
        <v>19</v>
      </c>
      <c r="H7" s="67" t="s">
        <v>41</v>
      </c>
    </row>
    <row r="8" spans="1:8" ht="17.25" customHeight="1">
      <c r="A8" s="68" t="s">
        <v>25</v>
      </c>
      <c r="B8" s="69">
        <f>B9+B13+B17</f>
        <v>910.1</v>
      </c>
      <c r="C8" s="69">
        <f>C9+C13+C17</f>
        <v>509213.9</v>
      </c>
      <c r="D8" s="69">
        <f>D9+D13+D17</f>
        <v>133</v>
      </c>
      <c r="E8" s="69">
        <f>E9+E13+E17</f>
        <v>569571.4</v>
      </c>
      <c r="F8" s="69">
        <f>F9+F13+F17</f>
        <v>2305.4</v>
      </c>
      <c r="G8" s="70">
        <f aca="true" t="shared" si="0" ref="G8:G16">D8/B8*100-100</f>
        <v>-85.38622129436325</v>
      </c>
      <c r="H8" s="71">
        <f>F8/D8*100-100</f>
        <v>1633.3834586466169</v>
      </c>
    </row>
    <row r="9" spans="1:8" s="73" customFormat="1" ht="17.25" customHeight="1">
      <c r="A9" s="68" t="s">
        <v>14</v>
      </c>
      <c r="B9" s="72">
        <f>B10+B11+B12</f>
        <v>877.6</v>
      </c>
      <c r="C9" s="72">
        <f>C10+C11+C12</f>
        <v>334881.5</v>
      </c>
      <c r="D9" s="72">
        <f>D10+D11+D12</f>
        <v>111.4</v>
      </c>
      <c r="E9" s="72">
        <f>E10+E11+E12</f>
        <v>356499.3</v>
      </c>
      <c r="F9" s="72">
        <f>F10+F11+F12</f>
        <v>2304.4</v>
      </c>
      <c r="G9" s="70">
        <f t="shared" si="0"/>
        <v>-87.30628988149499</v>
      </c>
      <c r="H9" s="71">
        <f aca="true" t="shared" si="1" ref="H9:H44">F9/D9*100-100</f>
        <v>1968.581687612208</v>
      </c>
    </row>
    <row r="10" spans="1:8" ht="17.25" customHeight="1">
      <c r="A10" s="74" t="s">
        <v>28</v>
      </c>
      <c r="B10" s="75">
        <v>844.5</v>
      </c>
      <c r="C10" s="75">
        <v>309169.3</v>
      </c>
      <c r="D10" s="75">
        <v>111.4</v>
      </c>
      <c r="E10" s="75">
        <v>325036.1</v>
      </c>
      <c r="F10" s="113">
        <v>2002.9</v>
      </c>
      <c r="G10" s="76">
        <f t="shared" si="0"/>
        <v>-86.80876258140911</v>
      </c>
      <c r="H10" s="77">
        <f t="shared" si="1"/>
        <v>1697.935368043088</v>
      </c>
    </row>
    <row r="11" spans="1:8" ht="17.25" customHeight="1">
      <c r="A11" s="74" t="s">
        <v>26</v>
      </c>
      <c r="B11" s="75">
        <v>6.4</v>
      </c>
      <c r="C11" s="75">
        <v>3625.7</v>
      </c>
      <c r="D11" s="75">
        <v>0</v>
      </c>
      <c r="E11" s="75">
        <v>9664.900000000001</v>
      </c>
      <c r="F11" s="113">
        <v>0</v>
      </c>
      <c r="G11" s="76">
        <f t="shared" si="0"/>
        <v>-100</v>
      </c>
      <c r="H11" s="77"/>
    </row>
    <row r="12" spans="1:8" ht="17.25" customHeight="1">
      <c r="A12" s="74" t="s">
        <v>27</v>
      </c>
      <c r="B12" s="75">
        <v>26.7</v>
      </c>
      <c r="C12" s="75">
        <v>22086.5</v>
      </c>
      <c r="D12" s="75">
        <v>0</v>
      </c>
      <c r="E12" s="75">
        <v>21798.3</v>
      </c>
      <c r="F12" s="113">
        <v>301.5</v>
      </c>
      <c r="G12" s="76">
        <f t="shared" si="0"/>
        <v>-100</v>
      </c>
      <c r="H12" s="77"/>
    </row>
    <row r="13" spans="1:8" s="73" customFormat="1" ht="17.25" customHeight="1">
      <c r="A13" s="68" t="s">
        <v>15</v>
      </c>
      <c r="B13" s="72">
        <f>B14+B15+B16</f>
        <v>32.5</v>
      </c>
      <c r="C13" s="72">
        <f>C14+C15+C16</f>
        <v>81030.3</v>
      </c>
      <c r="D13" s="72">
        <f>D14+D15+D16</f>
        <v>21.6</v>
      </c>
      <c r="E13" s="72">
        <f>E14+E15+E16</f>
        <v>111700.90000000001</v>
      </c>
      <c r="F13" s="72">
        <f>F14+F15+F16</f>
        <v>1</v>
      </c>
      <c r="G13" s="70">
        <f t="shared" si="0"/>
        <v>-33.53846153846153</v>
      </c>
      <c r="H13" s="71">
        <f t="shared" si="1"/>
        <v>-95.37037037037037</v>
      </c>
    </row>
    <row r="14" spans="1:8" ht="17.25" customHeight="1">
      <c r="A14" s="74" t="s">
        <v>28</v>
      </c>
      <c r="B14" s="75">
        <v>3.8</v>
      </c>
      <c r="C14" s="75">
        <v>68626</v>
      </c>
      <c r="D14" s="75">
        <v>21.6</v>
      </c>
      <c r="E14" s="75">
        <v>98032.6</v>
      </c>
      <c r="F14" s="113">
        <v>0.7</v>
      </c>
      <c r="G14" s="76">
        <f t="shared" si="0"/>
        <v>468.4210526315791</v>
      </c>
      <c r="H14" s="77">
        <f t="shared" si="1"/>
        <v>-96.75925925925927</v>
      </c>
    </row>
    <row r="15" spans="1:8" ht="17.25" customHeight="1">
      <c r="A15" s="74" t="s">
        <v>26</v>
      </c>
      <c r="B15" s="75">
        <v>2.9</v>
      </c>
      <c r="C15" s="75">
        <v>7646.2</v>
      </c>
      <c r="D15" s="75">
        <v>0</v>
      </c>
      <c r="E15" s="75">
        <v>7164.2</v>
      </c>
      <c r="F15" s="113">
        <v>0</v>
      </c>
      <c r="G15" s="76">
        <f t="shared" si="0"/>
        <v>-100</v>
      </c>
      <c r="H15" s="77" t="s">
        <v>3</v>
      </c>
    </row>
    <row r="16" spans="1:8" ht="17.25" customHeight="1">
      <c r="A16" s="74" t="s">
        <v>27</v>
      </c>
      <c r="B16" s="75">
        <v>25.8</v>
      </c>
      <c r="C16" s="75">
        <v>4758.099999999999</v>
      </c>
      <c r="D16" s="75">
        <v>0</v>
      </c>
      <c r="E16" s="75">
        <v>6504.099999999999</v>
      </c>
      <c r="F16" s="113">
        <v>0.3</v>
      </c>
      <c r="G16" s="76">
        <f t="shared" si="0"/>
        <v>-100</v>
      </c>
      <c r="H16" s="77" t="s">
        <v>3</v>
      </c>
    </row>
    <row r="17" spans="1:8" s="73" customFormat="1" ht="17.25" customHeight="1">
      <c r="A17" s="78" t="s">
        <v>16</v>
      </c>
      <c r="B17" s="72">
        <f>B18+B19+B20</f>
        <v>0</v>
      </c>
      <c r="C17" s="72">
        <f>C18+C19+C20</f>
        <v>93302.1</v>
      </c>
      <c r="D17" s="72">
        <f>D18+D19+D20</f>
        <v>0</v>
      </c>
      <c r="E17" s="72">
        <f>E18+E19+E20</f>
        <v>101371.2</v>
      </c>
      <c r="F17" s="72">
        <f>F18+F19+F20</f>
        <v>0</v>
      </c>
      <c r="G17" s="76" t="s">
        <v>3</v>
      </c>
      <c r="H17" s="77" t="s">
        <v>3</v>
      </c>
    </row>
    <row r="18" spans="1:8" ht="17.25" customHeight="1">
      <c r="A18" s="74" t="s">
        <v>28</v>
      </c>
      <c r="B18" s="75">
        <v>0</v>
      </c>
      <c r="C18" s="75">
        <v>87750.5</v>
      </c>
      <c r="D18" s="75">
        <v>0</v>
      </c>
      <c r="E18" s="75">
        <v>93239.1</v>
      </c>
      <c r="F18" s="113">
        <v>0</v>
      </c>
      <c r="G18" s="76" t="s">
        <v>3</v>
      </c>
      <c r="H18" s="77" t="s">
        <v>3</v>
      </c>
    </row>
    <row r="19" spans="1:8" ht="17.25" customHeight="1">
      <c r="A19" s="74" t="s">
        <v>26</v>
      </c>
      <c r="B19" s="75">
        <v>0</v>
      </c>
      <c r="C19" s="75">
        <v>4051.6</v>
      </c>
      <c r="D19" s="75">
        <v>0</v>
      </c>
      <c r="E19" s="75">
        <v>7745.4</v>
      </c>
      <c r="F19" s="113">
        <v>0</v>
      </c>
      <c r="G19" s="76" t="s">
        <v>3</v>
      </c>
      <c r="H19" s="77" t="s">
        <v>3</v>
      </c>
    </row>
    <row r="20" spans="1:8" ht="17.25" customHeight="1" thickBot="1">
      <c r="A20" s="79" t="s">
        <v>27</v>
      </c>
      <c r="B20" s="80">
        <v>0</v>
      </c>
      <c r="C20" s="75">
        <v>1500</v>
      </c>
      <c r="D20" s="80">
        <v>0</v>
      </c>
      <c r="E20" s="75">
        <v>386.7</v>
      </c>
      <c r="F20" s="113">
        <v>0</v>
      </c>
      <c r="G20" s="81" t="s">
        <v>3</v>
      </c>
      <c r="H20" s="1434" t="s">
        <v>3</v>
      </c>
    </row>
    <row r="21" spans="1:8" ht="17.25" customHeight="1" thickBot="1">
      <c r="A21" s="83" t="s">
        <v>4</v>
      </c>
      <c r="B21" s="84">
        <f>B17+B13+B9</f>
        <v>910.1</v>
      </c>
      <c r="C21" s="84">
        <f>C17+C13+C9</f>
        <v>509213.9</v>
      </c>
      <c r="D21" s="84">
        <f>D17+D13+D9</f>
        <v>133</v>
      </c>
      <c r="E21" s="84">
        <f>E17+E13+E9</f>
        <v>569571.4</v>
      </c>
      <c r="F21" s="84">
        <f>F17+F13+F9</f>
        <v>2305.4</v>
      </c>
      <c r="G21" s="85">
        <f>D21/B21*100-100</f>
        <v>-85.38622129436325</v>
      </c>
      <c r="H21" s="1434" t="s">
        <v>3</v>
      </c>
    </row>
    <row r="22" spans="1:8" ht="17.25" customHeight="1" thickBot="1">
      <c r="A22" s="83" t="s">
        <v>5</v>
      </c>
      <c r="B22" s="87">
        <f>B23+B26+B27+B28+B29+B30+B31</f>
        <v>29165.4</v>
      </c>
      <c r="C22" s="87">
        <f>C23+C26+C27+C28+C29+C30+C31</f>
        <v>463333.4</v>
      </c>
      <c r="D22" s="87">
        <f>D23+D26+D27+D28+D29+D30+D31</f>
        <v>32101.30000000001</v>
      </c>
      <c r="E22" s="87">
        <f>E23+E26+E27+E28+E29+E30+E31</f>
        <v>532082.5</v>
      </c>
      <c r="F22" s="87">
        <f>F23+F26+F27+F28+F29+F30+F31</f>
        <v>54346.200000000004</v>
      </c>
      <c r="G22" s="85">
        <f aca="true" t="shared" si="2" ref="G22:G29">D22/B22*100-100</f>
        <v>10.066380025646865</v>
      </c>
      <c r="H22" s="86">
        <f>F22/D22*100-100</f>
        <v>69.29594751614417</v>
      </c>
    </row>
    <row r="23" spans="1:8" ht="17.25" customHeight="1">
      <c r="A23" s="82" t="s">
        <v>6</v>
      </c>
      <c r="B23" s="96">
        <f>B24+B25</f>
        <v>28054.6</v>
      </c>
      <c r="C23" s="96">
        <f>C24+C25</f>
        <v>434795.2</v>
      </c>
      <c r="D23" s="96">
        <f>D24+D25</f>
        <v>32122.400000000005</v>
      </c>
      <c r="E23" s="96">
        <f>E24+E25</f>
        <v>522525.50000000006</v>
      </c>
      <c r="F23" s="96">
        <f>F24+F25</f>
        <v>35820.8</v>
      </c>
      <c r="G23" s="70">
        <f t="shared" si="2"/>
        <v>14.499582956092794</v>
      </c>
      <c r="H23" s="71">
        <f t="shared" si="1"/>
        <v>11.513461011630511</v>
      </c>
    </row>
    <row r="24" spans="1:8" ht="17.25" customHeight="1">
      <c r="A24" s="88" t="s">
        <v>18</v>
      </c>
      <c r="B24" s="75">
        <v>26741.8</v>
      </c>
      <c r="C24" s="75">
        <v>405846.60000000003</v>
      </c>
      <c r="D24" s="75">
        <v>30204.2</v>
      </c>
      <c r="E24" s="75">
        <v>482750.10000000003</v>
      </c>
      <c r="F24" s="113">
        <v>41065.9</v>
      </c>
      <c r="G24" s="90">
        <f t="shared" si="2"/>
        <v>12.947520361381805</v>
      </c>
      <c r="H24" s="91">
        <f t="shared" si="1"/>
        <v>35.960892855960424</v>
      </c>
    </row>
    <row r="25" spans="1:8" ht="17.25" customHeight="1">
      <c r="A25" s="88" t="s">
        <v>69</v>
      </c>
      <c r="B25" s="89">
        <v>1312.8</v>
      </c>
      <c r="C25" s="89">
        <v>28948.599999999995</v>
      </c>
      <c r="D25" s="89">
        <v>1918.2000000000044</v>
      </c>
      <c r="E25" s="89">
        <v>39775.4</v>
      </c>
      <c r="F25" s="114">
        <v>-5245.0999999999985</v>
      </c>
      <c r="G25" s="90">
        <f t="shared" si="2"/>
        <v>46.11517367458899</v>
      </c>
      <c r="H25" s="91">
        <f t="shared" si="1"/>
        <v>-373.4386403920335</v>
      </c>
    </row>
    <row r="26" spans="1:8" ht="17.25" customHeight="1">
      <c r="A26" s="82" t="s">
        <v>20</v>
      </c>
      <c r="B26" s="75">
        <v>1198.6</v>
      </c>
      <c r="C26" s="75">
        <v>11104.8</v>
      </c>
      <c r="D26" s="75">
        <v>443.80000000000155</v>
      </c>
      <c r="E26" s="75">
        <v>5658.900000000002</v>
      </c>
      <c r="F26" s="113">
        <v>3543.5</v>
      </c>
      <c r="G26" s="76">
        <f t="shared" si="2"/>
        <v>-62.97346904722163</v>
      </c>
      <c r="H26" s="77">
        <f t="shared" si="1"/>
        <v>698.445245606126</v>
      </c>
    </row>
    <row r="27" spans="1:8" ht="17.25" customHeight="1">
      <c r="A27" s="82" t="s">
        <v>21</v>
      </c>
      <c r="B27" s="75">
        <v>-27.8</v>
      </c>
      <c r="C27" s="75">
        <v>-26.5</v>
      </c>
      <c r="D27" s="75">
        <v>17.900000000000034</v>
      </c>
      <c r="E27" s="75">
        <v>1096.6000000000001</v>
      </c>
      <c r="F27" s="113">
        <v>-157.20000000000005</v>
      </c>
      <c r="G27" s="76">
        <f t="shared" si="2"/>
        <v>-164.38848920863322</v>
      </c>
      <c r="H27" s="77">
        <f t="shared" si="1"/>
        <v>-978.2122905027918</v>
      </c>
    </row>
    <row r="28" spans="1:8" ht="17.25" customHeight="1">
      <c r="A28" s="82" t="s">
        <v>22</v>
      </c>
      <c r="B28" s="75">
        <v>1101.4</v>
      </c>
      <c r="C28" s="75">
        <v>1129.6</v>
      </c>
      <c r="D28" s="75">
        <v>962.4000000000001</v>
      </c>
      <c r="E28" s="75">
        <v>-174.69999999999993</v>
      </c>
      <c r="F28" s="113">
        <v>-582.1</v>
      </c>
      <c r="G28" s="76">
        <f t="shared" si="2"/>
        <v>-12.620301434537865</v>
      </c>
      <c r="H28" s="77">
        <f t="shared" si="1"/>
        <v>-160.48420615128845</v>
      </c>
    </row>
    <row r="29" spans="1:8" ht="17.25" customHeight="1">
      <c r="A29" s="82" t="s">
        <v>23</v>
      </c>
      <c r="B29" s="75">
        <v>89.4</v>
      </c>
      <c r="C29" s="75">
        <v>832.9</v>
      </c>
      <c r="D29" s="75">
        <v>874.4000000000001</v>
      </c>
      <c r="E29" s="75">
        <v>184.0999999999999</v>
      </c>
      <c r="F29" s="113">
        <v>1535.6</v>
      </c>
      <c r="G29" s="76">
        <f t="shared" si="2"/>
        <v>878.0760626398211</v>
      </c>
      <c r="H29" s="77">
        <f t="shared" si="1"/>
        <v>75.6175663311985</v>
      </c>
    </row>
    <row r="30" spans="1:8" ht="17.25" customHeight="1">
      <c r="A30" s="82" t="s">
        <v>24</v>
      </c>
      <c r="B30" s="75">
        <v>0</v>
      </c>
      <c r="C30" s="75">
        <v>10000</v>
      </c>
      <c r="D30" s="75">
        <v>0</v>
      </c>
      <c r="E30" s="75">
        <v>0</v>
      </c>
      <c r="F30" s="113">
        <v>18260</v>
      </c>
      <c r="G30" s="76" t="s">
        <v>3</v>
      </c>
      <c r="H30" s="77" t="s">
        <v>3</v>
      </c>
    </row>
    <row r="31" spans="1:8" ht="17.25" customHeight="1" thickBot="1">
      <c r="A31" s="82" t="s">
        <v>29</v>
      </c>
      <c r="B31" s="92">
        <v>-1250.8</v>
      </c>
      <c r="C31" s="96">
        <v>5497.4</v>
      </c>
      <c r="D31" s="92">
        <v>-2319.6000000000004</v>
      </c>
      <c r="E31" s="92">
        <v>2792.1000000000004</v>
      </c>
      <c r="F31" s="115">
        <v>-4074.3999999999996</v>
      </c>
      <c r="G31" s="76">
        <f>D31/B31*100-100</f>
        <v>85.44931244003843</v>
      </c>
      <c r="H31" s="77">
        <f t="shared" si="1"/>
        <v>75.65097430591476</v>
      </c>
    </row>
    <row r="32" spans="1:8" ht="17.25" customHeight="1" thickBot="1">
      <c r="A32" s="93" t="s">
        <v>7</v>
      </c>
      <c r="B32" s="87">
        <f>B22-B21</f>
        <v>28255.300000000003</v>
      </c>
      <c r="C32" s="87">
        <f>C22-C21</f>
        <v>-45880.5</v>
      </c>
      <c r="D32" s="87">
        <f>D22-D21</f>
        <v>31968.30000000001</v>
      </c>
      <c r="E32" s="87">
        <f>E22-E21</f>
        <v>-37488.90000000002</v>
      </c>
      <c r="F32" s="87">
        <f>F22-F21</f>
        <v>52040.8</v>
      </c>
      <c r="G32" s="85">
        <f>D32/B32*100-100</f>
        <v>13.140897459945606</v>
      </c>
      <c r="H32" s="86">
        <f t="shared" si="1"/>
        <v>62.78876261796839</v>
      </c>
    </row>
    <row r="33" spans="1:8" ht="17.25" customHeight="1" thickBot="1">
      <c r="A33" s="93" t="s">
        <v>8</v>
      </c>
      <c r="B33" s="94">
        <f>B34+B43+B44</f>
        <v>-28255.300000000003</v>
      </c>
      <c r="C33" s="94">
        <f>C34+C43+C44</f>
        <v>45880.5</v>
      </c>
      <c r="D33" s="94">
        <f>D34+D43+D44</f>
        <v>-31968.300000000007</v>
      </c>
      <c r="E33" s="94">
        <f>E34+E43+E44</f>
        <v>37488.899999999834</v>
      </c>
      <c r="F33" s="94">
        <f>F34+F43+F44</f>
        <v>-52040.8</v>
      </c>
      <c r="G33" s="85">
        <f>D33/B33*100-100</f>
        <v>13.140897459945577</v>
      </c>
      <c r="H33" s="86">
        <f t="shared" si="1"/>
        <v>62.78876261796839</v>
      </c>
    </row>
    <row r="34" spans="1:8" ht="17.25" customHeight="1">
      <c r="A34" s="95" t="s">
        <v>38</v>
      </c>
      <c r="B34" s="96">
        <f>B35+B41+B42</f>
        <v>-28262.300000000003</v>
      </c>
      <c r="C34" s="96">
        <f>C35+C41+C42</f>
        <v>32055.300000000003</v>
      </c>
      <c r="D34" s="96">
        <f>D35+D41+D42</f>
        <v>-32758.700000000004</v>
      </c>
      <c r="E34" s="96">
        <f>E35+E41+E42</f>
        <v>-5978.600000000166</v>
      </c>
      <c r="F34" s="96">
        <f>F35+F41+F42</f>
        <v>-57586.8</v>
      </c>
      <c r="G34" s="76">
        <f>D34/B34*100-100</f>
        <v>15.909533194396786</v>
      </c>
      <c r="H34" s="77">
        <f t="shared" si="1"/>
        <v>75.79085861160547</v>
      </c>
    </row>
    <row r="35" spans="1:8" ht="17.25" customHeight="1">
      <c r="A35" s="97" t="s">
        <v>37</v>
      </c>
      <c r="B35" s="75">
        <f>SUM(B36:B40)</f>
        <v>0</v>
      </c>
      <c r="C35" s="75">
        <f>SUM(C36:C40)</f>
        <v>42423.1</v>
      </c>
      <c r="D35" s="75">
        <f>SUM(D36:D40)</f>
        <v>0</v>
      </c>
      <c r="E35" s="75">
        <f>SUM(E36:E40)</f>
        <v>87774.5</v>
      </c>
      <c r="F35" s="75">
        <f>SUM(F36:F40)</f>
        <v>0</v>
      </c>
      <c r="G35" s="76" t="s">
        <v>3</v>
      </c>
      <c r="H35" s="77" t="s">
        <v>3</v>
      </c>
    </row>
    <row r="36" spans="1:8" ht="17.25" customHeight="1">
      <c r="A36" s="74" t="s">
        <v>30</v>
      </c>
      <c r="B36" s="96">
        <v>0</v>
      </c>
      <c r="C36" s="110">
        <v>10000</v>
      </c>
      <c r="D36" s="96">
        <v>0</v>
      </c>
      <c r="E36" s="110">
        <v>20500</v>
      </c>
      <c r="F36" s="116">
        <v>0</v>
      </c>
      <c r="G36" s="76" t="s">
        <v>3</v>
      </c>
      <c r="H36" s="77" t="s">
        <v>3</v>
      </c>
    </row>
    <row r="37" spans="1:8" ht="17.25" customHeight="1">
      <c r="A37" s="74" t="s">
        <v>31</v>
      </c>
      <c r="B37" s="96">
        <v>0</v>
      </c>
      <c r="C37" s="110">
        <v>30000</v>
      </c>
      <c r="D37" s="96">
        <v>0</v>
      </c>
      <c r="E37" s="110">
        <v>62000</v>
      </c>
      <c r="F37" s="116">
        <v>0</v>
      </c>
      <c r="G37" s="76" t="s">
        <v>3</v>
      </c>
      <c r="H37" s="77" t="s">
        <v>3</v>
      </c>
    </row>
    <row r="38" spans="1:8" ht="18.75" customHeight="1">
      <c r="A38" s="74" t="s">
        <v>32</v>
      </c>
      <c r="B38" s="96">
        <v>0</v>
      </c>
      <c r="C38" s="110">
        <v>0</v>
      </c>
      <c r="D38" s="96">
        <v>0</v>
      </c>
      <c r="E38" s="110">
        <v>0</v>
      </c>
      <c r="F38" s="116">
        <v>0</v>
      </c>
      <c r="G38" s="76" t="s">
        <v>3</v>
      </c>
      <c r="H38" s="77" t="s">
        <v>3</v>
      </c>
    </row>
    <row r="39" spans="1:8" ht="17.25" customHeight="1">
      <c r="A39" s="74" t="s">
        <v>33</v>
      </c>
      <c r="B39" s="96">
        <v>0</v>
      </c>
      <c r="C39" s="110">
        <v>2339.4</v>
      </c>
      <c r="D39" s="96">
        <v>0</v>
      </c>
      <c r="E39" s="110">
        <v>5000</v>
      </c>
      <c r="F39" s="116">
        <v>0</v>
      </c>
      <c r="G39" s="76" t="s">
        <v>3</v>
      </c>
      <c r="H39" s="77" t="s">
        <v>3</v>
      </c>
    </row>
    <row r="40" spans="1:8" ht="17.25" customHeight="1">
      <c r="A40" s="74" t="s">
        <v>34</v>
      </c>
      <c r="B40" s="98">
        <v>0</v>
      </c>
      <c r="C40" s="110">
        <v>83.7</v>
      </c>
      <c r="D40" s="96">
        <v>0</v>
      </c>
      <c r="E40" s="110">
        <v>274.5</v>
      </c>
      <c r="F40" s="116">
        <v>0</v>
      </c>
      <c r="G40" s="76" t="s">
        <v>3</v>
      </c>
      <c r="H40" s="77" t="s">
        <v>3</v>
      </c>
    </row>
    <row r="41" spans="1:8" ht="17.25" customHeight="1">
      <c r="A41" s="97" t="s">
        <v>70</v>
      </c>
      <c r="B41" s="96">
        <v>-28262.9</v>
      </c>
      <c r="C41" s="96">
        <v>-10312.299999999996</v>
      </c>
      <c r="D41" s="96">
        <v>-32752.900000000005</v>
      </c>
      <c r="E41" s="96">
        <v>-93566.70000000017</v>
      </c>
      <c r="F41" s="117">
        <v>-57593</v>
      </c>
      <c r="G41" s="99">
        <f>D41/B41*100-100</f>
        <v>15.886550920110821</v>
      </c>
      <c r="H41" s="77">
        <f t="shared" si="1"/>
        <v>75.8409179034528</v>
      </c>
    </row>
    <row r="42" spans="1:8" ht="17.25" customHeight="1">
      <c r="A42" s="100" t="s">
        <v>35</v>
      </c>
      <c r="B42" s="96">
        <v>0.6</v>
      </c>
      <c r="C42" s="96">
        <v>-55.5</v>
      </c>
      <c r="D42" s="96">
        <v>-5.8</v>
      </c>
      <c r="E42" s="96">
        <v>-186.39999999999418</v>
      </c>
      <c r="F42" s="117">
        <v>6.2</v>
      </c>
      <c r="G42" s="76" t="s">
        <v>3</v>
      </c>
      <c r="H42" s="77">
        <f t="shared" si="1"/>
        <v>-206.89655172413796</v>
      </c>
    </row>
    <row r="43" spans="1:8" ht="17.25" customHeight="1">
      <c r="A43" s="95" t="s">
        <v>36</v>
      </c>
      <c r="B43" s="96">
        <v>0</v>
      </c>
      <c r="C43" s="96">
        <v>11224</v>
      </c>
      <c r="D43" s="96">
        <v>55.1</v>
      </c>
      <c r="E43" s="96">
        <v>13694</v>
      </c>
      <c r="F43" s="117">
        <v>0</v>
      </c>
      <c r="G43" s="76" t="s">
        <v>3</v>
      </c>
      <c r="H43" s="77">
        <f t="shared" si="1"/>
        <v>-100</v>
      </c>
    </row>
    <row r="44" spans="1:8" ht="17.25" customHeight="1" thickBot="1">
      <c r="A44" s="95" t="s">
        <v>39</v>
      </c>
      <c r="B44" s="96">
        <v>7.0000000000009095</v>
      </c>
      <c r="C44" s="111">
        <v>2601.199999999999</v>
      </c>
      <c r="D44" s="96">
        <v>735.3000000000002</v>
      </c>
      <c r="E44" s="111">
        <v>29773.5</v>
      </c>
      <c r="F44" s="118">
        <v>5546</v>
      </c>
      <c r="G44" s="76" t="s">
        <v>3</v>
      </c>
      <c r="H44" s="77">
        <f t="shared" si="1"/>
        <v>654.2499660002718</v>
      </c>
    </row>
    <row r="45" spans="6:8" s="101" customFormat="1" ht="17.25" customHeight="1" thickTop="1">
      <c r="F45" s="119"/>
      <c r="G45" s="102"/>
      <c r="H45" s="103"/>
    </row>
    <row r="46" spans="1:8" s="108" customFormat="1" ht="17.25" customHeight="1" hidden="1">
      <c r="A46" s="104" t="s">
        <v>71</v>
      </c>
      <c r="B46" s="105"/>
      <c r="C46" s="105"/>
      <c r="D46" s="105"/>
      <c r="E46" s="105"/>
      <c r="F46" s="120"/>
      <c r="G46" s="106"/>
      <c r="H46" s="107"/>
    </row>
    <row r="47" spans="1:8" s="108" customFormat="1" ht="17.25" customHeight="1" hidden="1">
      <c r="A47" s="109" t="s">
        <v>72</v>
      </c>
      <c r="B47" s="105"/>
      <c r="C47" s="105"/>
      <c r="D47" s="105"/>
      <c r="E47" s="105"/>
      <c r="F47" s="120">
        <v>1334.1</v>
      </c>
      <c r="G47" s="106"/>
      <c r="H47" s="107"/>
    </row>
    <row r="48" spans="1:8" s="108" customFormat="1" ht="17.25" customHeight="1" hidden="1">
      <c r="A48" s="109" t="s">
        <v>73</v>
      </c>
      <c r="B48" s="105"/>
      <c r="C48" s="105"/>
      <c r="D48" s="105"/>
      <c r="E48" s="105"/>
      <c r="F48" s="120">
        <v>895.6</v>
      </c>
      <c r="G48" s="106"/>
      <c r="H48" s="107"/>
    </row>
    <row r="49" spans="1:8" ht="48.75" customHeight="1">
      <c r="A49" s="1647" t="s">
        <v>75</v>
      </c>
      <c r="B49" s="1647"/>
      <c r="C49" s="1647"/>
      <c r="D49" s="1647"/>
      <c r="E49" s="1647"/>
      <c r="F49" s="1647"/>
      <c r="G49" s="1647"/>
      <c r="H49" s="1647"/>
    </row>
    <row r="50" spans="1:8" ht="19.5" customHeight="1">
      <c r="A50" s="1662" t="s">
        <v>9</v>
      </c>
      <c r="B50" s="1662"/>
      <c r="C50" s="1662"/>
      <c r="D50" s="1662"/>
      <c r="E50" s="1662"/>
      <c r="F50" s="1662"/>
      <c r="G50" s="1662"/>
      <c r="H50" s="1662"/>
    </row>
    <row r="51" spans="1:8" ht="17.25" customHeight="1">
      <c r="A51" s="1663" t="s">
        <v>10</v>
      </c>
      <c r="B51" s="1663"/>
      <c r="C51" s="1663"/>
      <c r="D51" s="1663"/>
      <c r="E51" s="1663"/>
      <c r="F51" s="1663"/>
      <c r="G51" s="1663"/>
      <c r="H51" s="1663"/>
    </row>
    <row r="52" spans="1:8" ht="17.25" customHeight="1">
      <c r="A52" s="1643" t="s">
        <v>11</v>
      </c>
      <c r="B52" s="1643"/>
      <c r="C52" s="1643"/>
      <c r="D52" s="1643"/>
      <c r="E52" s="1643"/>
      <c r="F52" s="1643"/>
      <c r="G52" s="1643"/>
      <c r="H52" s="1643"/>
    </row>
    <row r="53" spans="1:8" ht="17.25" customHeight="1">
      <c r="A53" s="1644" t="s">
        <v>12</v>
      </c>
      <c r="B53" s="1644"/>
      <c r="C53" s="1644"/>
      <c r="D53" s="1644"/>
      <c r="E53" s="1644"/>
      <c r="F53" s="1644"/>
      <c r="G53" s="1644"/>
      <c r="H53" s="1644"/>
    </row>
    <row r="54" spans="1:6" s="345" customFormat="1" ht="17.25" customHeight="1">
      <c r="A54" s="330"/>
      <c r="B54" s="330"/>
      <c r="C54" s="330"/>
      <c r="D54" s="330"/>
      <c r="E54" s="330"/>
      <c r="F54" s="344"/>
    </row>
    <row r="55" spans="1:6" s="345" customFormat="1" ht="17.25" customHeight="1">
      <c r="A55" s="330"/>
      <c r="B55" s="330"/>
      <c r="C55" s="330"/>
      <c r="D55" s="330"/>
      <c r="E55" s="330"/>
      <c r="F55" s="344"/>
    </row>
    <row r="56" spans="1:6" s="345" customFormat="1" ht="15">
      <c r="A56" s="330"/>
      <c r="B56" s="330"/>
      <c r="C56" s="330"/>
      <c r="D56" s="330"/>
      <c r="E56" s="330"/>
      <c r="F56" s="344"/>
    </row>
    <row r="57" spans="1:6" s="345" customFormat="1" ht="17.25" customHeight="1">
      <c r="A57" s="330"/>
      <c r="B57" s="330"/>
      <c r="C57" s="330"/>
      <c r="D57" s="330"/>
      <c r="E57" s="330"/>
      <c r="F57" s="344"/>
    </row>
    <row r="58" spans="1:6" s="345" customFormat="1" ht="17.25" customHeight="1">
      <c r="A58" s="330"/>
      <c r="B58" s="330"/>
      <c r="C58" s="330"/>
      <c r="D58" s="330"/>
      <c r="E58" s="330"/>
      <c r="F58" s="344"/>
    </row>
    <row r="59" spans="1:6" ht="17.25" customHeight="1">
      <c r="A59" s="330"/>
      <c r="B59" s="330"/>
      <c r="C59" s="330"/>
      <c r="D59" s="330"/>
      <c r="E59" s="330"/>
      <c r="F59" s="325"/>
    </row>
    <row r="60" spans="1:6" ht="17.25" customHeight="1">
      <c r="A60" s="330"/>
      <c r="B60" s="331"/>
      <c r="C60" s="332"/>
      <c r="D60" s="333"/>
      <c r="E60" s="334"/>
      <c r="F60" s="325"/>
    </row>
    <row r="61" spans="1:6" ht="17.25" customHeight="1">
      <c r="A61" s="326"/>
      <c r="B61" s="335"/>
      <c r="C61" s="327"/>
      <c r="D61" s="328"/>
      <c r="E61" s="329"/>
      <c r="F61" s="325"/>
    </row>
    <row r="62" spans="1:6" ht="17.25" customHeight="1">
      <c r="A62" s="108"/>
      <c r="B62" s="108"/>
      <c r="C62" s="108"/>
      <c r="D62" s="108"/>
      <c r="E62" s="108"/>
      <c r="F62" s="325"/>
    </row>
    <row r="63" spans="1:6" ht="17.25" customHeight="1">
      <c r="A63" s="108"/>
      <c r="B63" s="108"/>
      <c r="C63" s="108"/>
      <c r="D63" s="108"/>
      <c r="E63" s="108"/>
      <c r="F63" s="325"/>
    </row>
    <row r="64" spans="1:6" ht="17.25" customHeight="1">
      <c r="A64" s="325"/>
      <c r="B64" s="336"/>
      <c r="C64" s="325"/>
      <c r="D64" s="325"/>
      <c r="E64" s="108"/>
      <c r="F64" s="325"/>
    </row>
    <row r="65" spans="1:6" ht="34.5" customHeight="1">
      <c r="A65" s="1660"/>
      <c r="B65" s="1661"/>
      <c r="C65" s="1661"/>
      <c r="D65" s="1661"/>
      <c r="E65" s="108"/>
      <c r="F65" s="325"/>
    </row>
    <row r="66" spans="1:6" ht="47.25" customHeight="1">
      <c r="A66" s="1660"/>
      <c r="B66" s="1661"/>
      <c r="C66" s="337"/>
      <c r="D66" s="337"/>
      <c r="E66" s="108"/>
      <c r="F66" s="325"/>
    </row>
    <row r="67" spans="1:6" ht="17.25" customHeight="1">
      <c r="A67" s="338"/>
      <c r="B67" s="339"/>
      <c r="C67" s="340"/>
      <c r="D67" s="341"/>
      <c r="E67" s="108"/>
      <c r="F67" s="325"/>
    </row>
    <row r="68" spans="1:6" ht="17.25" customHeight="1">
      <c r="A68" s="342"/>
      <c r="B68" s="339"/>
      <c r="C68" s="343"/>
      <c r="D68" s="341"/>
      <c r="E68" s="108"/>
      <c r="F68" s="325"/>
    </row>
    <row r="69" spans="1:6" ht="17.25" customHeight="1">
      <c r="A69" s="342"/>
      <c r="B69" s="339"/>
      <c r="C69" s="343"/>
      <c r="D69" s="341"/>
      <c r="E69" s="108"/>
      <c r="F69" s="325"/>
    </row>
    <row r="70" spans="1:6" ht="17.25" customHeight="1">
      <c r="A70" s="342"/>
      <c r="B70" s="339"/>
      <c r="C70" s="343"/>
      <c r="D70" s="341"/>
      <c r="E70" s="108"/>
      <c r="F70" s="325"/>
    </row>
    <row r="71" spans="1:6" ht="17.25" customHeight="1">
      <c r="A71" s="338"/>
      <c r="B71" s="339"/>
      <c r="C71" s="343"/>
      <c r="D71" s="341"/>
      <c r="E71" s="108"/>
      <c r="F71" s="325"/>
    </row>
  </sheetData>
  <sheetProtection/>
  <mergeCells count="18">
    <mergeCell ref="A1:H1"/>
    <mergeCell ref="A2:H2"/>
    <mergeCell ref="A3:H3"/>
    <mergeCell ref="B4:D4"/>
    <mergeCell ref="G4:H4"/>
    <mergeCell ref="A65:A66"/>
    <mergeCell ref="C65:D65"/>
    <mergeCell ref="B65:B66"/>
    <mergeCell ref="A50:H50"/>
    <mergeCell ref="A51:H51"/>
    <mergeCell ref="A52:H52"/>
    <mergeCell ref="A53:H53"/>
    <mergeCell ref="B6:C6"/>
    <mergeCell ref="D6:E6"/>
    <mergeCell ref="A49:H49"/>
    <mergeCell ref="A5:A6"/>
    <mergeCell ref="B5:F5"/>
    <mergeCell ref="G5:H6"/>
  </mergeCells>
  <printOptions horizontalCentered="1"/>
  <pageMargins left="1.27" right="0.7" top="0.47" bottom="0.3" header="0.3" footer="0.3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0.7109375" style="122" customWidth="1"/>
    <col min="2" max="6" width="11.28125" style="122" customWidth="1"/>
    <col min="7" max="10" width="9.28125" style="122" bestFit="1" customWidth="1"/>
    <col min="11" max="16384" width="9.140625" style="122" customWidth="1"/>
  </cols>
  <sheetData>
    <row r="1" spans="1:10" ht="12.75">
      <c r="A1" s="1541" t="s">
        <v>1105</v>
      </c>
      <c r="B1" s="1541"/>
      <c r="C1" s="1541"/>
      <c r="D1" s="1541"/>
      <c r="E1" s="1541"/>
      <c r="F1" s="1541"/>
      <c r="G1" s="1541"/>
      <c r="H1" s="1541"/>
      <c r="I1" s="1541"/>
      <c r="J1" s="1541"/>
    </row>
    <row r="2" spans="1:10" ht="15.75">
      <c r="A2" s="1628" t="s">
        <v>77</v>
      </c>
      <c r="B2" s="1628"/>
      <c r="C2" s="1628"/>
      <c r="D2" s="1628"/>
      <c r="E2" s="1628"/>
      <c r="F2" s="1628"/>
      <c r="G2" s="1628"/>
      <c r="H2" s="1628"/>
      <c r="I2" s="1628"/>
      <c r="J2" s="1628"/>
    </row>
    <row r="3" spans="1:10" ht="13.5" thickBot="1">
      <c r="A3" s="123"/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4.25" thickTop="1">
      <c r="A4" s="1665"/>
      <c r="B4" s="1675" t="s">
        <v>79</v>
      </c>
      <c r="C4" s="1676"/>
      <c r="D4" s="1676"/>
      <c r="E4" s="1676"/>
      <c r="F4" s="1677"/>
      <c r="G4" s="1667" t="s">
        <v>80</v>
      </c>
      <c r="H4" s="1668"/>
      <c r="I4" s="1667" t="s">
        <v>81</v>
      </c>
      <c r="J4" s="1671"/>
    </row>
    <row r="5" spans="1:14" ht="13.5">
      <c r="A5" s="1666"/>
      <c r="B5" s="1673" t="s">
        <v>17</v>
      </c>
      <c r="C5" s="1674"/>
      <c r="D5" s="1673" t="s">
        <v>19</v>
      </c>
      <c r="E5" s="1673"/>
      <c r="F5" s="1409" t="s">
        <v>76</v>
      </c>
      <c r="G5" s="1669"/>
      <c r="H5" s="1670"/>
      <c r="I5" s="1669"/>
      <c r="J5" s="1672"/>
      <c r="L5" s="124"/>
      <c r="M5" s="124"/>
      <c r="N5" s="124"/>
    </row>
    <row r="6" spans="1:14" ht="13.5">
      <c r="A6" s="1666"/>
      <c r="B6" s="125" t="s">
        <v>78</v>
      </c>
      <c r="C6" s="126" t="s">
        <v>82</v>
      </c>
      <c r="D6" s="125" t="s">
        <v>78</v>
      </c>
      <c r="E6" s="125" t="s">
        <v>82</v>
      </c>
      <c r="F6" s="125" t="s">
        <v>78</v>
      </c>
      <c r="G6" s="127" t="s">
        <v>19</v>
      </c>
      <c r="H6" s="127" t="s">
        <v>41</v>
      </c>
      <c r="I6" s="127" t="s">
        <v>19</v>
      </c>
      <c r="J6" s="1411" t="s">
        <v>41</v>
      </c>
      <c r="L6" s="128"/>
      <c r="M6" s="124"/>
      <c r="N6" s="124"/>
    </row>
    <row r="7" spans="1:14" ht="19.5" customHeight="1">
      <c r="A7" s="840" t="s">
        <v>83</v>
      </c>
      <c r="B7" s="129">
        <v>10324.271</v>
      </c>
      <c r="C7" s="129">
        <v>112377.395</v>
      </c>
      <c r="D7" s="129">
        <v>11520.497</v>
      </c>
      <c r="E7" s="129">
        <v>122069.237</v>
      </c>
      <c r="F7" s="129">
        <v>13574.642</v>
      </c>
      <c r="G7" s="130">
        <f>D7/B7*100-100</f>
        <v>11.586542042532571</v>
      </c>
      <c r="H7" s="130">
        <f>F7/D7*100-100</f>
        <v>17.83035054824458</v>
      </c>
      <c r="I7" s="130">
        <f>D7/D$17%</f>
        <v>38.14203653796491</v>
      </c>
      <c r="J7" s="1412">
        <f>F7/F$17%</f>
        <v>33.05575185251024</v>
      </c>
      <c r="L7" s="128"/>
      <c r="M7" s="124"/>
      <c r="N7" s="124"/>
    </row>
    <row r="8" spans="1:14" ht="19.5" customHeight="1">
      <c r="A8" s="820" t="s">
        <v>84</v>
      </c>
      <c r="B8" s="131">
        <v>5365.67</v>
      </c>
      <c r="C8" s="131">
        <v>74671.022</v>
      </c>
      <c r="D8" s="131">
        <v>5961.945</v>
      </c>
      <c r="E8" s="131">
        <v>82811.866</v>
      </c>
      <c r="F8" s="131">
        <v>7849.375</v>
      </c>
      <c r="G8" s="132">
        <f aca="true" t="shared" si="0" ref="G8:G17">D8/B8*100-100</f>
        <v>11.112778087359061</v>
      </c>
      <c r="H8" s="132">
        <f aca="true" t="shared" si="1" ref="H8:H17">F8/D8*100-100</f>
        <v>31.657957260591985</v>
      </c>
      <c r="I8" s="132">
        <f aca="true" t="shared" si="2" ref="I8:I17">D8/D$17%</f>
        <v>19.738794604723843</v>
      </c>
      <c r="J8" s="1413">
        <f aca="true" t="shared" si="3" ref="J8:J16">F8/F$17%</f>
        <v>19.114094662481527</v>
      </c>
      <c r="L8" s="128"/>
      <c r="M8" s="124"/>
      <c r="N8" s="124"/>
    </row>
    <row r="9" spans="1:14" ht="19.5" customHeight="1">
      <c r="A9" s="820" t="s">
        <v>85</v>
      </c>
      <c r="B9" s="131">
        <v>4638.65</v>
      </c>
      <c r="C9" s="131">
        <v>88459.09</v>
      </c>
      <c r="D9" s="131">
        <v>5699.432</v>
      </c>
      <c r="E9" s="131">
        <v>117131.174</v>
      </c>
      <c r="F9" s="131">
        <v>7459.089</v>
      </c>
      <c r="G9" s="132">
        <f t="shared" si="0"/>
        <v>22.86833453698813</v>
      </c>
      <c r="H9" s="132">
        <f t="shared" si="1"/>
        <v>30.874252030728684</v>
      </c>
      <c r="I9" s="132">
        <f t="shared" si="2"/>
        <v>18.86966713238556</v>
      </c>
      <c r="J9" s="1413">
        <f t="shared" si="3"/>
        <v>18.16370516657373</v>
      </c>
      <c r="L9" s="128"/>
      <c r="M9" s="124"/>
      <c r="N9" s="124"/>
    </row>
    <row r="10" spans="1:14" ht="19.5" customHeight="1">
      <c r="A10" s="820" t="s">
        <v>86</v>
      </c>
      <c r="B10" s="131">
        <v>3207.385</v>
      </c>
      <c r="C10" s="131">
        <v>53524.95</v>
      </c>
      <c r="D10" s="131">
        <v>3891.395</v>
      </c>
      <c r="E10" s="131">
        <v>69453.803</v>
      </c>
      <c r="F10" s="131">
        <v>6306.844</v>
      </c>
      <c r="G10" s="132">
        <f t="shared" si="0"/>
        <v>21.326095869376445</v>
      </c>
      <c r="H10" s="132">
        <f t="shared" si="1"/>
        <v>62.07154503719104</v>
      </c>
      <c r="I10" s="132">
        <f t="shared" si="2"/>
        <v>12.883622145264564</v>
      </c>
      <c r="J10" s="1413">
        <f t="shared" si="3"/>
        <v>15.357861388646057</v>
      </c>
      <c r="L10" s="128"/>
      <c r="M10" s="124"/>
      <c r="N10" s="124"/>
    </row>
    <row r="11" spans="1:14" ht="19.5" customHeight="1">
      <c r="A11" s="820" t="s">
        <v>87</v>
      </c>
      <c r="B11" s="131">
        <v>525.272</v>
      </c>
      <c r="C11" s="131">
        <v>10650</v>
      </c>
      <c r="D11" s="131">
        <v>606.8</v>
      </c>
      <c r="E11" s="131">
        <v>11909.96</v>
      </c>
      <c r="F11" s="131">
        <v>633.731</v>
      </c>
      <c r="G11" s="132">
        <f t="shared" si="0"/>
        <v>15.521101448392429</v>
      </c>
      <c r="H11" s="132">
        <f t="shared" si="1"/>
        <v>4.438200395517484</v>
      </c>
      <c r="I11" s="132">
        <f>D11/D$17%</f>
        <v>2.0089921269227453</v>
      </c>
      <c r="J11" s="1413">
        <f>F11/F$17%</f>
        <v>1.543204946196236</v>
      </c>
      <c r="L11" s="128"/>
      <c r="M11" s="124"/>
      <c r="N11" s="124"/>
    </row>
    <row r="12" spans="1:14" ht="19.5" customHeight="1">
      <c r="A12" s="820" t="s">
        <v>88</v>
      </c>
      <c r="B12" s="131">
        <v>551.548</v>
      </c>
      <c r="C12" s="131">
        <v>6217.373</v>
      </c>
      <c r="D12" s="131">
        <v>612.5</v>
      </c>
      <c r="E12" s="131">
        <v>7075.351</v>
      </c>
      <c r="F12" s="131">
        <v>716.625</v>
      </c>
      <c r="G12" s="132">
        <f t="shared" si="0"/>
        <v>11.051078056669581</v>
      </c>
      <c r="H12" s="132">
        <f t="shared" si="1"/>
        <v>17</v>
      </c>
      <c r="I12" s="132">
        <f t="shared" si="2"/>
        <v>2.027863674588302</v>
      </c>
      <c r="J12" s="1413">
        <f t="shared" si="3"/>
        <v>1.7450609873398613</v>
      </c>
      <c r="L12" s="128"/>
      <c r="M12" s="124"/>
      <c r="N12" s="124"/>
    </row>
    <row r="13" spans="1:14" ht="19.5" customHeight="1">
      <c r="A13" s="820" t="s">
        <v>89</v>
      </c>
      <c r="B13" s="133">
        <v>57.201</v>
      </c>
      <c r="C13" s="133">
        <v>461.616</v>
      </c>
      <c r="D13" s="131">
        <v>69.25</v>
      </c>
      <c r="E13" s="131">
        <v>566.818</v>
      </c>
      <c r="F13" s="131">
        <v>99.937</v>
      </c>
      <c r="G13" s="132">
        <f t="shared" si="0"/>
        <v>21.064317057394106</v>
      </c>
      <c r="H13" s="132">
        <f t="shared" si="1"/>
        <v>44.313357400722026</v>
      </c>
      <c r="I13" s="132">
        <f t="shared" si="2"/>
        <v>0.22927275014733048</v>
      </c>
      <c r="J13" s="1413">
        <f t="shared" si="3"/>
        <v>0.2433576276180481</v>
      </c>
      <c r="L13" s="128"/>
      <c r="M13" s="124"/>
      <c r="N13" s="124"/>
    </row>
    <row r="14" spans="1:14" ht="19.5" customHeight="1">
      <c r="A14" s="820" t="s">
        <v>90</v>
      </c>
      <c r="B14" s="133">
        <v>134.895</v>
      </c>
      <c r="C14" s="133">
        <v>562.917</v>
      </c>
      <c r="D14" s="131">
        <v>142.909</v>
      </c>
      <c r="E14" s="131">
        <v>720.724</v>
      </c>
      <c r="F14" s="131">
        <v>165.555</v>
      </c>
      <c r="G14" s="132">
        <f t="shared" si="0"/>
        <v>5.940917009525904</v>
      </c>
      <c r="H14" s="132">
        <f t="shared" si="1"/>
        <v>15.846447739470591</v>
      </c>
      <c r="I14" s="132">
        <f t="shared" si="2"/>
        <v>0.47314280795386066</v>
      </c>
      <c r="J14" s="1413">
        <f t="shared" si="3"/>
        <v>0.4031447015650455</v>
      </c>
      <c r="L14" s="128"/>
      <c r="M14" s="124"/>
      <c r="N14" s="124"/>
    </row>
    <row r="15" spans="1:14" ht="19.5" customHeight="1">
      <c r="A15" s="820" t="s">
        <v>91</v>
      </c>
      <c r="B15" s="133">
        <v>150.108</v>
      </c>
      <c r="C15" s="133">
        <v>11016.301</v>
      </c>
      <c r="D15" s="131">
        <v>580.272</v>
      </c>
      <c r="E15" s="131">
        <v>9689.767</v>
      </c>
      <c r="F15" s="131">
        <v>1797.602</v>
      </c>
      <c r="G15" s="132">
        <f t="shared" si="0"/>
        <v>286.5696698377169</v>
      </c>
      <c r="H15" s="132">
        <f t="shared" si="1"/>
        <v>209.78610031157802</v>
      </c>
      <c r="I15" s="132">
        <f t="shared" si="2"/>
        <v>1.921163281927679</v>
      </c>
      <c r="J15" s="1413">
        <f t="shared" si="3"/>
        <v>4.377359317584664</v>
      </c>
      <c r="L15" s="128"/>
      <c r="M15" s="124"/>
      <c r="N15" s="124"/>
    </row>
    <row r="16" spans="1:14" ht="19.5" customHeight="1">
      <c r="A16" s="820" t="s">
        <v>92</v>
      </c>
      <c r="B16" s="131">
        <v>1746</v>
      </c>
      <c r="C16" s="131">
        <v>45093.2</v>
      </c>
      <c r="D16" s="131">
        <v>1119.2</v>
      </c>
      <c r="E16" s="131">
        <v>61313.2</v>
      </c>
      <c r="F16" s="131">
        <v>2462.5</v>
      </c>
      <c r="G16" s="132">
        <f t="shared" si="0"/>
        <v>-35.899198167239405</v>
      </c>
      <c r="H16" s="132">
        <f t="shared" si="1"/>
        <v>120.02323087919945</v>
      </c>
      <c r="I16" s="132">
        <f t="shared" si="2"/>
        <v>3.7054449381211882</v>
      </c>
      <c r="J16" s="1413">
        <f t="shared" si="3"/>
        <v>5.99645934948461</v>
      </c>
      <c r="L16" s="134"/>
      <c r="M16" s="124"/>
      <c r="N16" s="124"/>
    </row>
    <row r="17" spans="1:14" ht="19.5" customHeight="1" thickBot="1">
      <c r="A17" s="1414" t="s">
        <v>93</v>
      </c>
      <c r="B17" s="1415">
        <f>SUM(B7:B16)</f>
        <v>26701.000000000004</v>
      </c>
      <c r="C17" s="1415">
        <v>403033.864</v>
      </c>
      <c r="D17" s="1415">
        <f>SUM(D7:D16)</f>
        <v>30204.2</v>
      </c>
      <c r="E17" s="1415">
        <f>SUM(E7:E16)</f>
        <v>482741.9000000001</v>
      </c>
      <c r="F17" s="1415">
        <f>SUM(F7:F16)</f>
        <v>41065.899999999994</v>
      </c>
      <c r="G17" s="1416">
        <f t="shared" si="0"/>
        <v>13.120107861128787</v>
      </c>
      <c r="H17" s="1416">
        <f t="shared" si="1"/>
        <v>35.960892855960395</v>
      </c>
      <c r="I17" s="1416">
        <f t="shared" si="2"/>
        <v>99.99999999999999</v>
      </c>
      <c r="J17" s="1417">
        <f>F17/F$17%</f>
        <v>100</v>
      </c>
      <c r="L17" s="124"/>
      <c r="M17" s="124"/>
      <c r="N17" s="124"/>
    </row>
    <row r="18" spans="1:10" ht="13.5" thickTop="1">
      <c r="A18" s="1330"/>
      <c r="B18" s="134"/>
      <c r="C18" s="134"/>
      <c r="D18" s="134"/>
      <c r="E18" s="134"/>
      <c r="F18" s="134"/>
      <c r="G18" s="135"/>
      <c r="H18" s="135"/>
      <c r="I18" s="1410"/>
      <c r="J18" s="1410"/>
    </row>
    <row r="19" spans="1:10" ht="29.25" customHeight="1">
      <c r="A19" s="1664" t="s">
        <v>94</v>
      </c>
      <c r="B19" s="1664"/>
      <c r="C19" s="1664"/>
      <c r="D19" s="1664"/>
      <c r="E19" s="1664"/>
      <c r="F19" s="1664"/>
      <c r="G19" s="1664"/>
      <c r="H19" s="1664"/>
      <c r="I19" s="1664"/>
      <c r="J19" s="1664"/>
    </row>
    <row r="20" spans="1:10" ht="15.75">
      <c r="A20" s="136" t="s">
        <v>95</v>
      </c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10" ht="15.75">
      <c r="A21" s="136" t="s">
        <v>96</v>
      </c>
      <c r="B21" s="137"/>
      <c r="C21" s="137"/>
      <c r="D21" s="137"/>
      <c r="E21" s="137"/>
      <c r="F21" s="137"/>
      <c r="G21" s="138"/>
      <c r="H21" s="137"/>
      <c r="I21" s="137"/>
      <c r="J21" s="137"/>
    </row>
  </sheetData>
  <sheetProtection/>
  <mergeCells count="9">
    <mergeCell ref="A19:J19"/>
    <mergeCell ref="A1:J1"/>
    <mergeCell ref="A2:J2"/>
    <mergeCell ref="A4:A6"/>
    <mergeCell ref="G4:H5"/>
    <mergeCell ref="I4:J5"/>
    <mergeCell ref="B5:C5"/>
    <mergeCell ref="D5:E5"/>
    <mergeCell ref="B4:F4"/>
  </mergeCells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3">
      <selection activeCell="I34" sqref="I34:J34"/>
    </sheetView>
  </sheetViews>
  <sheetFormatPr defaultColWidth="9.140625" defaultRowHeight="15"/>
  <cols>
    <col min="1" max="1" width="5.421875" style="2" bestFit="1" customWidth="1"/>
    <col min="2" max="2" width="34.57421875" style="2" customWidth="1"/>
    <col min="3" max="3" width="11.8515625" style="2" hidden="1" customWidth="1"/>
    <col min="4" max="5" width="11.7109375" style="39" hidden="1" customWidth="1"/>
    <col min="6" max="6" width="10.00390625" style="40" hidden="1" customWidth="1"/>
    <col min="7" max="7" width="10.00390625" style="40" customWidth="1"/>
    <col min="8" max="10" width="10.00390625" style="39" customWidth="1"/>
    <col min="11" max="11" width="9.421875" style="2" customWidth="1"/>
    <col min="12" max="12" width="8.8515625" style="2" customWidth="1"/>
    <col min="13" max="13" width="10.00390625" style="59" customWidth="1"/>
    <col min="14" max="16384" width="9.140625" style="2" customWidth="1"/>
  </cols>
  <sheetData>
    <row r="1" spans="1:13" ht="12.75">
      <c r="A1" s="1575" t="s">
        <v>62</v>
      </c>
      <c r="B1" s="1575"/>
      <c r="C1" s="1575"/>
      <c r="D1" s="1575"/>
      <c r="E1" s="1575"/>
      <c r="F1" s="1575"/>
      <c r="G1" s="1575"/>
      <c r="H1" s="1575"/>
      <c r="I1" s="1575"/>
      <c r="J1" s="1575"/>
      <c r="K1" s="1575"/>
      <c r="L1" s="1575"/>
      <c r="M1" s="1"/>
    </row>
    <row r="2" spans="1:13" ht="15.75">
      <c r="A2" s="1628" t="s">
        <v>53</v>
      </c>
      <c r="B2" s="1628"/>
      <c r="C2" s="1628"/>
      <c r="D2" s="1628"/>
      <c r="E2" s="1628"/>
      <c r="F2" s="1628"/>
      <c r="G2" s="1628"/>
      <c r="H2" s="1628"/>
      <c r="I2" s="1628"/>
      <c r="J2" s="1628"/>
      <c r="K2" s="1628"/>
      <c r="L2" s="1628"/>
      <c r="M2" s="42"/>
    </row>
    <row r="3" spans="1:13" ht="11.25" customHeight="1">
      <c r="A3" s="1628"/>
      <c r="B3" s="1628"/>
      <c r="C3" s="1628"/>
      <c r="D3" s="1628"/>
      <c r="E3" s="1628"/>
      <c r="F3" s="1628"/>
      <c r="G3" s="1628"/>
      <c r="H3" s="1628"/>
      <c r="I3" s="1628"/>
      <c r="J3" s="1628"/>
      <c r="K3" s="1628"/>
      <c r="L3" s="1628"/>
      <c r="M3" s="42"/>
    </row>
    <row r="4" spans="1:13" ht="13.5" thickBot="1">
      <c r="A4" s="1678" t="s">
        <v>40</v>
      </c>
      <c r="B4" s="1678"/>
      <c r="C4" s="1678"/>
      <c r="D4" s="1678"/>
      <c r="E4" s="1678"/>
      <c r="F4" s="1678"/>
      <c r="G4" s="1678"/>
      <c r="H4" s="1678"/>
      <c r="I4" s="1678"/>
      <c r="J4" s="1678"/>
      <c r="K4" s="1678"/>
      <c r="L4" s="1678"/>
      <c r="M4" s="43"/>
    </row>
    <row r="5" spans="1:13" ht="27.75" customHeight="1" thickTop="1">
      <c r="A5" s="1679" t="s">
        <v>54</v>
      </c>
      <c r="B5" s="1681" t="s">
        <v>55</v>
      </c>
      <c r="C5" s="3">
        <v>2013</v>
      </c>
      <c r="D5" s="3">
        <v>2013</v>
      </c>
      <c r="E5" s="3">
        <v>2014</v>
      </c>
      <c r="F5" s="3">
        <v>2014</v>
      </c>
      <c r="G5" s="3">
        <v>2015</v>
      </c>
      <c r="H5" s="3">
        <v>2015</v>
      </c>
      <c r="I5" s="3">
        <v>2016</v>
      </c>
      <c r="J5" s="3">
        <v>2016</v>
      </c>
      <c r="K5" s="1683" t="s">
        <v>63</v>
      </c>
      <c r="L5" s="1684"/>
      <c r="M5" s="44"/>
    </row>
    <row r="6" spans="1:13" ht="12.75">
      <c r="A6" s="1680"/>
      <c r="B6" s="1682"/>
      <c r="C6" s="45" t="s">
        <v>43</v>
      </c>
      <c r="D6" s="3" t="s">
        <v>42</v>
      </c>
      <c r="E6" s="45" t="s">
        <v>43</v>
      </c>
      <c r="F6" s="3" t="s">
        <v>42</v>
      </c>
      <c r="G6" s="45" t="s">
        <v>43</v>
      </c>
      <c r="H6" s="3" t="s">
        <v>42</v>
      </c>
      <c r="I6" s="45" t="s">
        <v>43</v>
      </c>
      <c r="J6" s="3" t="s">
        <v>42</v>
      </c>
      <c r="K6" s="3">
        <v>2015</v>
      </c>
      <c r="L6" s="4">
        <v>2016</v>
      </c>
      <c r="M6" s="44"/>
    </row>
    <row r="7" spans="1:14" ht="12.75">
      <c r="A7" s="5">
        <v>1</v>
      </c>
      <c r="B7" s="6" t="s">
        <v>44</v>
      </c>
      <c r="C7" s="7">
        <f aca="true" t="shared" si="0" ref="C7:J7">SUM(C8:C12)</f>
        <v>136468.10700000002</v>
      </c>
      <c r="D7" s="7">
        <f t="shared" si="0"/>
        <v>136468.10700000002</v>
      </c>
      <c r="E7" s="7">
        <f t="shared" si="0"/>
        <v>136468.107</v>
      </c>
      <c r="F7" s="7">
        <f t="shared" si="0"/>
        <v>136468.107</v>
      </c>
      <c r="G7" s="7">
        <f t="shared" si="0"/>
        <v>119858.10699999999</v>
      </c>
      <c r="H7" s="7">
        <f t="shared" si="0"/>
        <v>119858.10699999999</v>
      </c>
      <c r="I7" s="7">
        <f t="shared" si="0"/>
        <v>116059.10699999999</v>
      </c>
      <c r="J7" s="7">
        <f t="shared" si="0"/>
        <v>116059.10699999999</v>
      </c>
      <c r="K7" s="7">
        <f>H7-G7</f>
        <v>0</v>
      </c>
      <c r="L7" s="8">
        <f>J7-I7</f>
        <v>0</v>
      </c>
      <c r="M7" s="46"/>
      <c r="N7" s="47"/>
    </row>
    <row r="8" spans="1:14" ht="12.75">
      <c r="A8" s="9"/>
      <c r="B8" s="10" t="s">
        <v>45</v>
      </c>
      <c r="C8" s="48">
        <v>12968.932</v>
      </c>
      <c r="D8" s="11">
        <v>12968.932</v>
      </c>
      <c r="E8" s="11">
        <v>22048.932</v>
      </c>
      <c r="F8" s="11">
        <v>22048.932</v>
      </c>
      <c r="G8" s="11">
        <v>17968.932</v>
      </c>
      <c r="H8" s="11">
        <v>12568.932</v>
      </c>
      <c r="I8" s="11">
        <v>16099.932</v>
      </c>
      <c r="J8" s="11">
        <v>16099.932</v>
      </c>
      <c r="K8" s="12">
        <f aca="true" t="shared" si="1" ref="K8:K40">H8-G8</f>
        <v>-5400</v>
      </c>
      <c r="L8" s="13">
        <f aca="true" t="shared" si="2" ref="L8:L40">J8-I8</f>
        <v>0</v>
      </c>
      <c r="M8" s="49"/>
      <c r="N8" s="47"/>
    </row>
    <row r="9" spans="1:14" ht="12.75">
      <c r="A9" s="9"/>
      <c r="B9" s="10" t="s">
        <v>46</v>
      </c>
      <c r="C9" s="48">
        <v>121491.425</v>
      </c>
      <c r="D9" s="11">
        <v>121545.55</v>
      </c>
      <c r="E9" s="11">
        <v>113360.25</v>
      </c>
      <c r="F9" s="11">
        <v>113364.25</v>
      </c>
      <c r="G9" s="11">
        <v>100729.15</v>
      </c>
      <c r="H9" s="11">
        <v>105958.825</v>
      </c>
      <c r="I9" s="11">
        <v>97899.525</v>
      </c>
      <c r="J9" s="11">
        <v>97899.525</v>
      </c>
      <c r="K9" s="12">
        <f t="shared" si="1"/>
        <v>5229.675000000003</v>
      </c>
      <c r="L9" s="13">
        <f t="shared" si="2"/>
        <v>0</v>
      </c>
      <c r="M9" s="49"/>
      <c r="N9" s="47"/>
    </row>
    <row r="10" spans="1:14" ht="12.75">
      <c r="A10" s="14"/>
      <c r="B10" s="10" t="s">
        <v>47</v>
      </c>
      <c r="C10" s="48">
        <v>1406</v>
      </c>
      <c r="D10" s="11">
        <v>1399.875</v>
      </c>
      <c r="E10" s="11">
        <v>721.425</v>
      </c>
      <c r="F10" s="12">
        <v>627.425</v>
      </c>
      <c r="G10" s="12">
        <v>906.95</v>
      </c>
      <c r="H10" s="11">
        <v>1137.275</v>
      </c>
      <c r="I10" s="11">
        <v>444.4</v>
      </c>
      <c r="J10" s="11">
        <v>444.4</v>
      </c>
      <c r="K10" s="12">
        <f t="shared" si="1"/>
        <v>230.32500000000005</v>
      </c>
      <c r="L10" s="13">
        <f t="shared" si="2"/>
        <v>0</v>
      </c>
      <c r="M10" s="49"/>
      <c r="N10" s="47"/>
    </row>
    <row r="11" spans="1:14" ht="12.75">
      <c r="A11" s="15"/>
      <c r="B11" s="10" t="s">
        <v>48</v>
      </c>
      <c r="C11" s="48">
        <v>551.75</v>
      </c>
      <c r="D11" s="11">
        <v>503.75</v>
      </c>
      <c r="E11" s="11">
        <v>337.5</v>
      </c>
      <c r="F11" s="12">
        <v>427.5</v>
      </c>
      <c r="G11" s="12">
        <v>253.075</v>
      </c>
      <c r="H11" s="11">
        <v>193.075</v>
      </c>
      <c r="I11" s="11">
        <v>111.5</v>
      </c>
      <c r="J11" s="11">
        <v>111.5</v>
      </c>
      <c r="K11" s="12">
        <f t="shared" si="1"/>
        <v>-60</v>
      </c>
      <c r="L11" s="13">
        <f t="shared" si="2"/>
        <v>0</v>
      </c>
      <c r="M11" s="49"/>
      <c r="N11" s="47"/>
    </row>
    <row r="12" spans="1:14" ht="12.75">
      <c r="A12" s="9"/>
      <c r="B12" s="10" t="s">
        <v>49</v>
      </c>
      <c r="C12" s="48">
        <v>50</v>
      </c>
      <c r="D12" s="11">
        <v>50</v>
      </c>
      <c r="E12" s="11">
        <v>0</v>
      </c>
      <c r="F12" s="11">
        <v>0</v>
      </c>
      <c r="G12" s="11">
        <v>0</v>
      </c>
      <c r="H12" s="11">
        <v>0</v>
      </c>
      <c r="I12" s="11">
        <v>1503.75</v>
      </c>
      <c r="J12" s="11">
        <v>1503.75</v>
      </c>
      <c r="K12" s="12">
        <f t="shared" si="1"/>
        <v>0</v>
      </c>
      <c r="L12" s="13">
        <f t="shared" si="2"/>
        <v>0</v>
      </c>
      <c r="M12" s="49"/>
      <c r="N12" s="47"/>
    </row>
    <row r="13" spans="1:14" ht="13.5">
      <c r="A13" s="16">
        <v>2</v>
      </c>
      <c r="B13" s="17" t="s">
        <v>56</v>
      </c>
      <c r="C13" s="18">
        <f aca="true" t="shared" si="3" ref="C13:J13">SUM(C14:C18)</f>
        <v>51610.899999999994</v>
      </c>
      <c r="D13" s="18">
        <f t="shared" si="3"/>
        <v>51610.899999999994</v>
      </c>
      <c r="E13" s="18">
        <f t="shared" si="3"/>
        <v>47110.899999999994</v>
      </c>
      <c r="F13" s="18">
        <f t="shared" si="3"/>
        <v>47110.899999999994</v>
      </c>
      <c r="G13" s="18">
        <f t="shared" si="3"/>
        <v>57070</v>
      </c>
      <c r="H13" s="18">
        <f t="shared" si="3"/>
        <v>57070</v>
      </c>
      <c r="I13" s="18">
        <f t="shared" si="3"/>
        <v>108899.99999999999</v>
      </c>
      <c r="J13" s="18">
        <f t="shared" si="3"/>
        <v>108899.99999999999</v>
      </c>
      <c r="K13" s="18">
        <f t="shared" si="1"/>
        <v>0</v>
      </c>
      <c r="L13" s="19">
        <f t="shared" si="2"/>
        <v>0</v>
      </c>
      <c r="M13" s="46"/>
      <c r="N13" s="47"/>
    </row>
    <row r="14" spans="1:14" ht="12.75">
      <c r="A14" s="14"/>
      <c r="B14" s="10" t="s">
        <v>45</v>
      </c>
      <c r="C14" s="48">
        <v>319.175</v>
      </c>
      <c r="D14" s="11">
        <v>319.175</v>
      </c>
      <c r="E14" s="11">
        <v>0</v>
      </c>
      <c r="F14" s="12">
        <v>0</v>
      </c>
      <c r="G14" s="12">
        <v>28.675</v>
      </c>
      <c r="H14" s="11">
        <v>0</v>
      </c>
      <c r="I14" s="11">
        <v>0</v>
      </c>
      <c r="J14" s="11">
        <v>0</v>
      </c>
      <c r="K14" s="12">
        <f t="shared" si="1"/>
        <v>-28.675</v>
      </c>
      <c r="L14" s="13">
        <f t="shared" si="2"/>
        <v>0</v>
      </c>
      <c r="M14" s="49"/>
      <c r="N14" s="47"/>
    </row>
    <row r="15" spans="1:14" ht="12.75">
      <c r="A15" s="15"/>
      <c r="B15" s="10" t="s">
        <v>46</v>
      </c>
      <c r="C15" s="48">
        <v>25738.725</v>
      </c>
      <c r="D15" s="11">
        <v>25738.725</v>
      </c>
      <c r="E15" s="11">
        <v>23006.775</v>
      </c>
      <c r="F15" s="20">
        <v>23006.775</v>
      </c>
      <c r="G15" s="20">
        <v>35633.925</v>
      </c>
      <c r="H15" s="11">
        <v>35633.925</v>
      </c>
      <c r="I15" s="11">
        <v>79063.5</v>
      </c>
      <c r="J15" s="11">
        <v>79063.5</v>
      </c>
      <c r="K15" s="12">
        <f t="shared" si="1"/>
        <v>0</v>
      </c>
      <c r="L15" s="13">
        <f t="shared" si="2"/>
        <v>0</v>
      </c>
      <c r="M15" s="49"/>
      <c r="N15" s="47"/>
    </row>
    <row r="16" spans="1:14" ht="12.75">
      <c r="A16" s="9"/>
      <c r="B16" s="10" t="s">
        <v>47</v>
      </c>
      <c r="C16" s="48">
        <v>1503.575</v>
      </c>
      <c r="D16" s="20">
        <v>1503.575</v>
      </c>
      <c r="E16" s="20">
        <v>2022.925</v>
      </c>
      <c r="F16" s="11">
        <v>2022.925</v>
      </c>
      <c r="G16" s="11">
        <v>2180.875</v>
      </c>
      <c r="H16" s="20">
        <v>2180.875</v>
      </c>
      <c r="I16" s="20">
        <v>5116.65</v>
      </c>
      <c r="J16" s="20">
        <v>5116.65</v>
      </c>
      <c r="K16" s="12">
        <f t="shared" si="1"/>
        <v>0</v>
      </c>
      <c r="L16" s="13">
        <f t="shared" si="2"/>
        <v>0</v>
      </c>
      <c r="M16" s="49"/>
      <c r="N16" s="47"/>
    </row>
    <row r="17" spans="1:14" ht="12.75">
      <c r="A17" s="15"/>
      <c r="B17" s="10" t="s">
        <v>48</v>
      </c>
      <c r="C17" s="48">
        <v>1551.375</v>
      </c>
      <c r="D17" s="20">
        <v>1551.375</v>
      </c>
      <c r="E17" s="20">
        <v>2702.475</v>
      </c>
      <c r="F17" s="11">
        <v>2702.475</v>
      </c>
      <c r="G17" s="11">
        <v>2793.875</v>
      </c>
      <c r="H17" s="20">
        <v>2793.875</v>
      </c>
      <c r="I17" s="20">
        <v>3733.525</v>
      </c>
      <c r="J17" s="20">
        <v>3733.525</v>
      </c>
      <c r="K17" s="12">
        <f t="shared" si="1"/>
        <v>0</v>
      </c>
      <c r="L17" s="13">
        <f t="shared" si="2"/>
        <v>0</v>
      </c>
      <c r="M17" s="49"/>
      <c r="N17" s="47"/>
    </row>
    <row r="18" spans="1:14" ht="12.75">
      <c r="A18" s="14"/>
      <c r="B18" s="10" t="s">
        <v>49</v>
      </c>
      <c r="C18" s="48">
        <v>22498.05</v>
      </c>
      <c r="D18" s="11">
        <v>22498.05</v>
      </c>
      <c r="E18" s="11">
        <v>19378.725</v>
      </c>
      <c r="F18" s="20">
        <v>19378.725</v>
      </c>
      <c r="G18" s="20">
        <v>16432.649999999998</v>
      </c>
      <c r="H18" s="11">
        <v>16461.324999999997</v>
      </c>
      <c r="I18" s="11">
        <v>20986.324999999997</v>
      </c>
      <c r="J18" s="11">
        <v>20986.324999999997</v>
      </c>
      <c r="K18" s="12">
        <f t="shared" si="1"/>
        <v>28.674999999999272</v>
      </c>
      <c r="L18" s="13">
        <f t="shared" si="2"/>
        <v>0</v>
      </c>
      <c r="M18" s="49"/>
      <c r="N18" s="47"/>
    </row>
    <row r="19" spans="1:14" ht="12.75">
      <c r="A19" s="14">
        <v>3</v>
      </c>
      <c r="B19" s="17" t="s">
        <v>57</v>
      </c>
      <c r="C19" s="50">
        <v>15680</v>
      </c>
      <c r="D19" s="18">
        <f aca="true" t="shared" si="4" ref="D19:J19">SUM(D20:D24)</f>
        <v>15680</v>
      </c>
      <c r="E19" s="18">
        <f t="shared" si="4"/>
        <v>16586.48</v>
      </c>
      <c r="F19" s="18">
        <f t="shared" si="4"/>
        <v>16586.48</v>
      </c>
      <c r="G19" s="18">
        <f t="shared" si="4"/>
        <v>16586.48</v>
      </c>
      <c r="H19" s="18">
        <f t="shared" si="4"/>
        <v>16586.48</v>
      </c>
      <c r="I19" s="18">
        <f t="shared" si="4"/>
        <v>906.48</v>
      </c>
      <c r="J19" s="18">
        <f t="shared" si="4"/>
        <v>906.48</v>
      </c>
      <c r="K19" s="18">
        <f t="shared" si="1"/>
        <v>0</v>
      </c>
      <c r="L19" s="19">
        <f t="shared" si="2"/>
        <v>0</v>
      </c>
      <c r="M19" s="46"/>
      <c r="N19" s="47"/>
    </row>
    <row r="20" spans="1:14" ht="12.75">
      <c r="A20" s="15"/>
      <c r="B20" s="10" t="s">
        <v>45</v>
      </c>
      <c r="C20" s="48">
        <v>17.36</v>
      </c>
      <c r="D20" s="20">
        <v>17.36</v>
      </c>
      <c r="E20" s="20">
        <v>18.67</v>
      </c>
      <c r="F20" s="11">
        <v>18.67</v>
      </c>
      <c r="G20" s="11">
        <v>21.37</v>
      </c>
      <c r="H20" s="11">
        <v>21.37</v>
      </c>
      <c r="I20" s="11">
        <v>1.3</v>
      </c>
      <c r="J20" s="11">
        <v>1.3</v>
      </c>
      <c r="K20" s="12">
        <f t="shared" si="1"/>
        <v>0</v>
      </c>
      <c r="L20" s="13">
        <f t="shared" si="2"/>
        <v>0</v>
      </c>
      <c r="M20" s="49"/>
      <c r="N20" s="47"/>
    </row>
    <row r="21" spans="1:14" ht="12.75">
      <c r="A21" s="15"/>
      <c r="B21" s="10" t="s">
        <v>46</v>
      </c>
      <c r="C21" s="48">
        <v>0</v>
      </c>
      <c r="D21" s="20">
        <v>0</v>
      </c>
      <c r="E21" s="20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2">
        <f t="shared" si="1"/>
        <v>0</v>
      </c>
      <c r="L21" s="13">
        <f t="shared" si="2"/>
        <v>0</v>
      </c>
      <c r="M21" s="49"/>
      <c r="N21" s="47"/>
    </row>
    <row r="22" spans="1:14" ht="12.75">
      <c r="A22" s="15"/>
      <c r="B22" s="10" t="s">
        <v>47</v>
      </c>
      <c r="C22" s="48">
        <v>0</v>
      </c>
      <c r="D22" s="11">
        <v>0</v>
      </c>
      <c r="E22" s="11">
        <v>0</v>
      </c>
      <c r="F22" s="20">
        <v>0</v>
      </c>
      <c r="G22" s="20">
        <v>0</v>
      </c>
      <c r="H22" s="11">
        <v>0</v>
      </c>
      <c r="I22" s="11">
        <v>0</v>
      </c>
      <c r="J22" s="11">
        <v>0</v>
      </c>
      <c r="K22" s="12">
        <f t="shared" si="1"/>
        <v>0</v>
      </c>
      <c r="L22" s="13">
        <f t="shared" si="2"/>
        <v>0</v>
      </c>
      <c r="M22" s="49"/>
      <c r="N22" s="47"/>
    </row>
    <row r="23" spans="1:14" ht="12.75">
      <c r="A23" s="9"/>
      <c r="B23" s="10" t="s">
        <v>48</v>
      </c>
      <c r="C23" s="48">
        <v>0.01</v>
      </c>
      <c r="D23" s="11">
        <v>0.01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2">
        <f t="shared" si="1"/>
        <v>0</v>
      </c>
      <c r="L23" s="13">
        <f t="shared" si="2"/>
        <v>0</v>
      </c>
      <c r="M23" s="49"/>
      <c r="N23" s="47"/>
    </row>
    <row r="24" spans="1:14" ht="12.75">
      <c r="A24" s="15"/>
      <c r="B24" s="10" t="s">
        <v>49</v>
      </c>
      <c r="C24" s="48">
        <v>15662.63</v>
      </c>
      <c r="D24" s="11">
        <v>15662.63</v>
      </c>
      <c r="E24" s="11">
        <v>16567.81</v>
      </c>
      <c r="F24" s="11">
        <v>16567.81</v>
      </c>
      <c r="G24" s="11">
        <v>16565.11</v>
      </c>
      <c r="H24" s="11">
        <v>16565.11</v>
      </c>
      <c r="I24" s="11">
        <v>905.1800000000001</v>
      </c>
      <c r="J24" s="11">
        <v>905.1800000000001</v>
      </c>
      <c r="K24" s="12">
        <f t="shared" si="1"/>
        <v>0</v>
      </c>
      <c r="L24" s="13">
        <f t="shared" si="2"/>
        <v>0</v>
      </c>
      <c r="M24" s="49"/>
      <c r="N24" s="47"/>
    </row>
    <row r="25" spans="1:14" ht="12.75">
      <c r="A25" s="14">
        <v>4</v>
      </c>
      <c r="B25" s="17" t="s">
        <v>58</v>
      </c>
      <c r="C25" s="50">
        <v>3183.827</v>
      </c>
      <c r="D25" s="18">
        <f aca="true" t="shared" si="5" ref="D25:J25">SUM(D26:D30)</f>
        <v>3183.807</v>
      </c>
      <c r="E25" s="18">
        <f t="shared" si="5"/>
        <v>1516.7459999999999</v>
      </c>
      <c r="F25" s="18">
        <f t="shared" si="5"/>
        <v>1516.7459999999999</v>
      </c>
      <c r="G25" s="18">
        <f t="shared" si="5"/>
        <v>3056.166</v>
      </c>
      <c r="H25" s="18">
        <f t="shared" si="5"/>
        <v>3056.176</v>
      </c>
      <c r="I25" s="18">
        <f t="shared" si="5"/>
        <v>7806.176</v>
      </c>
      <c r="J25" s="18">
        <f t="shared" si="5"/>
        <v>7806.176</v>
      </c>
      <c r="K25" s="18">
        <f t="shared" si="1"/>
        <v>0.009999999999763531</v>
      </c>
      <c r="L25" s="19">
        <f t="shared" si="2"/>
        <v>0</v>
      </c>
      <c r="M25" s="46"/>
      <c r="N25" s="47"/>
    </row>
    <row r="26" spans="1:14" ht="15">
      <c r="A26" s="14"/>
      <c r="B26" s="10" t="s">
        <v>50</v>
      </c>
      <c r="C26" s="48">
        <v>2411.2580000000003</v>
      </c>
      <c r="D26" s="12">
        <v>2412.048</v>
      </c>
      <c r="E26" s="12">
        <v>1265.358</v>
      </c>
      <c r="F26" s="11">
        <v>1266.668</v>
      </c>
      <c r="G26" s="11">
        <v>507.597</v>
      </c>
      <c r="H26" s="51">
        <v>509.107</v>
      </c>
      <c r="I26" s="51">
        <v>307.551</v>
      </c>
      <c r="J26" s="51">
        <v>307.551</v>
      </c>
      <c r="K26" s="12">
        <f t="shared" si="1"/>
        <v>1.5100000000000477</v>
      </c>
      <c r="L26" s="13">
        <f t="shared" si="2"/>
        <v>0</v>
      </c>
      <c r="M26" s="49"/>
      <c r="N26" s="47"/>
    </row>
    <row r="27" spans="1:14" ht="15">
      <c r="A27" s="14"/>
      <c r="B27" s="10" t="s">
        <v>46</v>
      </c>
      <c r="C27" s="48">
        <v>0</v>
      </c>
      <c r="D27" s="21">
        <v>0</v>
      </c>
      <c r="E27" s="21">
        <v>0</v>
      </c>
      <c r="F27" s="12">
        <v>0</v>
      </c>
      <c r="G27" s="12">
        <v>0</v>
      </c>
      <c r="H27" s="51">
        <v>0</v>
      </c>
      <c r="I27" s="51">
        <v>0</v>
      </c>
      <c r="J27" s="51">
        <v>0</v>
      </c>
      <c r="K27" s="12">
        <f t="shared" si="1"/>
        <v>0</v>
      </c>
      <c r="L27" s="13">
        <f t="shared" si="2"/>
        <v>0</v>
      </c>
      <c r="M27" s="49"/>
      <c r="N27" s="47"/>
    </row>
    <row r="28" spans="1:14" ht="15">
      <c r="A28" s="22"/>
      <c r="B28" s="10" t="s">
        <v>47</v>
      </c>
      <c r="C28" s="48">
        <v>0</v>
      </c>
      <c r="D28" s="20">
        <v>0</v>
      </c>
      <c r="E28" s="20">
        <v>0</v>
      </c>
      <c r="F28" s="12">
        <v>0</v>
      </c>
      <c r="G28" s="12">
        <v>0</v>
      </c>
      <c r="H28" s="52">
        <v>0</v>
      </c>
      <c r="I28" s="52">
        <v>0</v>
      </c>
      <c r="J28" s="52">
        <v>0</v>
      </c>
      <c r="K28" s="12">
        <f t="shared" si="1"/>
        <v>0</v>
      </c>
      <c r="L28" s="13">
        <f t="shared" si="2"/>
        <v>0</v>
      </c>
      <c r="M28" s="49"/>
      <c r="N28" s="47"/>
    </row>
    <row r="29" spans="1:14" ht="15">
      <c r="A29" s="23"/>
      <c r="B29" s="10" t="s">
        <v>48</v>
      </c>
      <c r="C29" s="48">
        <v>13.174</v>
      </c>
      <c r="D29" s="11">
        <v>18.584</v>
      </c>
      <c r="E29" s="11">
        <v>6.349</v>
      </c>
      <c r="F29" s="20">
        <v>6.849</v>
      </c>
      <c r="G29" s="20">
        <v>0</v>
      </c>
      <c r="H29" s="52">
        <v>0</v>
      </c>
      <c r="I29" s="52">
        <v>0</v>
      </c>
      <c r="J29" s="52">
        <v>0</v>
      </c>
      <c r="K29" s="12">
        <f t="shared" si="1"/>
        <v>0</v>
      </c>
      <c r="L29" s="13">
        <f t="shared" si="2"/>
        <v>0</v>
      </c>
      <c r="M29" s="49"/>
      <c r="N29" s="47"/>
    </row>
    <row r="30" spans="1:14" ht="15">
      <c r="A30" s="22"/>
      <c r="B30" s="10" t="s">
        <v>49</v>
      </c>
      <c r="C30" s="48">
        <v>759.395</v>
      </c>
      <c r="D30" s="11">
        <v>753.175</v>
      </c>
      <c r="E30" s="11">
        <v>245.039</v>
      </c>
      <c r="F30" s="20">
        <v>243.229</v>
      </c>
      <c r="G30" s="20">
        <v>2548.569</v>
      </c>
      <c r="H30" s="52">
        <v>2547.069</v>
      </c>
      <c r="I30" s="52">
        <v>7498.625</v>
      </c>
      <c r="J30" s="52">
        <v>7498.625</v>
      </c>
      <c r="K30" s="12">
        <f t="shared" si="1"/>
        <v>-1.5</v>
      </c>
      <c r="L30" s="13">
        <f t="shared" si="2"/>
        <v>0</v>
      </c>
      <c r="M30" s="49"/>
      <c r="N30" s="47"/>
    </row>
    <row r="31" spans="1:14" ht="13.5">
      <c r="A31" s="24">
        <v>5</v>
      </c>
      <c r="B31" s="25" t="s">
        <v>51</v>
      </c>
      <c r="C31" s="53">
        <v>58.894999999999996</v>
      </c>
      <c r="D31" s="26">
        <f aca="true" t="shared" si="6" ref="D31:J31">SUM(D32:D33)</f>
        <v>58.894999999999996</v>
      </c>
      <c r="E31" s="26">
        <f t="shared" si="6"/>
        <v>135.31</v>
      </c>
      <c r="F31" s="26">
        <f t="shared" si="6"/>
        <v>135.31</v>
      </c>
      <c r="G31" s="26">
        <f t="shared" si="6"/>
        <v>215.02499999999998</v>
      </c>
      <c r="H31" s="26">
        <f t="shared" si="6"/>
        <v>215.02499999999998</v>
      </c>
      <c r="I31" s="26">
        <f t="shared" si="6"/>
        <v>486.15999999999997</v>
      </c>
      <c r="J31" s="26">
        <f t="shared" si="6"/>
        <v>486.15999999999997</v>
      </c>
      <c r="K31" s="18">
        <f t="shared" si="1"/>
        <v>0</v>
      </c>
      <c r="L31" s="19">
        <f t="shared" si="2"/>
        <v>0</v>
      </c>
      <c r="M31" s="46"/>
      <c r="N31" s="47"/>
    </row>
    <row r="32" spans="1:14" ht="15">
      <c r="A32" s="23"/>
      <c r="B32" s="27" t="s">
        <v>59</v>
      </c>
      <c r="C32" s="54">
        <v>0.01</v>
      </c>
      <c r="D32" s="28">
        <v>0.01</v>
      </c>
      <c r="E32" s="28">
        <v>0.04</v>
      </c>
      <c r="F32" s="28">
        <v>0.05</v>
      </c>
      <c r="G32" s="28">
        <v>0.015</v>
      </c>
      <c r="H32" s="55">
        <v>0.015</v>
      </c>
      <c r="I32" s="55">
        <v>0.01</v>
      </c>
      <c r="J32" s="55">
        <v>0.01</v>
      </c>
      <c r="K32" s="29">
        <f t="shared" si="1"/>
        <v>0</v>
      </c>
      <c r="L32" s="30">
        <f t="shared" si="2"/>
        <v>0</v>
      </c>
      <c r="M32" s="56"/>
      <c r="N32" s="47"/>
    </row>
    <row r="33" spans="1:14" ht="15">
      <c r="A33" s="23"/>
      <c r="B33" s="27" t="s">
        <v>60</v>
      </c>
      <c r="C33" s="54">
        <v>58.885</v>
      </c>
      <c r="D33" s="31">
        <v>58.885</v>
      </c>
      <c r="E33" s="31">
        <v>135.27</v>
      </c>
      <c r="F33" s="31">
        <v>135.26</v>
      </c>
      <c r="G33" s="31">
        <v>215.01</v>
      </c>
      <c r="H33" s="57">
        <v>215.01</v>
      </c>
      <c r="I33" s="57">
        <v>486.15</v>
      </c>
      <c r="J33" s="57">
        <v>486.15</v>
      </c>
      <c r="K33" s="12">
        <f t="shared" si="1"/>
        <v>0</v>
      </c>
      <c r="L33" s="13">
        <f t="shared" si="2"/>
        <v>0</v>
      </c>
      <c r="M33" s="49"/>
      <c r="N33" s="47"/>
    </row>
    <row r="34" spans="1:14" ht="12.75">
      <c r="A34" s="32">
        <v>6</v>
      </c>
      <c r="B34" s="33" t="s">
        <v>52</v>
      </c>
      <c r="C34" s="18">
        <f aca="true" t="shared" si="7" ref="C34:J34">SUM(C35:C39)</f>
        <v>207001.72900000002</v>
      </c>
      <c r="D34" s="18">
        <f t="shared" si="7"/>
        <v>207001.70900000003</v>
      </c>
      <c r="E34" s="18">
        <f t="shared" si="7"/>
        <v>201817.543</v>
      </c>
      <c r="F34" s="18">
        <f t="shared" si="7"/>
        <v>201817.543</v>
      </c>
      <c r="G34" s="18">
        <f t="shared" si="7"/>
        <v>196785.77800000005</v>
      </c>
      <c r="H34" s="18">
        <f t="shared" si="7"/>
        <v>196785.788</v>
      </c>
      <c r="I34" s="18">
        <f t="shared" si="7"/>
        <v>234157.92299999998</v>
      </c>
      <c r="J34" s="18">
        <f t="shared" si="7"/>
        <v>234157.92299999998</v>
      </c>
      <c r="K34" s="18">
        <f t="shared" si="1"/>
        <v>0.009999999951105565</v>
      </c>
      <c r="L34" s="19">
        <f t="shared" si="2"/>
        <v>0</v>
      </c>
      <c r="M34" s="46"/>
      <c r="N34" s="47"/>
    </row>
    <row r="35" spans="1:14" ht="12.75">
      <c r="A35" s="34"/>
      <c r="B35" s="35" t="s">
        <v>45</v>
      </c>
      <c r="C35" s="12">
        <f aca="true" t="shared" si="8" ref="C35:H35">C8+C14+C20+C26+C32</f>
        <v>15716.735</v>
      </c>
      <c r="D35" s="12">
        <f t="shared" si="8"/>
        <v>15717.525</v>
      </c>
      <c r="E35" s="12">
        <f t="shared" si="8"/>
        <v>23333</v>
      </c>
      <c r="F35" s="12">
        <f t="shared" si="8"/>
        <v>23334.32</v>
      </c>
      <c r="G35" s="12">
        <f t="shared" si="8"/>
        <v>18526.589</v>
      </c>
      <c r="H35" s="12">
        <f t="shared" si="8"/>
        <v>13099.424</v>
      </c>
      <c r="I35" s="12">
        <f>I8+I14+I20+I26+I32</f>
        <v>16408.792999999998</v>
      </c>
      <c r="J35" s="12">
        <f>J8+J14+J20+J26+J32</f>
        <v>16408.792999999998</v>
      </c>
      <c r="K35" s="12">
        <f t="shared" si="1"/>
        <v>-5427.164999999999</v>
      </c>
      <c r="L35" s="13">
        <f t="shared" si="2"/>
        <v>0</v>
      </c>
      <c r="M35" s="49"/>
      <c r="N35" s="47"/>
    </row>
    <row r="36" spans="1:14" ht="12.75">
      <c r="A36" s="34"/>
      <c r="B36" s="35" t="s">
        <v>46</v>
      </c>
      <c r="C36" s="12">
        <f aca="true" t="shared" si="9" ref="C36:H38">C9+C15+C21+C27</f>
        <v>147230.15</v>
      </c>
      <c r="D36" s="12">
        <f t="shared" si="9"/>
        <v>147284.275</v>
      </c>
      <c r="E36" s="12">
        <f t="shared" si="9"/>
        <v>136367.025</v>
      </c>
      <c r="F36" s="12">
        <f t="shared" si="9"/>
        <v>136371.025</v>
      </c>
      <c r="G36" s="12">
        <f t="shared" si="9"/>
        <v>136363.075</v>
      </c>
      <c r="H36" s="12">
        <f t="shared" si="9"/>
        <v>141592.75</v>
      </c>
      <c r="I36" s="12">
        <f aca="true" t="shared" si="10" ref="I36:J38">I9+I15+I21+I27</f>
        <v>176963.025</v>
      </c>
      <c r="J36" s="12">
        <f t="shared" si="10"/>
        <v>176963.025</v>
      </c>
      <c r="K36" s="12">
        <f t="shared" si="1"/>
        <v>5229.674999999988</v>
      </c>
      <c r="L36" s="13">
        <f t="shared" si="2"/>
        <v>0</v>
      </c>
      <c r="M36" s="49"/>
      <c r="N36" s="47"/>
    </row>
    <row r="37" spans="1:14" ht="12.75">
      <c r="A37" s="34"/>
      <c r="B37" s="35" t="s">
        <v>47</v>
      </c>
      <c r="C37" s="12">
        <f t="shared" si="9"/>
        <v>2909.575</v>
      </c>
      <c r="D37" s="12">
        <f t="shared" si="9"/>
        <v>2903.45</v>
      </c>
      <c r="E37" s="12">
        <f t="shared" si="9"/>
        <v>2744.35</v>
      </c>
      <c r="F37" s="12">
        <f t="shared" si="9"/>
        <v>2650.35</v>
      </c>
      <c r="G37" s="12">
        <f t="shared" si="9"/>
        <v>3087.825</v>
      </c>
      <c r="H37" s="12">
        <f t="shared" si="9"/>
        <v>3318.15</v>
      </c>
      <c r="I37" s="12">
        <f t="shared" si="10"/>
        <v>5561.049999999999</v>
      </c>
      <c r="J37" s="12">
        <f t="shared" si="10"/>
        <v>5561.049999999999</v>
      </c>
      <c r="K37" s="12">
        <f t="shared" si="1"/>
        <v>230.32500000000027</v>
      </c>
      <c r="L37" s="13">
        <f t="shared" si="2"/>
        <v>0</v>
      </c>
      <c r="M37" s="49"/>
      <c r="N37" s="47"/>
    </row>
    <row r="38" spans="1:14" ht="12.75">
      <c r="A38" s="34"/>
      <c r="B38" s="35" t="s">
        <v>48</v>
      </c>
      <c r="C38" s="12">
        <f t="shared" si="9"/>
        <v>2116.309</v>
      </c>
      <c r="D38" s="12">
        <f t="shared" si="9"/>
        <v>2073.719</v>
      </c>
      <c r="E38" s="12">
        <f t="shared" si="9"/>
        <v>3046.324</v>
      </c>
      <c r="F38" s="12">
        <f t="shared" si="9"/>
        <v>3136.824</v>
      </c>
      <c r="G38" s="12">
        <f t="shared" si="9"/>
        <v>3046.95</v>
      </c>
      <c r="H38" s="12">
        <f t="shared" si="9"/>
        <v>2986.95</v>
      </c>
      <c r="I38" s="12">
        <f t="shared" si="10"/>
        <v>3845.025</v>
      </c>
      <c r="J38" s="12">
        <f t="shared" si="10"/>
        <v>3845.025</v>
      </c>
      <c r="K38" s="12">
        <f t="shared" si="1"/>
        <v>-60</v>
      </c>
      <c r="L38" s="13">
        <f t="shared" si="2"/>
        <v>0</v>
      </c>
      <c r="M38" s="49"/>
      <c r="N38" s="47"/>
    </row>
    <row r="39" spans="1:14" ht="12.75">
      <c r="A39" s="34"/>
      <c r="B39" s="35" t="s">
        <v>49</v>
      </c>
      <c r="C39" s="12">
        <f aca="true" t="shared" si="11" ref="C39:H39">C12+C18+C24+C30+C33</f>
        <v>39028.96</v>
      </c>
      <c r="D39" s="12">
        <f t="shared" si="11"/>
        <v>39022.740000000005</v>
      </c>
      <c r="E39" s="12">
        <f t="shared" si="11"/>
        <v>36326.844</v>
      </c>
      <c r="F39" s="12">
        <f t="shared" si="11"/>
        <v>36325.024000000005</v>
      </c>
      <c r="G39" s="12">
        <f t="shared" si="11"/>
        <v>35761.339</v>
      </c>
      <c r="H39" s="12">
        <f t="shared" si="11"/>
        <v>35788.514</v>
      </c>
      <c r="I39" s="12">
        <f>I12+I18+I24+I30+I33</f>
        <v>31380.03</v>
      </c>
      <c r="J39" s="12">
        <f>J12+J18+J24+J30+J33</f>
        <v>31380.03</v>
      </c>
      <c r="K39" s="12">
        <f t="shared" si="1"/>
        <v>27.17500000000291</v>
      </c>
      <c r="L39" s="13">
        <f t="shared" si="2"/>
        <v>0</v>
      </c>
      <c r="M39" s="49"/>
      <c r="N39" s="47"/>
    </row>
    <row r="40" spans="1:14" ht="13.5" thickBot="1">
      <c r="A40" s="36">
        <v>7</v>
      </c>
      <c r="B40" s="37" t="s">
        <v>61</v>
      </c>
      <c r="C40" s="37">
        <v>-184.5</v>
      </c>
      <c r="D40" s="38">
        <v>-36333.5</v>
      </c>
      <c r="E40" s="38">
        <v>-23500.8</v>
      </c>
      <c r="F40" s="38">
        <v>-51763.7</v>
      </c>
      <c r="G40" s="38">
        <v>-41078.1</v>
      </c>
      <c r="H40" s="38">
        <v>-73831</v>
      </c>
      <c r="I40" s="38">
        <v>-127379.8</v>
      </c>
      <c r="J40" s="38">
        <v>-184972.8</v>
      </c>
      <c r="K40" s="38">
        <f t="shared" si="1"/>
        <v>-32752.9</v>
      </c>
      <c r="L40" s="58">
        <f t="shared" si="2"/>
        <v>-57592.999999999985</v>
      </c>
      <c r="M40" s="46"/>
      <c r="N40" s="47"/>
    </row>
    <row r="41" ht="13.5" thickTop="1"/>
    <row r="43" spans="4:13" ht="12.75">
      <c r="D43" s="41"/>
      <c r="E43" s="41"/>
      <c r="F43" s="41"/>
      <c r="G43" s="41"/>
      <c r="H43" s="41"/>
      <c r="I43" s="41"/>
      <c r="J43" s="41"/>
      <c r="K43" s="41"/>
      <c r="L43" s="41"/>
      <c r="M43" s="60"/>
    </row>
  </sheetData>
  <sheetProtection/>
  <mergeCells count="7">
    <mergeCell ref="A1:L1"/>
    <mergeCell ref="A2:L2"/>
    <mergeCell ref="A3:L3"/>
    <mergeCell ref="A4:L4"/>
    <mergeCell ref="A5:A6"/>
    <mergeCell ref="B5:B6"/>
    <mergeCell ref="K5:L5"/>
  </mergeCells>
  <printOptions horizontalCentered="1"/>
  <pageMargins left="0.75" right="0.75" top="1" bottom="1" header="0.5" footer="0.5"/>
  <pageSetup fitToHeight="1" fitToWidth="1" horizontalDpi="600" verticalDpi="6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K2"/>
    </sheetView>
  </sheetViews>
  <sheetFormatPr defaultColWidth="11.00390625" defaultRowHeight="16.5" customHeight="1"/>
  <cols>
    <col min="1" max="1" width="46.7109375" style="953" bestFit="1" customWidth="1"/>
    <col min="2" max="2" width="10.57421875" style="953" bestFit="1" customWidth="1"/>
    <col min="3" max="3" width="11.421875" style="953" bestFit="1" customWidth="1"/>
    <col min="4" max="5" width="10.7109375" style="953" bestFit="1" customWidth="1"/>
    <col min="6" max="6" width="9.28125" style="953" bestFit="1" customWidth="1"/>
    <col min="7" max="7" width="2.421875" style="953" bestFit="1" customWidth="1"/>
    <col min="8" max="8" width="7.7109375" style="953" bestFit="1" customWidth="1"/>
    <col min="9" max="9" width="10.7109375" style="953" customWidth="1"/>
    <col min="10" max="10" width="2.140625" style="953" customWidth="1"/>
    <col min="11" max="11" width="7.7109375" style="953" bestFit="1" customWidth="1"/>
    <col min="12" max="16384" width="11.00390625" style="882" customWidth="1"/>
  </cols>
  <sheetData>
    <row r="1" spans="1:11" ht="12.75">
      <c r="A1" s="1685" t="s">
        <v>1089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</row>
    <row r="2" spans="1:11" ht="15.75">
      <c r="A2" s="1686" t="s">
        <v>266</v>
      </c>
      <c r="B2" s="1686"/>
      <c r="C2" s="1686"/>
      <c r="D2" s="1686"/>
      <c r="E2" s="1686"/>
      <c r="F2" s="1686"/>
      <c r="G2" s="1686"/>
      <c r="H2" s="1686"/>
      <c r="I2" s="1686"/>
      <c r="J2" s="1686"/>
      <c r="K2" s="1686"/>
    </row>
    <row r="3" spans="1:11" ht="16.5" customHeight="1" thickBot="1">
      <c r="A3" s="883" t="s">
        <v>272</v>
      </c>
      <c r="B3" s="883"/>
      <c r="C3" s="883"/>
      <c r="D3" s="883"/>
      <c r="E3" s="884"/>
      <c r="F3" s="883"/>
      <c r="G3" s="883"/>
      <c r="H3" s="883"/>
      <c r="I3" s="1687" t="s">
        <v>1</v>
      </c>
      <c r="J3" s="1687"/>
      <c r="K3" s="1687"/>
    </row>
    <row r="4" spans="1:11" ht="16.5" customHeight="1" thickTop="1">
      <c r="A4" s="885"/>
      <c r="B4" s="886">
        <v>2015</v>
      </c>
      <c r="C4" s="887">
        <v>2015</v>
      </c>
      <c r="D4" s="887">
        <v>2016</v>
      </c>
      <c r="E4" s="888">
        <v>2016</v>
      </c>
      <c r="F4" s="1688" t="s">
        <v>703</v>
      </c>
      <c r="G4" s="1688"/>
      <c r="H4" s="1688"/>
      <c r="I4" s="1688"/>
      <c r="J4" s="1688"/>
      <c r="K4" s="1689"/>
    </row>
    <row r="5" spans="1:11" ht="12.75">
      <c r="A5" s="889" t="s">
        <v>704</v>
      </c>
      <c r="B5" s="890" t="s">
        <v>705</v>
      </c>
      <c r="C5" s="890" t="s">
        <v>706</v>
      </c>
      <c r="D5" s="890" t="s">
        <v>707</v>
      </c>
      <c r="E5" s="891" t="s">
        <v>708</v>
      </c>
      <c r="F5" s="1690" t="s">
        <v>19</v>
      </c>
      <c r="G5" s="1691"/>
      <c r="H5" s="1692"/>
      <c r="I5" s="1691" t="s">
        <v>41</v>
      </c>
      <c r="J5" s="1691"/>
      <c r="K5" s="1693"/>
    </row>
    <row r="6" spans="1:11" ht="12.75">
      <c r="A6" s="893" t="s">
        <v>272</v>
      </c>
      <c r="B6" s="894"/>
      <c r="C6" s="895"/>
      <c r="D6" s="895"/>
      <c r="E6" s="896"/>
      <c r="F6" s="895" t="s">
        <v>13</v>
      </c>
      <c r="G6" s="897" t="s">
        <v>272</v>
      </c>
      <c r="H6" s="898" t="s">
        <v>709</v>
      </c>
      <c r="I6" s="895" t="s">
        <v>13</v>
      </c>
      <c r="J6" s="897" t="s">
        <v>272</v>
      </c>
      <c r="K6" s="899" t="s">
        <v>709</v>
      </c>
    </row>
    <row r="7" spans="1:13" ht="16.5" customHeight="1">
      <c r="A7" s="900" t="s">
        <v>710</v>
      </c>
      <c r="B7" s="901">
        <v>747287.4137133706</v>
      </c>
      <c r="C7" s="901">
        <v>761386.19648636</v>
      </c>
      <c r="D7" s="901">
        <v>956022.0789491922</v>
      </c>
      <c r="E7" s="902">
        <v>954158.8641469034</v>
      </c>
      <c r="F7" s="903">
        <v>4768.558010405588</v>
      </c>
      <c r="G7" s="904" t="s">
        <v>711</v>
      </c>
      <c r="H7" s="902">
        <v>0.6381156597713842</v>
      </c>
      <c r="I7" s="901">
        <v>-2125.1957276313037</v>
      </c>
      <c r="J7" s="905" t="s">
        <v>712</v>
      </c>
      <c r="K7" s="906">
        <v>-0.2222956743809938</v>
      </c>
      <c r="M7" s="907"/>
    </row>
    <row r="8" spans="1:13" ht="16.5" customHeight="1">
      <c r="A8" s="908" t="s">
        <v>713</v>
      </c>
      <c r="B8" s="909">
        <v>847679.0045905733</v>
      </c>
      <c r="C8" s="909">
        <v>868419.6051353508</v>
      </c>
      <c r="D8" s="909">
        <v>1069830.7337942338</v>
      </c>
      <c r="E8" s="910">
        <v>1072783.7175901034</v>
      </c>
      <c r="F8" s="911">
        <v>20740.600544777582</v>
      </c>
      <c r="G8" s="912"/>
      <c r="H8" s="910">
        <v>2.4467517105481735</v>
      </c>
      <c r="I8" s="909">
        <v>2952.98379586963</v>
      </c>
      <c r="J8" s="910"/>
      <c r="K8" s="913">
        <v>0.2760234589070604</v>
      </c>
      <c r="M8" s="907"/>
    </row>
    <row r="9" spans="1:13" ht="16.5" customHeight="1">
      <c r="A9" s="908" t="s">
        <v>714</v>
      </c>
      <c r="B9" s="909">
        <v>100391.5908772026</v>
      </c>
      <c r="C9" s="909">
        <v>107033.40864899076</v>
      </c>
      <c r="D9" s="909">
        <v>113808.65484504159</v>
      </c>
      <c r="E9" s="910">
        <v>118624.85344320009</v>
      </c>
      <c r="F9" s="911">
        <v>6641.817771788163</v>
      </c>
      <c r="G9" s="912"/>
      <c r="H9" s="910">
        <v>6.6159104699439695</v>
      </c>
      <c r="I9" s="909">
        <v>4816.198598158502</v>
      </c>
      <c r="J9" s="910"/>
      <c r="K9" s="913">
        <v>4.231838610794664</v>
      </c>
      <c r="M9" s="907"/>
    </row>
    <row r="10" spans="1:13" ht="16.5" customHeight="1">
      <c r="A10" s="914" t="s">
        <v>715</v>
      </c>
      <c r="B10" s="909">
        <v>94395.6224746026</v>
      </c>
      <c r="C10" s="909">
        <v>95641.12989375077</v>
      </c>
      <c r="D10" s="909">
        <v>109383.40963409159</v>
      </c>
      <c r="E10" s="910">
        <v>114125.22963406009</v>
      </c>
      <c r="F10" s="911">
        <v>1245.507419148169</v>
      </c>
      <c r="G10" s="912"/>
      <c r="H10" s="910">
        <v>1.3194546383581254</v>
      </c>
      <c r="I10" s="909">
        <v>4741.819999968502</v>
      </c>
      <c r="J10" s="910"/>
      <c r="K10" s="913">
        <v>4.335044972387308</v>
      </c>
      <c r="M10" s="907"/>
    </row>
    <row r="11" spans="1:13" s="915" customFormat="1" ht="16.5" customHeight="1">
      <c r="A11" s="914" t="s">
        <v>716</v>
      </c>
      <c r="B11" s="909">
        <v>5995.9684025999995</v>
      </c>
      <c r="C11" s="909">
        <v>11392.27875524</v>
      </c>
      <c r="D11" s="909">
        <v>4425.245210950001</v>
      </c>
      <c r="E11" s="910">
        <v>4499.623809139999</v>
      </c>
      <c r="F11" s="911">
        <v>5396.310352640001</v>
      </c>
      <c r="G11" s="912"/>
      <c r="H11" s="910">
        <v>89.99897915239227</v>
      </c>
      <c r="I11" s="909">
        <v>74.37859818999823</v>
      </c>
      <c r="J11" s="910"/>
      <c r="K11" s="913">
        <v>1.6807791352658357</v>
      </c>
      <c r="M11" s="907"/>
    </row>
    <row r="12" spans="1:13" ht="16.5" customHeight="1">
      <c r="A12" s="900" t="s">
        <v>717</v>
      </c>
      <c r="B12" s="901">
        <v>1130514.1191695295</v>
      </c>
      <c r="C12" s="901">
        <v>1104974.0352703992</v>
      </c>
      <c r="D12" s="901">
        <v>1288556.493428578</v>
      </c>
      <c r="E12" s="902">
        <v>1294264.3885001414</v>
      </c>
      <c r="F12" s="903">
        <v>-16209.859136546456</v>
      </c>
      <c r="G12" s="904" t="s">
        <v>711</v>
      </c>
      <c r="H12" s="902">
        <v>-1.4338484466212722</v>
      </c>
      <c r="I12" s="901">
        <v>5969.87599690599</v>
      </c>
      <c r="J12" s="916" t="s">
        <v>712</v>
      </c>
      <c r="K12" s="906">
        <v>0.46329951595846647</v>
      </c>
      <c r="M12" s="907"/>
    </row>
    <row r="13" spans="1:13" ht="16.5" customHeight="1">
      <c r="A13" s="908" t="s">
        <v>718</v>
      </c>
      <c r="B13" s="909">
        <v>1527345.6162738341</v>
      </c>
      <c r="C13" s="909">
        <v>1485920.206852548</v>
      </c>
      <c r="D13" s="909">
        <v>1793333.478832036</v>
      </c>
      <c r="E13" s="910">
        <v>1755042.7268099652</v>
      </c>
      <c r="F13" s="911">
        <v>-41425.40942128608</v>
      </c>
      <c r="G13" s="912"/>
      <c r="H13" s="910">
        <v>-2.7122485559194494</v>
      </c>
      <c r="I13" s="917">
        <v>-38290.75202207081</v>
      </c>
      <c r="J13" s="918"/>
      <c r="K13" s="919">
        <v>-2.1351718726072546</v>
      </c>
      <c r="M13" s="907"/>
    </row>
    <row r="14" spans="1:13" ht="16.5" customHeight="1">
      <c r="A14" s="908" t="s">
        <v>719</v>
      </c>
      <c r="B14" s="909">
        <v>127211.42502261003</v>
      </c>
      <c r="C14" s="909">
        <v>87166.46874752009</v>
      </c>
      <c r="D14" s="909">
        <v>75398.0556252701</v>
      </c>
      <c r="E14" s="910">
        <v>17825.109557979944</v>
      </c>
      <c r="F14" s="911">
        <v>-40044.956275089935</v>
      </c>
      <c r="G14" s="912"/>
      <c r="H14" s="910">
        <v>-31.479056435357528</v>
      </c>
      <c r="I14" s="909">
        <v>-57572.94606729016</v>
      </c>
      <c r="J14" s="910"/>
      <c r="K14" s="913">
        <v>-76.35866149311448</v>
      </c>
      <c r="M14" s="907"/>
    </row>
    <row r="15" spans="1:13" ht="16.5" customHeight="1">
      <c r="A15" s="914" t="s">
        <v>720</v>
      </c>
      <c r="B15" s="909">
        <v>161024.52447424998</v>
      </c>
      <c r="C15" s="909">
        <v>160997.43947425</v>
      </c>
      <c r="D15" s="909">
        <v>202777.81187425</v>
      </c>
      <c r="E15" s="910">
        <v>202797.89347425</v>
      </c>
      <c r="F15" s="911">
        <v>-27.08499999999185</v>
      </c>
      <c r="G15" s="912"/>
      <c r="H15" s="910">
        <v>-0.016820419180510054</v>
      </c>
      <c r="I15" s="909">
        <v>20.081600000004983</v>
      </c>
      <c r="J15" s="910"/>
      <c r="K15" s="913">
        <v>0.009903253129320836</v>
      </c>
      <c r="M15" s="907"/>
    </row>
    <row r="16" spans="1:13" ht="16.5" customHeight="1">
      <c r="A16" s="914" t="s">
        <v>721</v>
      </c>
      <c r="B16" s="909">
        <v>33813.099451639944</v>
      </c>
      <c r="C16" s="909">
        <v>73830.9707267299</v>
      </c>
      <c r="D16" s="909">
        <v>127379.7562489799</v>
      </c>
      <c r="E16" s="910">
        <v>184972.78391627007</v>
      </c>
      <c r="F16" s="911">
        <v>40017.87127508995</v>
      </c>
      <c r="G16" s="912"/>
      <c r="H16" s="910">
        <v>118.35020132456113</v>
      </c>
      <c r="I16" s="909">
        <v>57593.02766729017</v>
      </c>
      <c r="J16" s="910"/>
      <c r="K16" s="913">
        <v>45.21364254671463</v>
      </c>
      <c r="M16" s="907"/>
    </row>
    <row r="17" spans="1:13" ht="16.5" customHeight="1">
      <c r="A17" s="908" t="s">
        <v>722</v>
      </c>
      <c r="B17" s="909">
        <v>10100.7670851545</v>
      </c>
      <c r="C17" s="909">
        <v>9466.164198194501</v>
      </c>
      <c r="D17" s="909">
        <v>8226.965020291655</v>
      </c>
      <c r="E17" s="910">
        <v>8427.540923679999</v>
      </c>
      <c r="F17" s="911">
        <v>-634.6028869599995</v>
      </c>
      <c r="G17" s="912"/>
      <c r="H17" s="910">
        <v>-6.282719734154653</v>
      </c>
      <c r="I17" s="909">
        <v>200.57590338834416</v>
      </c>
      <c r="J17" s="910"/>
      <c r="K17" s="913">
        <v>2.438030341609907</v>
      </c>
      <c r="M17" s="907"/>
    </row>
    <row r="18" spans="1:13" ht="16.5" customHeight="1">
      <c r="A18" s="914" t="s">
        <v>723</v>
      </c>
      <c r="B18" s="909">
        <v>16088.55381306152</v>
      </c>
      <c r="C18" s="909">
        <v>15079.62669722215</v>
      </c>
      <c r="D18" s="909">
        <v>17443.58590716651</v>
      </c>
      <c r="E18" s="910">
        <v>18245.314679930758</v>
      </c>
      <c r="F18" s="911">
        <v>-1008.9271158393713</v>
      </c>
      <c r="G18" s="912"/>
      <c r="H18" s="910">
        <v>-6.271086435502189</v>
      </c>
      <c r="I18" s="909">
        <v>801.728772764247</v>
      </c>
      <c r="J18" s="910"/>
      <c r="K18" s="913">
        <v>4.596123624070125</v>
      </c>
      <c r="M18" s="907"/>
    </row>
    <row r="19" spans="1:13" ht="16.5" customHeight="1">
      <c r="A19" s="914" t="s">
        <v>724</v>
      </c>
      <c r="B19" s="909">
        <v>3260.6839702900006</v>
      </c>
      <c r="C19" s="909">
        <v>2459.7882852400003</v>
      </c>
      <c r="D19" s="909">
        <v>3414.3295247600004</v>
      </c>
      <c r="E19" s="910">
        <v>3414.3671835200003</v>
      </c>
      <c r="F19" s="911">
        <v>-800.8956850500003</v>
      </c>
      <c r="G19" s="912"/>
      <c r="H19" s="910">
        <v>-24.562198984858068</v>
      </c>
      <c r="I19" s="909">
        <v>0.03765875999988566</v>
      </c>
      <c r="J19" s="910"/>
      <c r="K19" s="913">
        <v>0.0011029620816266341</v>
      </c>
      <c r="M19" s="907"/>
    </row>
    <row r="20" spans="1:13" ht="16.5" customHeight="1">
      <c r="A20" s="914" t="s">
        <v>725</v>
      </c>
      <c r="B20" s="909">
        <v>12827.869842771519</v>
      </c>
      <c r="C20" s="909">
        <v>12619.83841198215</v>
      </c>
      <c r="D20" s="909">
        <v>14029.25638240651</v>
      </c>
      <c r="E20" s="910">
        <v>14830.94749641076</v>
      </c>
      <c r="F20" s="911">
        <v>-208.03143078936955</v>
      </c>
      <c r="G20" s="912"/>
      <c r="H20" s="910">
        <v>-1.6217145429378899</v>
      </c>
      <c r="I20" s="909">
        <v>801.6911140042503</v>
      </c>
      <c r="J20" s="910"/>
      <c r="K20" s="913">
        <v>5.714423431662542</v>
      </c>
      <c r="M20" s="907"/>
    </row>
    <row r="21" spans="1:13" ht="16.5" customHeight="1">
      <c r="A21" s="908" t="s">
        <v>726</v>
      </c>
      <c r="B21" s="909">
        <v>1373944.8703530082</v>
      </c>
      <c r="C21" s="909">
        <v>1374207.9472096113</v>
      </c>
      <c r="D21" s="909">
        <v>1692264.8722793078</v>
      </c>
      <c r="E21" s="910">
        <v>1710544.7616483746</v>
      </c>
      <c r="F21" s="911">
        <v>263.07685660314746</v>
      </c>
      <c r="G21" s="920"/>
      <c r="H21" s="910">
        <v>0.01914755550093906</v>
      </c>
      <c r="I21" s="909">
        <v>18279.889369066805</v>
      </c>
      <c r="J21" s="921"/>
      <c r="K21" s="913">
        <v>1.0802026129896356</v>
      </c>
      <c r="M21" s="907"/>
    </row>
    <row r="22" spans="1:13" ht="16.5" customHeight="1">
      <c r="A22" s="908" t="s">
        <v>727</v>
      </c>
      <c r="B22" s="909">
        <v>396831.49710430467</v>
      </c>
      <c r="C22" s="909">
        <v>380946.17158214893</v>
      </c>
      <c r="D22" s="909">
        <v>504776.9854034581</v>
      </c>
      <c r="E22" s="909">
        <v>460778.3383098238</v>
      </c>
      <c r="F22" s="911">
        <v>-25215.550284739624</v>
      </c>
      <c r="G22" s="922" t="s">
        <v>711</v>
      </c>
      <c r="H22" s="910">
        <v>-6.354220990203274</v>
      </c>
      <c r="I22" s="909">
        <v>-44260.6280189768</v>
      </c>
      <c r="J22" s="923" t="s">
        <v>712</v>
      </c>
      <c r="K22" s="913">
        <v>-8.768353015064696</v>
      </c>
      <c r="M22" s="907"/>
    </row>
    <row r="23" spans="1:13" ht="16.5" customHeight="1">
      <c r="A23" s="900" t="s">
        <v>728</v>
      </c>
      <c r="B23" s="901">
        <v>1877801.5328829</v>
      </c>
      <c r="C23" s="901">
        <v>1866360.2317567593</v>
      </c>
      <c r="D23" s="901">
        <v>2244578.57237777</v>
      </c>
      <c r="E23" s="902">
        <v>2248423.252647045</v>
      </c>
      <c r="F23" s="903">
        <v>-11441.301126140635</v>
      </c>
      <c r="G23" s="924"/>
      <c r="H23" s="902">
        <v>-0.6092923520290958</v>
      </c>
      <c r="I23" s="901">
        <v>3844.6802692748606</v>
      </c>
      <c r="J23" s="902"/>
      <c r="K23" s="906">
        <v>0.17128739962985745</v>
      </c>
      <c r="M23" s="907"/>
    </row>
    <row r="24" spans="1:13" ht="16.5" customHeight="1">
      <c r="A24" s="908" t="s">
        <v>729</v>
      </c>
      <c r="B24" s="909">
        <v>1376048.568764397</v>
      </c>
      <c r="C24" s="909">
        <v>1362659.2232283393</v>
      </c>
      <c r="D24" s="909">
        <v>1634481.7499847095</v>
      </c>
      <c r="E24" s="910">
        <v>1638318.9226639052</v>
      </c>
      <c r="F24" s="911">
        <v>-13389.345536057604</v>
      </c>
      <c r="G24" s="912"/>
      <c r="H24" s="910">
        <v>-0.9730285572754438</v>
      </c>
      <c r="I24" s="909">
        <v>3837.172679195646</v>
      </c>
      <c r="J24" s="910"/>
      <c r="K24" s="925">
        <v>0.23476387419018552</v>
      </c>
      <c r="M24" s="907"/>
    </row>
    <row r="25" spans="1:13" ht="16.5" customHeight="1">
      <c r="A25" s="908" t="s">
        <v>730</v>
      </c>
      <c r="B25" s="909">
        <v>424744.6343087903</v>
      </c>
      <c r="C25" s="909">
        <v>411868.4817306704</v>
      </c>
      <c r="D25" s="909">
        <v>503287.11484016536</v>
      </c>
      <c r="E25" s="910">
        <v>494999.5891133015</v>
      </c>
      <c r="F25" s="911">
        <v>-12876.152578119945</v>
      </c>
      <c r="G25" s="912"/>
      <c r="H25" s="910">
        <v>-3.031504470697787</v>
      </c>
      <c r="I25" s="909">
        <v>-8287.525726863882</v>
      </c>
      <c r="J25" s="910"/>
      <c r="K25" s="925">
        <v>-1.646679496155161</v>
      </c>
      <c r="M25" s="907"/>
    </row>
    <row r="26" spans="1:13" ht="16.5" customHeight="1">
      <c r="A26" s="914" t="s">
        <v>731</v>
      </c>
      <c r="B26" s="909">
        <v>270080.36128978006</v>
      </c>
      <c r="C26" s="909">
        <v>268303.769064171</v>
      </c>
      <c r="D26" s="909">
        <v>327482.67803008</v>
      </c>
      <c r="E26" s="910">
        <v>320886.968950016</v>
      </c>
      <c r="F26" s="911">
        <v>-1776.5922256090562</v>
      </c>
      <c r="G26" s="912"/>
      <c r="H26" s="910">
        <v>-0.6578013362855654</v>
      </c>
      <c r="I26" s="909">
        <v>-6595.709080063971</v>
      </c>
      <c r="J26" s="910"/>
      <c r="K26" s="913">
        <v>-2.014063497873967</v>
      </c>
      <c r="M26" s="907"/>
    </row>
    <row r="27" spans="1:13" ht="16.5" customHeight="1">
      <c r="A27" s="914" t="s">
        <v>732</v>
      </c>
      <c r="B27" s="909">
        <v>154664.23425830094</v>
      </c>
      <c r="C27" s="909">
        <v>143564.652895087</v>
      </c>
      <c r="D27" s="909">
        <v>175804.43157376483</v>
      </c>
      <c r="E27" s="910">
        <v>174112.614776541</v>
      </c>
      <c r="F27" s="911">
        <v>-11099.581363213947</v>
      </c>
      <c r="G27" s="912"/>
      <c r="H27" s="910">
        <v>-7.176566331862354</v>
      </c>
      <c r="I27" s="909">
        <v>-1691.8167972238152</v>
      </c>
      <c r="J27" s="910"/>
      <c r="K27" s="913">
        <v>-0.9623288685495706</v>
      </c>
      <c r="M27" s="907"/>
    </row>
    <row r="28" spans="1:13" ht="16.5" customHeight="1">
      <c r="A28" s="914" t="s">
        <v>733</v>
      </c>
      <c r="B28" s="909">
        <v>951303.9344556065</v>
      </c>
      <c r="C28" s="909">
        <v>950790.741497669</v>
      </c>
      <c r="D28" s="909">
        <v>1131194.6351445443</v>
      </c>
      <c r="E28" s="910">
        <v>1143319.3335506036</v>
      </c>
      <c r="F28" s="911">
        <v>-513.1929579374846</v>
      </c>
      <c r="G28" s="912"/>
      <c r="H28" s="910">
        <v>-0.05394626673452838</v>
      </c>
      <c r="I28" s="909">
        <v>12124.698406059295</v>
      </c>
      <c r="J28" s="910"/>
      <c r="K28" s="913">
        <v>1.0718490018749072</v>
      </c>
      <c r="M28" s="907"/>
    </row>
    <row r="29" spans="1:13" ht="16.5" customHeight="1">
      <c r="A29" s="926" t="s">
        <v>734</v>
      </c>
      <c r="B29" s="927">
        <v>501752.96411850315</v>
      </c>
      <c r="C29" s="927">
        <v>503701.00852841994</v>
      </c>
      <c r="D29" s="927">
        <v>610096.8223930605</v>
      </c>
      <c r="E29" s="928">
        <v>610104.32998314</v>
      </c>
      <c r="F29" s="929">
        <v>1948.0444099167944</v>
      </c>
      <c r="G29" s="928"/>
      <c r="H29" s="928">
        <v>0.3882477133621295</v>
      </c>
      <c r="I29" s="927">
        <v>7.5075900794472545</v>
      </c>
      <c r="J29" s="928"/>
      <c r="K29" s="930">
        <v>0.0012305571515680539</v>
      </c>
      <c r="M29" s="907"/>
    </row>
    <row r="30" spans="1:13" ht="16.5" customHeight="1" thickBot="1">
      <c r="A30" s="931" t="s">
        <v>735</v>
      </c>
      <c r="B30" s="932">
        <v>1972197.1553575026</v>
      </c>
      <c r="C30" s="932">
        <v>1962001.3616505102</v>
      </c>
      <c r="D30" s="932">
        <v>2353961.9820118616</v>
      </c>
      <c r="E30" s="933">
        <v>2362548.482281105</v>
      </c>
      <c r="F30" s="934">
        <v>-10195.793706992408</v>
      </c>
      <c r="G30" s="933"/>
      <c r="H30" s="933">
        <v>-0.5169763925120461</v>
      </c>
      <c r="I30" s="932">
        <v>8586.500269243494</v>
      </c>
      <c r="J30" s="933"/>
      <c r="K30" s="935">
        <v>0.36476800963050665</v>
      </c>
      <c r="M30" s="907"/>
    </row>
    <row r="31" spans="1:11" ht="19.5" customHeight="1" thickTop="1">
      <c r="A31" s="936" t="s">
        <v>736</v>
      </c>
      <c r="B31" s="937">
        <v>9330.22476258389</v>
      </c>
      <c r="C31" s="883" t="s">
        <v>737</v>
      </c>
      <c r="D31" s="938"/>
      <c r="E31" s="938"/>
      <c r="F31" s="938"/>
      <c r="G31" s="939"/>
      <c r="H31" s="940"/>
      <c r="I31" s="938"/>
      <c r="J31" s="941"/>
      <c r="K31" s="941"/>
    </row>
    <row r="32" spans="1:11" ht="15" customHeight="1">
      <c r="A32" s="942" t="s">
        <v>738</v>
      </c>
      <c r="B32" s="937">
        <v>261.9809253425042</v>
      </c>
      <c r="C32" s="883" t="s">
        <v>737</v>
      </c>
      <c r="D32" s="938"/>
      <c r="E32" s="938"/>
      <c r="F32" s="938"/>
      <c r="G32" s="939"/>
      <c r="H32" s="940"/>
      <c r="I32" s="938"/>
      <c r="J32" s="941"/>
      <c r="K32" s="941"/>
    </row>
    <row r="33" spans="1:11" ht="16.5" customHeight="1">
      <c r="A33" s="943" t="s">
        <v>739</v>
      </c>
      <c r="B33" s="883"/>
      <c r="C33" s="883"/>
      <c r="D33" s="938"/>
      <c r="E33" s="938"/>
      <c r="F33" s="938"/>
      <c r="G33" s="939"/>
      <c r="H33" s="940"/>
      <c r="I33" s="938"/>
      <c r="J33" s="941"/>
      <c r="K33" s="941"/>
    </row>
    <row r="34" spans="1:11" ht="16.5" customHeight="1">
      <c r="A34" s="944" t="s">
        <v>740</v>
      </c>
      <c r="B34" s="883"/>
      <c r="C34" s="883"/>
      <c r="D34" s="938"/>
      <c r="E34" s="938"/>
      <c r="F34" s="938"/>
      <c r="G34" s="939"/>
      <c r="H34" s="940"/>
      <c r="I34" s="938"/>
      <c r="J34" s="941"/>
      <c r="K34" s="941"/>
    </row>
    <row r="35" spans="1:11" ht="16.5" customHeight="1">
      <c r="A35" s="945" t="s">
        <v>741</v>
      </c>
      <c r="B35" s="946">
        <v>0.812288962773125</v>
      </c>
      <c r="C35" s="947">
        <v>0.9446567015116225</v>
      </c>
      <c r="D35" s="947">
        <v>0.9199970076590531</v>
      </c>
      <c r="E35" s="947">
        <v>0.9504592943962993</v>
      </c>
      <c r="F35" s="948">
        <v>0.1323677387384975</v>
      </c>
      <c r="G35" s="949"/>
      <c r="H35" s="948">
        <v>16.295646599283938</v>
      </c>
      <c r="I35" s="948">
        <v>0.030462286737246158</v>
      </c>
      <c r="J35" s="948"/>
      <c r="K35" s="948">
        <v>3.311128893207808</v>
      </c>
    </row>
    <row r="36" spans="1:11" ht="16.5" customHeight="1">
      <c r="A36" s="945" t="s">
        <v>742</v>
      </c>
      <c r="B36" s="946">
        <v>2.63157901091805</v>
      </c>
      <c r="C36" s="947">
        <v>3.1253791542636904</v>
      </c>
      <c r="D36" s="947">
        <v>2.9877941928571294</v>
      </c>
      <c r="E36" s="947">
        <v>3.145771191488444</v>
      </c>
      <c r="F36" s="948">
        <v>0.4938001433456405</v>
      </c>
      <c r="G36" s="949"/>
      <c r="H36" s="948">
        <v>18.764404993995367</v>
      </c>
      <c r="I36" s="948">
        <v>0.15797699863131465</v>
      </c>
      <c r="J36" s="948"/>
      <c r="K36" s="948">
        <v>5.2874123327834175</v>
      </c>
    </row>
    <row r="37" spans="1:11" ht="16.5" customHeight="1">
      <c r="A37" s="945" t="s">
        <v>743</v>
      </c>
      <c r="B37" s="950">
        <v>3.5911400315190933</v>
      </c>
      <c r="C37" s="951">
        <v>4.280661858259688</v>
      </c>
      <c r="D37" s="951">
        <v>4.103036833555704</v>
      </c>
      <c r="E37" s="951">
        <v>4.3172455598260955</v>
      </c>
      <c r="F37" s="948">
        <v>0.6895218267405943</v>
      </c>
      <c r="G37" s="949"/>
      <c r="H37" s="948">
        <v>19.20063881354464</v>
      </c>
      <c r="I37" s="948">
        <v>0.21420872627039156</v>
      </c>
      <c r="J37" s="948"/>
      <c r="K37" s="948">
        <v>5.22073612692279</v>
      </c>
    </row>
    <row r="38" spans="1:11" ht="16.5" customHeight="1">
      <c r="A38" s="952"/>
      <c r="B38" s="883"/>
      <c r="C38" s="883"/>
      <c r="D38" s="883"/>
      <c r="E38" s="883"/>
      <c r="F38" s="883"/>
      <c r="G38" s="883"/>
      <c r="H38" s="883"/>
      <c r="I38" s="883"/>
      <c r="J38" s="883"/>
      <c r="K38" s="883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E43" sqref="E43"/>
    </sheetView>
  </sheetViews>
  <sheetFormatPr defaultColWidth="11.00390625" defaultRowHeight="16.5" customHeight="1"/>
  <cols>
    <col min="1" max="1" width="46.7109375" style="953" bestFit="1" customWidth="1"/>
    <col min="2" max="2" width="10.57421875" style="953" bestFit="1" customWidth="1"/>
    <col min="3" max="3" width="11.421875" style="953" bestFit="1" customWidth="1"/>
    <col min="4" max="5" width="10.7109375" style="953" bestFit="1" customWidth="1"/>
    <col min="6" max="6" width="9.28125" style="953" bestFit="1" customWidth="1"/>
    <col min="7" max="7" width="2.421875" style="953" bestFit="1" customWidth="1"/>
    <col min="8" max="8" width="7.7109375" style="953" bestFit="1" customWidth="1"/>
    <col min="9" max="9" width="10.7109375" style="953" customWidth="1"/>
    <col min="10" max="10" width="2.140625" style="953" customWidth="1"/>
    <col min="11" max="11" width="7.7109375" style="953" bestFit="1" customWidth="1"/>
    <col min="12" max="16384" width="11.00390625" style="882" customWidth="1"/>
  </cols>
  <sheetData>
    <row r="1" spans="1:11" ht="12.75">
      <c r="A1" s="1685" t="s">
        <v>1090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</row>
    <row r="2" spans="1:11" ht="15.75">
      <c r="A2" s="1686" t="s">
        <v>267</v>
      </c>
      <c r="B2" s="1686"/>
      <c r="C2" s="1686"/>
      <c r="D2" s="1686"/>
      <c r="E2" s="1686"/>
      <c r="F2" s="1686"/>
      <c r="G2" s="1686"/>
      <c r="H2" s="1686"/>
      <c r="I2" s="1686"/>
      <c r="J2" s="1686"/>
      <c r="K2" s="1686"/>
    </row>
    <row r="3" spans="5:11" ht="16.5" customHeight="1" thickBot="1">
      <c r="E3" s="954"/>
      <c r="I3" s="1687" t="s">
        <v>1</v>
      </c>
      <c r="J3" s="1687"/>
      <c r="K3" s="1687"/>
    </row>
    <row r="4" spans="1:11" ht="13.5" thickTop="1">
      <c r="A4" s="885"/>
      <c r="B4" s="955">
        <v>2015</v>
      </c>
      <c r="C4" s="955">
        <v>2015</v>
      </c>
      <c r="D4" s="955">
        <v>2016</v>
      </c>
      <c r="E4" s="956">
        <v>2016</v>
      </c>
      <c r="F4" s="1694" t="s">
        <v>703</v>
      </c>
      <c r="G4" s="1695"/>
      <c r="H4" s="1695"/>
      <c r="I4" s="1695"/>
      <c r="J4" s="1695"/>
      <c r="K4" s="1696"/>
    </row>
    <row r="5" spans="1:11" ht="12.75">
      <c r="A5" s="957" t="s">
        <v>744</v>
      </c>
      <c r="B5" s="958" t="s">
        <v>705</v>
      </c>
      <c r="C5" s="890" t="s">
        <v>706</v>
      </c>
      <c r="D5" s="890" t="s">
        <v>707</v>
      </c>
      <c r="E5" s="891" t="s">
        <v>708</v>
      </c>
      <c r="F5" s="1690" t="s">
        <v>19</v>
      </c>
      <c r="G5" s="1691"/>
      <c r="H5" s="1692"/>
      <c r="I5" s="1690" t="s">
        <v>41</v>
      </c>
      <c r="J5" s="1691"/>
      <c r="K5" s="1693"/>
    </row>
    <row r="6" spans="1:11" ht="12.75">
      <c r="A6" s="957"/>
      <c r="B6" s="959"/>
      <c r="C6" s="959"/>
      <c r="D6" s="960"/>
      <c r="E6" s="961"/>
      <c r="F6" s="962" t="s">
        <v>13</v>
      </c>
      <c r="G6" s="963" t="s">
        <v>272</v>
      </c>
      <c r="H6" s="964" t="s">
        <v>709</v>
      </c>
      <c r="I6" s="959" t="s">
        <v>13</v>
      </c>
      <c r="J6" s="963" t="s">
        <v>272</v>
      </c>
      <c r="K6" s="965" t="s">
        <v>709</v>
      </c>
    </row>
    <row r="7" spans="1:11" ht="16.5" customHeight="1">
      <c r="A7" s="900" t="s">
        <v>745</v>
      </c>
      <c r="B7" s="901">
        <v>726683.8906569998</v>
      </c>
      <c r="C7" s="901">
        <v>746981.9096500499</v>
      </c>
      <c r="D7" s="901">
        <v>917630.90047061</v>
      </c>
      <c r="E7" s="902">
        <v>912290.58910119</v>
      </c>
      <c r="F7" s="903">
        <v>20298.018993050093</v>
      </c>
      <c r="G7" s="966"/>
      <c r="H7" s="902">
        <v>2.7932391585973533</v>
      </c>
      <c r="I7" s="901">
        <v>-5340.311369420029</v>
      </c>
      <c r="J7" s="967"/>
      <c r="K7" s="906">
        <v>-0.5819672557540546</v>
      </c>
    </row>
    <row r="8" spans="1:11" ht="16.5" customHeight="1">
      <c r="A8" s="914" t="s">
        <v>746</v>
      </c>
      <c r="B8" s="909">
        <v>19527.07339061</v>
      </c>
      <c r="C8" s="909">
        <v>21665.01575474</v>
      </c>
      <c r="D8" s="909">
        <v>28206.181776740003</v>
      </c>
      <c r="E8" s="910">
        <v>28402.56207007</v>
      </c>
      <c r="F8" s="911">
        <v>2137.942364130002</v>
      </c>
      <c r="G8" s="968"/>
      <c r="H8" s="910">
        <v>10.948606180576327</v>
      </c>
      <c r="I8" s="909">
        <v>196.38029332999577</v>
      </c>
      <c r="J8" s="910"/>
      <c r="K8" s="913">
        <v>0.6962313966647523</v>
      </c>
    </row>
    <row r="9" spans="1:11" ht="16.5" customHeight="1">
      <c r="A9" s="914" t="s">
        <v>747</v>
      </c>
      <c r="B9" s="909">
        <v>4095.8827999999994</v>
      </c>
      <c r="C9" s="909">
        <v>4223.13075</v>
      </c>
      <c r="D9" s="909">
        <v>29.838400000000004</v>
      </c>
      <c r="E9" s="910">
        <v>30.0106</v>
      </c>
      <c r="F9" s="911">
        <v>127.24795000000086</v>
      </c>
      <c r="G9" s="968"/>
      <c r="H9" s="910">
        <v>3.106728297987454</v>
      </c>
      <c r="I9" s="909">
        <v>0.17219999999999658</v>
      </c>
      <c r="J9" s="910"/>
      <c r="K9" s="913">
        <v>0.5771086921550638</v>
      </c>
    </row>
    <row r="10" spans="1:11" ht="16.5" customHeight="1">
      <c r="A10" s="914" t="s">
        <v>748</v>
      </c>
      <c r="B10" s="909">
        <v>0</v>
      </c>
      <c r="C10" s="909">
        <v>0</v>
      </c>
      <c r="D10" s="909">
        <v>2384.0881600000002</v>
      </c>
      <c r="E10" s="909">
        <v>2384.0881600000002</v>
      </c>
      <c r="F10" s="911">
        <v>0</v>
      </c>
      <c r="G10" s="968"/>
      <c r="H10" s="910"/>
      <c r="I10" s="909">
        <v>0</v>
      </c>
      <c r="J10" s="910"/>
      <c r="K10" s="913">
        <v>0</v>
      </c>
    </row>
    <row r="11" spans="1:11" ht="16.5" customHeight="1">
      <c r="A11" s="914" t="s">
        <v>749</v>
      </c>
      <c r="B11" s="909">
        <v>703060.9344663898</v>
      </c>
      <c r="C11" s="909">
        <v>721093.7631453099</v>
      </c>
      <c r="D11" s="909">
        <v>887010.79213387</v>
      </c>
      <c r="E11" s="910">
        <v>881473.92827112</v>
      </c>
      <c r="F11" s="911">
        <v>18032.82867892005</v>
      </c>
      <c r="G11" s="968"/>
      <c r="H11" s="910">
        <v>2.564902669866963</v>
      </c>
      <c r="I11" s="909">
        <v>-5536.863862750004</v>
      </c>
      <c r="J11" s="910"/>
      <c r="K11" s="913">
        <v>-0.624216064996238</v>
      </c>
    </row>
    <row r="12" spans="1:11" ht="16.5" customHeight="1">
      <c r="A12" s="900" t="s">
        <v>750</v>
      </c>
      <c r="B12" s="901">
        <v>18526.62447425</v>
      </c>
      <c r="C12" s="901">
        <v>13099.439474249999</v>
      </c>
      <c r="D12" s="901">
        <v>16408.71187425</v>
      </c>
      <c r="E12" s="902">
        <v>16348.79347425</v>
      </c>
      <c r="F12" s="903">
        <v>-5427.1849999999995</v>
      </c>
      <c r="G12" s="966"/>
      <c r="H12" s="902">
        <v>-29.29397639350438</v>
      </c>
      <c r="I12" s="901">
        <v>-59.918399999998655</v>
      </c>
      <c r="J12" s="902"/>
      <c r="K12" s="906">
        <v>-0.36516211911812474</v>
      </c>
    </row>
    <row r="13" spans="1:11" ht="16.5" customHeight="1">
      <c r="A13" s="914" t="s">
        <v>751</v>
      </c>
      <c r="B13" s="909">
        <v>17968.91247425</v>
      </c>
      <c r="C13" s="909">
        <v>12568.93247425</v>
      </c>
      <c r="D13" s="909">
        <v>16099.85087425</v>
      </c>
      <c r="E13" s="910">
        <v>16019.93247425</v>
      </c>
      <c r="F13" s="911">
        <v>-5399.98</v>
      </c>
      <c r="G13" s="968"/>
      <c r="H13" s="910">
        <v>-30.05179087904366</v>
      </c>
      <c r="I13" s="909">
        <v>-79.91840000000047</v>
      </c>
      <c r="J13" s="910"/>
      <c r="K13" s="913">
        <v>-0.4963921754568638</v>
      </c>
    </row>
    <row r="14" spans="1:11" ht="16.5" customHeight="1">
      <c r="A14" s="914" t="s">
        <v>752</v>
      </c>
      <c r="B14" s="909">
        <v>28.7</v>
      </c>
      <c r="C14" s="909">
        <v>0</v>
      </c>
      <c r="D14" s="909">
        <v>0</v>
      </c>
      <c r="E14" s="910">
        <v>0</v>
      </c>
      <c r="F14" s="911">
        <v>-28.7</v>
      </c>
      <c r="G14" s="968"/>
      <c r="H14" s="910">
        <v>-100</v>
      </c>
      <c r="I14" s="909">
        <v>0</v>
      </c>
      <c r="J14" s="910"/>
      <c r="K14" s="913"/>
    </row>
    <row r="15" spans="1:11" ht="16.5" customHeight="1">
      <c r="A15" s="914" t="s">
        <v>753</v>
      </c>
      <c r="B15" s="909">
        <v>529.012</v>
      </c>
      <c r="C15" s="909">
        <v>530.507</v>
      </c>
      <c r="D15" s="909">
        <v>308.861</v>
      </c>
      <c r="E15" s="910">
        <v>328.861</v>
      </c>
      <c r="F15" s="911">
        <v>1.4950000000000045</v>
      </c>
      <c r="G15" s="968"/>
      <c r="H15" s="910">
        <v>0.2826022850143295</v>
      </c>
      <c r="I15" s="909">
        <v>20</v>
      </c>
      <c r="J15" s="910"/>
      <c r="K15" s="913">
        <v>6.475404793742169</v>
      </c>
    </row>
    <row r="16" spans="1:11" ht="16.5" customHeight="1">
      <c r="A16" s="914" t="s">
        <v>754</v>
      </c>
      <c r="B16" s="909">
        <v>0</v>
      </c>
      <c r="C16" s="909">
        <v>0</v>
      </c>
      <c r="D16" s="909">
        <v>0</v>
      </c>
      <c r="E16" s="910">
        <v>0</v>
      </c>
      <c r="F16" s="911">
        <v>0</v>
      </c>
      <c r="G16" s="968"/>
      <c r="H16" s="910"/>
      <c r="I16" s="909">
        <v>0</v>
      </c>
      <c r="J16" s="910"/>
      <c r="K16" s="913"/>
    </row>
    <row r="17" spans="1:11" ht="16.5" customHeight="1">
      <c r="A17" s="969" t="s">
        <v>755</v>
      </c>
      <c r="B17" s="901">
        <v>31</v>
      </c>
      <c r="C17" s="901">
        <v>31</v>
      </c>
      <c r="D17" s="901">
        <v>31</v>
      </c>
      <c r="E17" s="902">
        <v>31</v>
      </c>
      <c r="F17" s="903">
        <v>0</v>
      </c>
      <c r="G17" s="966"/>
      <c r="H17" s="902">
        <v>0</v>
      </c>
      <c r="I17" s="901">
        <v>0</v>
      </c>
      <c r="J17" s="902"/>
      <c r="K17" s="906">
        <v>0</v>
      </c>
    </row>
    <row r="18" spans="1:11" ht="16.5" customHeight="1">
      <c r="A18" s="900" t="s">
        <v>756</v>
      </c>
      <c r="B18" s="901">
        <v>2423.7671835200003</v>
      </c>
      <c r="C18" s="901">
        <v>1469.48656082</v>
      </c>
      <c r="D18" s="901">
        <v>2423.7671835200003</v>
      </c>
      <c r="E18" s="902">
        <v>2423.7671835200003</v>
      </c>
      <c r="F18" s="903">
        <v>-954.2806227000003</v>
      </c>
      <c r="G18" s="966"/>
      <c r="H18" s="902">
        <v>-39.37179400680362</v>
      </c>
      <c r="I18" s="901">
        <v>0</v>
      </c>
      <c r="J18" s="902"/>
      <c r="K18" s="906">
        <v>0</v>
      </c>
    </row>
    <row r="19" spans="1:11" ht="16.5" customHeight="1">
      <c r="A19" s="914" t="s">
        <v>757</v>
      </c>
      <c r="B19" s="909">
        <v>2407.7671835200003</v>
      </c>
      <c r="C19" s="909">
        <v>1453.48656082</v>
      </c>
      <c r="D19" s="909">
        <v>2407.7671835200003</v>
      </c>
      <c r="E19" s="910">
        <v>2407.7671835200003</v>
      </c>
      <c r="F19" s="911">
        <v>-954.2806227000003</v>
      </c>
      <c r="G19" s="968"/>
      <c r="H19" s="910">
        <v>-39.63342590727163</v>
      </c>
      <c r="I19" s="909">
        <v>0</v>
      </c>
      <c r="J19" s="910"/>
      <c r="K19" s="913">
        <v>0</v>
      </c>
    </row>
    <row r="20" spans="1:11" ht="16.5" customHeight="1">
      <c r="A20" s="914" t="s">
        <v>758</v>
      </c>
      <c r="B20" s="909">
        <v>16</v>
      </c>
      <c r="C20" s="909">
        <v>16</v>
      </c>
      <c r="D20" s="909">
        <v>16</v>
      </c>
      <c r="E20" s="910">
        <v>16</v>
      </c>
      <c r="F20" s="911">
        <v>0</v>
      </c>
      <c r="G20" s="968"/>
      <c r="H20" s="910">
        <v>0</v>
      </c>
      <c r="I20" s="909">
        <v>0</v>
      </c>
      <c r="J20" s="910"/>
      <c r="K20" s="913">
        <v>0</v>
      </c>
    </row>
    <row r="21" spans="1:11" ht="16.5" customHeight="1">
      <c r="A21" s="900" t="s">
        <v>759</v>
      </c>
      <c r="B21" s="901">
        <v>3261.50328125</v>
      </c>
      <c r="C21" s="901">
        <v>3113.5831531500003</v>
      </c>
      <c r="D21" s="901">
        <v>6710.15287789</v>
      </c>
      <c r="E21" s="902">
        <v>5719.09675539</v>
      </c>
      <c r="F21" s="903">
        <v>-147.9201280999996</v>
      </c>
      <c r="G21" s="966"/>
      <c r="H21" s="902">
        <v>-4.535335866450758</v>
      </c>
      <c r="I21" s="901">
        <v>-991.0561225000001</v>
      </c>
      <c r="J21" s="902"/>
      <c r="K21" s="906">
        <v>-14.769501388940585</v>
      </c>
    </row>
    <row r="22" spans="1:11" ht="16.5" customHeight="1">
      <c r="A22" s="914" t="s">
        <v>760</v>
      </c>
      <c r="B22" s="909">
        <v>3261.50328125</v>
      </c>
      <c r="C22" s="909">
        <v>3113.5831531500003</v>
      </c>
      <c r="D22" s="909">
        <v>5910.15287789</v>
      </c>
      <c r="E22" s="910">
        <v>5719.09675539</v>
      </c>
      <c r="F22" s="911">
        <v>-147.9201280999996</v>
      </c>
      <c r="G22" s="968"/>
      <c r="H22" s="910">
        <v>-4.535335866450758</v>
      </c>
      <c r="I22" s="909">
        <v>-191.05612250000013</v>
      </c>
      <c r="J22" s="910"/>
      <c r="K22" s="913">
        <v>-3.2326764881961836</v>
      </c>
    </row>
    <row r="23" spans="1:11" ht="16.5" customHeight="1">
      <c r="A23" s="914" t="s">
        <v>761</v>
      </c>
      <c r="B23" s="909">
        <v>0</v>
      </c>
      <c r="C23" s="909">
        <v>0</v>
      </c>
      <c r="D23" s="909">
        <v>800</v>
      </c>
      <c r="E23" s="910">
        <v>0</v>
      </c>
      <c r="F23" s="911">
        <v>0</v>
      </c>
      <c r="G23" s="968"/>
      <c r="H23" s="910"/>
      <c r="I23" s="909">
        <v>-800</v>
      </c>
      <c r="J23" s="910"/>
      <c r="K23" s="913">
        <v>-100</v>
      </c>
    </row>
    <row r="24" spans="1:11" ht="16.5" customHeight="1">
      <c r="A24" s="900" t="s">
        <v>762</v>
      </c>
      <c r="B24" s="901">
        <v>4695.79921251</v>
      </c>
      <c r="C24" s="901">
        <v>4700.9120805600005</v>
      </c>
      <c r="D24" s="901">
        <v>4449.79700387</v>
      </c>
      <c r="E24" s="902">
        <v>4448.3929905800005</v>
      </c>
      <c r="F24" s="903">
        <v>5.112868050000543</v>
      </c>
      <c r="G24" s="966"/>
      <c r="H24" s="902">
        <v>0.10888174341823298</v>
      </c>
      <c r="I24" s="901">
        <v>-1.4040132899990567</v>
      </c>
      <c r="J24" s="902"/>
      <c r="K24" s="906">
        <v>-0.031552299774079196</v>
      </c>
    </row>
    <row r="25" spans="1:11" ht="16.5" customHeight="1">
      <c r="A25" s="900" t="s">
        <v>763</v>
      </c>
      <c r="B25" s="901">
        <v>31359.275666210004</v>
      </c>
      <c r="C25" s="901">
        <v>31616.40705661001</v>
      </c>
      <c r="D25" s="901">
        <v>33875.37749902</v>
      </c>
      <c r="E25" s="902">
        <v>33842.80617633001</v>
      </c>
      <c r="F25" s="903">
        <v>257.13139040000533</v>
      </c>
      <c r="G25" s="966"/>
      <c r="H25" s="902">
        <v>0.8199532193821284</v>
      </c>
      <c r="I25" s="901">
        <v>-32.57132268999703</v>
      </c>
      <c r="J25" s="902"/>
      <c r="K25" s="906">
        <v>-0.09615043460678571</v>
      </c>
    </row>
    <row r="26" spans="1:11" ht="16.5" customHeight="1">
      <c r="A26" s="970" t="s">
        <v>764</v>
      </c>
      <c r="B26" s="971">
        <v>786981.8604747398</v>
      </c>
      <c r="C26" s="971">
        <v>801012.7379754399</v>
      </c>
      <c r="D26" s="971">
        <v>981529.70690916</v>
      </c>
      <c r="E26" s="972">
        <v>975104.44568126</v>
      </c>
      <c r="F26" s="973">
        <v>14030.877500700066</v>
      </c>
      <c r="G26" s="974"/>
      <c r="H26" s="972">
        <v>1.7828717795650415</v>
      </c>
      <c r="I26" s="971">
        <v>-6425.261227900046</v>
      </c>
      <c r="J26" s="972"/>
      <c r="K26" s="975">
        <v>-0.6546170923479446</v>
      </c>
    </row>
    <row r="27" spans="1:11" ht="16.5" customHeight="1">
      <c r="A27" s="900" t="s">
        <v>765</v>
      </c>
      <c r="B27" s="901">
        <v>522898.4435030701</v>
      </c>
      <c r="C27" s="901">
        <v>435998.05206654005</v>
      </c>
      <c r="D27" s="901">
        <v>547052.99109699</v>
      </c>
      <c r="E27" s="902">
        <v>520800.40884624</v>
      </c>
      <c r="F27" s="903">
        <v>-86900.39143653004</v>
      </c>
      <c r="G27" s="966"/>
      <c r="H27" s="902">
        <v>-16.618980705766784</v>
      </c>
      <c r="I27" s="901">
        <v>-26252.582250749925</v>
      </c>
      <c r="J27" s="902"/>
      <c r="K27" s="906">
        <v>-4.798910284377819</v>
      </c>
    </row>
    <row r="28" spans="1:11" ht="16.5" customHeight="1">
      <c r="A28" s="914" t="s">
        <v>766</v>
      </c>
      <c r="B28" s="909">
        <v>270080.36128978006</v>
      </c>
      <c r="C28" s="909">
        <v>268303.769064171</v>
      </c>
      <c r="D28" s="909">
        <v>327482.67803008</v>
      </c>
      <c r="E28" s="910">
        <v>320886.968950016</v>
      </c>
      <c r="F28" s="911">
        <v>-1776.5922256090562</v>
      </c>
      <c r="G28" s="968"/>
      <c r="H28" s="910">
        <v>-0.6578013362855654</v>
      </c>
      <c r="I28" s="909">
        <v>-6595.709080063971</v>
      </c>
      <c r="J28" s="910"/>
      <c r="K28" s="913">
        <v>-2.014063497873967</v>
      </c>
    </row>
    <row r="29" spans="1:11" ht="16.5" customHeight="1">
      <c r="A29" s="914" t="s">
        <v>767</v>
      </c>
      <c r="B29" s="909">
        <v>47292.02360718001</v>
      </c>
      <c r="C29" s="909">
        <v>40841.42197087901</v>
      </c>
      <c r="D29" s="909">
        <v>55901.05182258001</v>
      </c>
      <c r="E29" s="910">
        <v>48907.132303784005</v>
      </c>
      <c r="F29" s="911">
        <v>-6450.6016363009985</v>
      </c>
      <c r="G29" s="968"/>
      <c r="H29" s="910">
        <v>-13.639935752974736</v>
      </c>
      <c r="I29" s="909">
        <v>-6993.919518796007</v>
      </c>
      <c r="J29" s="910"/>
      <c r="K29" s="913">
        <v>-12.51124851996249</v>
      </c>
    </row>
    <row r="30" spans="1:11" ht="16.5" customHeight="1">
      <c r="A30" s="914" t="s">
        <v>768</v>
      </c>
      <c r="B30" s="909">
        <v>174939.83073156</v>
      </c>
      <c r="C30" s="909">
        <v>92998.38518961999</v>
      </c>
      <c r="D30" s="909">
        <v>134715.85834726001</v>
      </c>
      <c r="E30" s="910">
        <v>110986.51935999999</v>
      </c>
      <c r="F30" s="911">
        <v>-81941.44554194002</v>
      </c>
      <c r="G30" s="968"/>
      <c r="H30" s="910">
        <v>-46.83978782835153</v>
      </c>
      <c r="I30" s="909">
        <v>-23729.338987260024</v>
      </c>
      <c r="J30" s="910"/>
      <c r="K30" s="913">
        <v>-17.614362019720343</v>
      </c>
    </row>
    <row r="31" spans="1:11" ht="16.5" customHeight="1">
      <c r="A31" s="914" t="s">
        <v>769</v>
      </c>
      <c r="B31" s="909">
        <v>11483.83710593</v>
      </c>
      <c r="C31" s="909">
        <v>11361.242405120001</v>
      </c>
      <c r="D31" s="909">
        <v>13738.88305825</v>
      </c>
      <c r="E31" s="910">
        <v>13718.089818229999</v>
      </c>
      <c r="F31" s="911">
        <v>-122.59470080999927</v>
      </c>
      <c r="G31" s="968"/>
      <c r="H31" s="910">
        <v>-1.0675412728267808</v>
      </c>
      <c r="I31" s="909">
        <v>-20.793240020000667</v>
      </c>
      <c r="J31" s="910"/>
      <c r="K31" s="913">
        <v>-0.15134592769908342</v>
      </c>
    </row>
    <row r="32" spans="1:11" ht="16.5" customHeight="1">
      <c r="A32" s="914" t="s">
        <v>770</v>
      </c>
      <c r="B32" s="909">
        <v>5815.50033796</v>
      </c>
      <c r="C32" s="909">
        <v>4366.52584015</v>
      </c>
      <c r="D32" s="909">
        <v>5551.38263457</v>
      </c>
      <c r="E32" s="910">
        <v>4345.8817796700005</v>
      </c>
      <c r="F32" s="911">
        <v>-1448.9744978100007</v>
      </c>
      <c r="G32" s="968"/>
      <c r="H32" s="910">
        <v>-24.915732329202847</v>
      </c>
      <c r="I32" s="909">
        <v>-1205.5008548999995</v>
      </c>
      <c r="J32" s="910"/>
      <c r="K32" s="913">
        <v>-21.715326329570782</v>
      </c>
    </row>
    <row r="33" spans="1:11" ht="16.5" customHeight="1">
      <c r="A33" s="914" t="s">
        <v>771</v>
      </c>
      <c r="B33" s="909">
        <v>13286.890430659998</v>
      </c>
      <c r="C33" s="909">
        <v>18126.70759660001</v>
      </c>
      <c r="D33" s="909">
        <v>9663.13720425</v>
      </c>
      <c r="E33" s="910">
        <v>21955.816634539995</v>
      </c>
      <c r="F33" s="911">
        <v>4839.81716594001</v>
      </c>
      <c r="G33" s="968"/>
      <c r="H33" s="910">
        <v>36.42550671428697</v>
      </c>
      <c r="I33" s="909">
        <v>12292.679430289994</v>
      </c>
      <c r="J33" s="910"/>
      <c r="K33" s="913">
        <v>127.21209655269594</v>
      </c>
    </row>
    <row r="34" spans="1:11" ht="16.5" customHeight="1">
      <c r="A34" s="900" t="s">
        <v>772</v>
      </c>
      <c r="B34" s="901">
        <v>33813.099451639944</v>
      </c>
      <c r="C34" s="901">
        <v>73830.9707267299</v>
      </c>
      <c r="D34" s="901">
        <v>127379.7562489799</v>
      </c>
      <c r="E34" s="902">
        <v>184972.78391627007</v>
      </c>
      <c r="F34" s="903">
        <v>40017.87127508995</v>
      </c>
      <c r="G34" s="966"/>
      <c r="H34" s="902">
        <v>118.35020132456113</v>
      </c>
      <c r="I34" s="901">
        <v>57593.02766729017</v>
      </c>
      <c r="J34" s="902"/>
      <c r="K34" s="906">
        <v>45.21364254671463</v>
      </c>
    </row>
    <row r="35" spans="1:11" ht="16.5" customHeight="1">
      <c r="A35" s="900" t="s">
        <v>773</v>
      </c>
      <c r="B35" s="901">
        <v>60000</v>
      </c>
      <c r="C35" s="901">
        <v>107250</v>
      </c>
      <c r="D35" s="901">
        <v>0</v>
      </c>
      <c r="E35" s="902">
        <v>21450</v>
      </c>
      <c r="F35" s="903">
        <v>47250</v>
      </c>
      <c r="G35" s="966"/>
      <c r="H35" s="902">
        <v>78.75</v>
      </c>
      <c r="I35" s="901">
        <v>21450</v>
      </c>
      <c r="J35" s="902"/>
      <c r="K35" s="906"/>
    </row>
    <row r="36" spans="1:11" ht="16.5" customHeight="1">
      <c r="A36" s="900" t="s">
        <v>774</v>
      </c>
      <c r="B36" s="901">
        <v>5000</v>
      </c>
      <c r="C36" s="901">
        <v>5000</v>
      </c>
      <c r="D36" s="901">
        <v>0</v>
      </c>
      <c r="E36" s="902">
        <v>0</v>
      </c>
      <c r="F36" s="903">
        <v>0</v>
      </c>
      <c r="G36" s="966"/>
      <c r="H36" s="902">
        <v>0</v>
      </c>
      <c r="I36" s="901">
        <v>0</v>
      </c>
      <c r="J36" s="902"/>
      <c r="K36" s="906"/>
    </row>
    <row r="37" spans="1:11" ht="16.5" customHeight="1">
      <c r="A37" s="900" t="s">
        <v>775</v>
      </c>
      <c r="B37" s="901">
        <v>0</v>
      </c>
      <c r="C37" s="901">
        <v>0</v>
      </c>
      <c r="D37" s="901">
        <v>49080</v>
      </c>
      <c r="E37" s="902">
        <v>49080</v>
      </c>
      <c r="F37" s="903">
        <v>0</v>
      </c>
      <c r="G37" s="966"/>
      <c r="H37" s="902"/>
      <c r="I37" s="901">
        <v>0</v>
      </c>
      <c r="J37" s="902"/>
      <c r="K37" s="906"/>
    </row>
    <row r="38" spans="1:11" ht="16.5" customHeight="1">
      <c r="A38" s="900" t="s">
        <v>776</v>
      </c>
      <c r="B38" s="901">
        <v>5995.9684025999995</v>
      </c>
      <c r="C38" s="901">
        <v>11392.27875524</v>
      </c>
      <c r="D38" s="901">
        <v>4425.245210950001</v>
      </c>
      <c r="E38" s="902">
        <v>4499.623809139999</v>
      </c>
      <c r="F38" s="903">
        <v>5396.310352640001</v>
      </c>
      <c r="G38" s="966"/>
      <c r="H38" s="902">
        <v>89.99897915239227</v>
      </c>
      <c r="I38" s="901">
        <v>74.37859818999823</v>
      </c>
      <c r="J38" s="902"/>
      <c r="K38" s="906">
        <v>1.6807791352658357</v>
      </c>
    </row>
    <row r="39" spans="1:11" ht="16.5" customHeight="1">
      <c r="A39" s="914" t="s">
        <v>777</v>
      </c>
      <c r="B39" s="909">
        <v>8.809602600000382</v>
      </c>
      <c r="C39" s="909">
        <v>27.23850523999977</v>
      </c>
      <c r="D39" s="909">
        <v>3.194330950000763</v>
      </c>
      <c r="E39" s="910">
        <v>52.05288913999939</v>
      </c>
      <c r="F39" s="911">
        <v>18.42890263999939</v>
      </c>
      <c r="G39" s="968"/>
      <c r="H39" s="910">
        <v>209.19107792670002</v>
      </c>
      <c r="I39" s="909">
        <v>48.858558189998625</v>
      </c>
      <c r="J39" s="910"/>
      <c r="K39" s="913">
        <v>1529.5396424089042</v>
      </c>
    </row>
    <row r="40" spans="1:11" ht="16.5" customHeight="1">
      <c r="A40" s="914" t="s">
        <v>778</v>
      </c>
      <c r="B40" s="909">
        <v>0</v>
      </c>
      <c r="C40" s="909">
        <v>0</v>
      </c>
      <c r="D40" s="909">
        <v>0</v>
      </c>
      <c r="E40" s="910">
        <v>0</v>
      </c>
      <c r="F40" s="911">
        <v>0</v>
      </c>
      <c r="G40" s="968"/>
      <c r="H40" s="910"/>
      <c r="I40" s="909">
        <v>0</v>
      </c>
      <c r="J40" s="910"/>
      <c r="K40" s="913"/>
    </row>
    <row r="41" spans="1:11" ht="16.5" customHeight="1">
      <c r="A41" s="914" t="s">
        <v>779</v>
      </c>
      <c r="B41" s="909">
        <v>0</v>
      </c>
      <c r="C41" s="909">
        <v>0</v>
      </c>
      <c r="D41" s="909">
        <v>0</v>
      </c>
      <c r="E41" s="910">
        <v>0</v>
      </c>
      <c r="F41" s="911">
        <v>0</v>
      </c>
      <c r="G41" s="968"/>
      <c r="H41" s="910"/>
      <c r="I41" s="909">
        <v>0</v>
      </c>
      <c r="J41" s="910"/>
      <c r="K41" s="913"/>
    </row>
    <row r="42" spans="1:11" ht="16.5" customHeight="1">
      <c r="A42" s="914" t="s">
        <v>780</v>
      </c>
      <c r="B42" s="909">
        <v>0</v>
      </c>
      <c r="C42" s="909">
        <v>0</v>
      </c>
      <c r="D42" s="909">
        <v>0</v>
      </c>
      <c r="E42" s="910">
        <v>0</v>
      </c>
      <c r="F42" s="911">
        <v>0</v>
      </c>
      <c r="G42" s="968"/>
      <c r="H42" s="910"/>
      <c r="I42" s="909">
        <v>0</v>
      </c>
      <c r="J42" s="910"/>
      <c r="K42" s="913"/>
    </row>
    <row r="43" spans="1:11" ht="16.5" customHeight="1">
      <c r="A43" s="914" t="s">
        <v>781</v>
      </c>
      <c r="B43" s="909">
        <v>0</v>
      </c>
      <c r="C43" s="909">
        <v>0</v>
      </c>
      <c r="D43" s="909">
        <v>0</v>
      </c>
      <c r="E43" s="910">
        <v>0</v>
      </c>
      <c r="F43" s="911">
        <v>0</v>
      </c>
      <c r="G43" s="968"/>
      <c r="H43" s="910"/>
      <c r="I43" s="909">
        <v>0</v>
      </c>
      <c r="J43" s="920"/>
      <c r="K43" s="913"/>
    </row>
    <row r="44" spans="1:11" ht="16.5" customHeight="1">
      <c r="A44" s="914" t="s">
        <v>782</v>
      </c>
      <c r="B44" s="909">
        <v>1961.8459999999998</v>
      </c>
      <c r="C44" s="909">
        <v>2023.4924999999998</v>
      </c>
      <c r="D44" s="909">
        <v>1010.02984</v>
      </c>
      <c r="E44" s="910">
        <v>1015.85881</v>
      </c>
      <c r="F44" s="911">
        <v>61.64650000000006</v>
      </c>
      <c r="G44" s="968"/>
      <c r="H44" s="910">
        <v>3.1422700864390003</v>
      </c>
      <c r="I44" s="909">
        <v>5.828969999999913</v>
      </c>
      <c r="J44" s="920"/>
      <c r="K44" s="913">
        <v>0.5771086921550668</v>
      </c>
    </row>
    <row r="45" spans="1:11" ht="16.5" customHeight="1">
      <c r="A45" s="914" t="s">
        <v>783</v>
      </c>
      <c r="B45" s="909">
        <v>4025.3127999999997</v>
      </c>
      <c r="C45" s="909">
        <v>9341.54775</v>
      </c>
      <c r="D45" s="909">
        <v>3412.0210399999996</v>
      </c>
      <c r="E45" s="910">
        <v>3431.7121099999995</v>
      </c>
      <c r="F45" s="911">
        <v>5316.23495</v>
      </c>
      <c r="G45" s="968"/>
      <c r="H45" s="910">
        <v>132.07010769448775</v>
      </c>
      <c r="I45" s="909">
        <v>19.691069999999854</v>
      </c>
      <c r="J45" s="920"/>
      <c r="K45" s="913">
        <v>0.5771086921550711</v>
      </c>
    </row>
    <row r="46" spans="1:11" ht="16.5" customHeight="1">
      <c r="A46" s="914" t="s">
        <v>784</v>
      </c>
      <c r="B46" s="909">
        <v>0</v>
      </c>
      <c r="C46" s="909">
        <v>0</v>
      </c>
      <c r="D46" s="909">
        <v>0</v>
      </c>
      <c r="E46" s="910">
        <v>0</v>
      </c>
      <c r="F46" s="911">
        <v>0</v>
      </c>
      <c r="G46" s="968"/>
      <c r="H46" s="910"/>
      <c r="I46" s="909">
        <v>0</v>
      </c>
      <c r="J46" s="910"/>
      <c r="K46" s="913"/>
    </row>
    <row r="47" spans="1:11" ht="16.5" customHeight="1">
      <c r="A47" s="900" t="s">
        <v>785</v>
      </c>
      <c r="B47" s="901">
        <v>118248.21110223001</v>
      </c>
      <c r="C47" s="901">
        <v>125683.22677647999</v>
      </c>
      <c r="D47" s="901">
        <v>139195.62153613003</v>
      </c>
      <c r="E47" s="902">
        <v>145187.97747953003</v>
      </c>
      <c r="F47" s="903">
        <v>7435.015674249982</v>
      </c>
      <c r="G47" s="966"/>
      <c r="H47" s="902">
        <v>6.287634802206125</v>
      </c>
      <c r="I47" s="901">
        <v>5992.355943400005</v>
      </c>
      <c r="J47" s="976"/>
      <c r="K47" s="906">
        <v>4.3049888188075025</v>
      </c>
    </row>
    <row r="48" spans="1:11" ht="16.5" customHeight="1" thickBot="1">
      <c r="A48" s="931" t="s">
        <v>786</v>
      </c>
      <c r="B48" s="932">
        <v>41026.11271979989</v>
      </c>
      <c r="C48" s="932">
        <v>41858.18935494003</v>
      </c>
      <c r="D48" s="932">
        <v>114396.08752072006</v>
      </c>
      <c r="E48" s="933">
        <v>49113.64633469</v>
      </c>
      <c r="F48" s="934">
        <v>832.0766351401398</v>
      </c>
      <c r="G48" s="977"/>
      <c r="H48" s="933">
        <v>2.028163479252973</v>
      </c>
      <c r="I48" s="932">
        <v>-65282.44118603006</v>
      </c>
      <c r="J48" s="978"/>
      <c r="K48" s="935">
        <v>-57.06702265862522</v>
      </c>
    </row>
    <row r="49" spans="1:11" ht="16.5" customHeight="1" thickTop="1">
      <c r="A49" s="943" t="s">
        <v>739</v>
      </c>
      <c r="B49" s="883"/>
      <c r="C49" s="883"/>
      <c r="D49" s="938"/>
      <c r="E49" s="938"/>
      <c r="F49" s="938"/>
      <c r="G49" s="938"/>
      <c r="H49" s="938"/>
      <c r="I49" s="938"/>
      <c r="J49" s="938"/>
      <c r="K49" s="938"/>
    </row>
    <row r="50" spans="1:11" ht="16.5" customHeight="1">
      <c r="A50" s="979" t="s">
        <v>740</v>
      </c>
      <c r="B50" s="883"/>
      <c r="C50" s="883"/>
      <c r="D50" s="938"/>
      <c r="E50" s="938"/>
      <c r="F50" s="938"/>
      <c r="G50" s="938"/>
      <c r="H50" s="938"/>
      <c r="I50" s="938"/>
      <c r="J50" s="938"/>
      <c r="K50" s="938"/>
    </row>
    <row r="51" spans="1:12" ht="16.5" customHeight="1">
      <c r="A51" s="945" t="s">
        <v>787</v>
      </c>
      <c r="B51" s="948">
        <v>720687.9222543997</v>
      </c>
      <c r="C51" s="948">
        <v>735589.6308948098</v>
      </c>
      <c r="D51" s="948">
        <v>913205.65525966</v>
      </c>
      <c r="E51" s="948">
        <v>907790.96529205</v>
      </c>
      <c r="F51" s="948">
        <v>5521.626608960101</v>
      </c>
      <c r="G51" s="980" t="s">
        <v>711</v>
      </c>
      <c r="H51" s="948">
        <v>0.7661605583298495</v>
      </c>
      <c r="I51" s="948">
        <v>-5690.15930510995</v>
      </c>
      <c r="J51" s="980" t="s">
        <v>712</v>
      </c>
      <c r="K51" s="948">
        <v>-0.6230972478474212</v>
      </c>
      <c r="L51" s="981"/>
    </row>
    <row r="52" spans="1:11" ht="16.5" customHeight="1">
      <c r="A52" s="945" t="s">
        <v>788</v>
      </c>
      <c r="B52" s="948">
        <v>-197789.45345592985</v>
      </c>
      <c r="C52" s="948">
        <v>-299591.5585327599</v>
      </c>
      <c r="D52" s="948">
        <v>-366152.65886728</v>
      </c>
      <c r="E52" s="948">
        <v>-386990.55115042004</v>
      </c>
      <c r="F52" s="948">
        <v>-92422.02304538005</v>
      </c>
      <c r="G52" s="980" t="s">
        <v>711</v>
      </c>
      <c r="H52" s="948">
        <v>46.727477846018175</v>
      </c>
      <c r="I52" s="948">
        <v>-20562.422945640035</v>
      </c>
      <c r="J52" s="980" t="s">
        <v>712</v>
      </c>
      <c r="K52" s="948">
        <v>5.615805989024194</v>
      </c>
    </row>
    <row r="53" spans="1:11" ht="16.5" customHeight="1">
      <c r="A53" s="945" t="s">
        <v>789</v>
      </c>
      <c r="B53" s="948">
        <v>192915.04815581988</v>
      </c>
      <c r="C53" s="948">
        <v>248175.00907481</v>
      </c>
      <c r="D53" s="948">
        <v>268796.33155783004</v>
      </c>
      <c r="E53" s="948">
        <v>230988.81763789</v>
      </c>
      <c r="F53" s="948">
        <v>45879.87888754011</v>
      </c>
      <c r="G53" s="980" t="s">
        <v>711</v>
      </c>
      <c r="H53" s="948">
        <v>23.7824261643303</v>
      </c>
      <c r="I53" s="948">
        <v>-38082.98325744005</v>
      </c>
      <c r="J53" s="980" t="s">
        <v>712</v>
      </c>
      <c r="K53" s="948">
        <v>-14.167969866525768</v>
      </c>
    </row>
    <row r="54" spans="1:11" ht="16.5" customHeight="1">
      <c r="A54" s="982" t="s">
        <v>790</v>
      </c>
      <c r="B54" s="983">
        <v>9380.082031449998</v>
      </c>
      <c r="C54" s="984" t="s">
        <v>737</v>
      </c>
      <c r="D54" s="948"/>
      <c r="E54" s="948"/>
      <c r="F54" s="948"/>
      <c r="G54" s="948"/>
      <c r="H54" s="948"/>
      <c r="I54" s="948"/>
      <c r="J54" s="948"/>
      <c r="K54" s="948"/>
    </row>
    <row r="55" spans="1:11" ht="16.5" customHeight="1">
      <c r="A55" s="982" t="s">
        <v>791</v>
      </c>
      <c r="B55" s="983">
        <v>275.4693375000079</v>
      </c>
      <c r="C55" s="945" t="s">
        <v>737</v>
      </c>
      <c r="D55" s="948"/>
      <c r="E55" s="948"/>
      <c r="F55" s="948"/>
      <c r="G55" s="948"/>
      <c r="H55" s="948"/>
      <c r="I55" s="948"/>
      <c r="J55" s="948"/>
      <c r="K55" s="948"/>
    </row>
    <row r="56" spans="1:11" ht="16.5" customHeight="1">
      <c r="A56" s="985"/>
      <c r="B56" s="883"/>
      <c r="C56" s="883"/>
      <c r="D56" s="883"/>
      <c r="E56" s="883"/>
      <c r="F56" s="883"/>
      <c r="G56" s="883"/>
      <c r="H56" s="883"/>
      <c r="I56" s="883"/>
      <c r="J56" s="883"/>
      <c r="K56" s="883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A1" sqref="A1:K2"/>
    </sheetView>
  </sheetViews>
  <sheetFormatPr defaultColWidth="11.00390625" defaultRowHeight="16.5" customHeight="1"/>
  <cols>
    <col min="1" max="1" width="46.7109375" style="953" bestFit="1" customWidth="1"/>
    <col min="2" max="2" width="10.57421875" style="953" bestFit="1" customWidth="1"/>
    <col min="3" max="3" width="11.421875" style="953" bestFit="1" customWidth="1"/>
    <col min="4" max="5" width="10.7109375" style="953" bestFit="1" customWidth="1"/>
    <col min="6" max="6" width="9.28125" style="953" bestFit="1" customWidth="1"/>
    <col min="7" max="7" width="2.421875" style="953" bestFit="1" customWidth="1"/>
    <col min="8" max="8" width="7.7109375" style="953" bestFit="1" customWidth="1"/>
    <col min="9" max="9" width="10.7109375" style="953" customWidth="1"/>
    <col min="10" max="10" width="2.140625" style="953" customWidth="1"/>
    <col min="11" max="11" width="7.7109375" style="953" bestFit="1" customWidth="1"/>
    <col min="12" max="16384" width="11.00390625" style="882" customWidth="1"/>
  </cols>
  <sheetData>
    <row r="1" spans="1:11" ht="12.75">
      <c r="A1" s="1685" t="s">
        <v>1091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</row>
    <row r="2" spans="1:11" ht="16.5" customHeight="1">
      <c r="A2" s="1686" t="s">
        <v>268</v>
      </c>
      <c r="B2" s="1686"/>
      <c r="C2" s="1686"/>
      <c r="D2" s="1686"/>
      <c r="E2" s="1686"/>
      <c r="F2" s="1686"/>
      <c r="G2" s="1686"/>
      <c r="H2" s="1686"/>
      <c r="I2" s="1686"/>
      <c r="J2" s="1686"/>
      <c r="K2" s="1686"/>
    </row>
    <row r="3" spans="2:11" ht="16.5" customHeight="1" thickBot="1">
      <c r="B3" s="883"/>
      <c r="C3" s="883"/>
      <c r="D3" s="883"/>
      <c r="E3" s="883"/>
      <c r="I3" s="1687" t="s">
        <v>1</v>
      </c>
      <c r="J3" s="1687"/>
      <c r="K3" s="1687"/>
    </row>
    <row r="4" spans="1:11" ht="13.5" thickTop="1">
      <c r="A4" s="885"/>
      <c r="B4" s="955">
        <v>2015</v>
      </c>
      <c r="C4" s="955">
        <v>2015</v>
      </c>
      <c r="D4" s="955">
        <v>2016</v>
      </c>
      <c r="E4" s="956">
        <v>2016</v>
      </c>
      <c r="F4" s="1697" t="s">
        <v>703</v>
      </c>
      <c r="G4" s="1698"/>
      <c r="H4" s="1698"/>
      <c r="I4" s="1698"/>
      <c r="J4" s="1698"/>
      <c r="K4" s="1699"/>
    </row>
    <row r="5" spans="1:11" ht="12.75">
      <c r="A5" s="957" t="s">
        <v>744</v>
      </c>
      <c r="B5" s="986" t="s">
        <v>705</v>
      </c>
      <c r="C5" s="986" t="s">
        <v>706</v>
      </c>
      <c r="D5" s="986" t="s">
        <v>707</v>
      </c>
      <c r="E5" s="987" t="s">
        <v>708</v>
      </c>
      <c r="F5" s="1690" t="s">
        <v>19</v>
      </c>
      <c r="G5" s="1691"/>
      <c r="H5" s="1692"/>
      <c r="I5" s="988"/>
      <c r="J5" s="892" t="s">
        <v>41</v>
      </c>
      <c r="K5" s="989"/>
    </row>
    <row r="6" spans="1:11" ht="12.75">
      <c r="A6" s="957"/>
      <c r="B6" s="986"/>
      <c r="C6" s="986"/>
      <c r="D6" s="986"/>
      <c r="E6" s="987"/>
      <c r="F6" s="962" t="s">
        <v>13</v>
      </c>
      <c r="G6" s="963" t="s">
        <v>272</v>
      </c>
      <c r="H6" s="964" t="s">
        <v>709</v>
      </c>
      <c r="I6" s="959" t="s">
        <v>13</v>
      </c>
      <c r="J6" s="963" t="s">
        <v>272</v>
      </c>
      <c r="K6" s="965" t="s">
        <v>709</v>
      </c>
    </row>
    <row r="7" spans="1:11" ht="16.5" customHeight="1">
      <c r="A7" s="900" t="s">
        <v>792</v>
      </c>
      <c r="B7" s="901">
        <v>1688829.864876353</v>
      </c>
      <c r="C7" s="901">
        <v>1675570.8252183264</v>
      </c>
      <c r="D7" s="901">
        <v>2016816.1615412112</v>
      </c>
      <c r="E7" s="902">
        <v>2019705.6913098048</v>
      </c>
      <c r="F7" s="903">
        <v>-13259.039658026537</v>
      </c>
      <c r="G7" s="966"/>
      <c r="H7" s="902">
        <v>-0.7851021546801751</v>
      </c>
      <c r="I7" s="901">
        <v>2889.5297685936093</v>
      </c>
      <c r="J7" s="967"/>
      <c r="K7" s="906">
        <v>0.14327184716655025</v>
      </c>
    </row>
    <row r="8" spans="1:11" ht="16.5" customHeight="1">
      <c r="A8" s="908" t="s">
        <v>793</v>
      </c>
      <c r="B8" s="909">
        <v>159289.9815738324</v>
      </c>
      <c r="C8" s="909">
        <v>141842.1754339339</v>
      </c>
      <c r="D8" s="909">
        <v>183460.31188456566</v>
      </c>
      <c r="E8" s="910">
        <v>172057.43530346785</v>
      </c>
      <c r="F8" s="911">
        <v>-17447.806139898486</v>
      </c>
      <c r="G8" s="968"/>
      <c r="H8" s="910">
        <v>-10.953486193864153</v>
      </c>
      <c r="I8" s="909">
        <v>-11402.876581097808</v>
      </c>
      <c r="J8" s="910"/>
      <c r="K8" s="913">
        <v>-6.215445980639435</v>
      </c>
    </row>
    <row r="9" spans="1:11" ht="16.5" customHeight="1">
      <c r="A9" s="908" t="s">
        <v>794</v>
      </c>
      <c r="B9" s="909">
        <v>141377.34382764096</v>
      </c>
      <c r="C9" s="909">
        <v>125437.94529848699</v>
      </c>
      <c r="D9" s="909">
        <v>166141.29436951483</v>
      </c>
      <c r="E9" s="910">
        <v>152156.79814200103</v>
      </c>
      <c r="F9" s="911">
        <v>-15939.398529153972</v>
      </c>
      <c r="G9" s="968"/>
      <c r="H9" s="910">
        <v>-11.274365536663613</v>
      </c>
      <c r="I9" s="909">
        <v>-13984.496227513795</v>
      </c>
      <c r="J9" s="910"/>
      <c r="K9" s="913">
        <v>-8.417230815844542</v>
      </c>
    </row>
    <row r="10" spans="1:11" ht="16.5" customHeight="1">
      <c r="A10" s="908" t="s">
        <v>795</v>
      </c>
      <c r="B10" s="909">
        <v>17912.63774619143</v>
      </c>
      <c r="C10" s="909">
        <v>16404.23013544692</v>
      </c>
      <c r="D10" s="909">
        <v>17319.01751505083</v>
      </c>
      <c r="E10" s="910">
        <v>19900.637161466817</v>
      </c>
      <c r="F10" s="911">
        <v>-1508.4076107445107</v>
      </c>
      <c r="G10" s="968"/>
      <c r="H10" s="910">
        <v>-8.420912833260568</v>
      </c>
      <c r="I10" s="909">
        <v>2581.6196464159875</v>
      </c>
      <c r="J10" s="910"/>
      <c r="K10" s="913">
        <v>14.906270775305067</v>
      </c>
    </row>
    <row r="11" spans="1:11" ht="16.5" customHeight="1">
      <c r="A11" s="908" t="s">
        <v>796</v>
      </c>
      <c r="B11" s="909">
        <v>712471.2039690608</v>
      </c>
      <c r="C11" s="909">
        <v>718302.2129412187</v>
      </c>
      <c r="D11" s="909">
        <v>873679.5572420476</v>
      </c>
      <c r="E11" s="910">
        <v>884539.1654553697</v>
      </c>
      <c r="F11" s="911">
        <v>5831.008972157957</v>
      </c>
      <c r="G11" s="968"/>
      <c r="H11" s="910">
        <v>0.8184203010134807</v>
      </c>
      <c r="I11" s="909">
        <v>10859.60821332212</v>
      </c>
      <c r="J11" s="910"/>
      <c r="K11" s="913">
        <v>1.2429738252778566</v>
      </c>
    </row>
    <row r="12" spans="1:11" ht="16.5" customHeight="1">
      <c r="A12" s="908" t="s">
        <v>794</v>
      </c>
      <c r="B12" s="909">
        <v>702459.3874338878</v>
      </c>
      <c r="C12" s="909">
        <v>707486.2363769411</v>
      </c>
      <c r="D12" s="909">
        <v>858549.9495652544</v>
      </c>
      <c r="E12" s="910">
        <v>869112.632399129</v>
      </c>
      <c r="F12" s="911">
        <v>5026.848943053279</v>
      </c>
      <c r="G12" s="968"/>
      <c r="H12" s="910">
        <v>0.7156070561483361</v>
      </c>
      <c r="I12" s="909">
        <v>10562.682833874598</v>
      </c>
      <c r="J12" s="910"/>
      <c r="K12" s="913">
        <v>1.2302933381130876</v>
      </c>
    </row>
    <row r="13" spans="1:11" ht="16.5" customHeight="1">
      <c r="A13" s="908" t="s">
        <v>795</v>
      </c>
      <c r="B13" s="909">
        <v>10011.816535172982</v>
      </c>
      <c r="C13" s="909">
        <v>10815.976564277626</v>
      </c>
      <c r="D13" s="909">
        <v>15129.60767679329</v>
      </c>
      <c r="E13" s="910">
        <v>15426.533056240754</v>
      </c>
      <c r="F13" s="911">
        <v>804.1600291046434</v>
      </c>
      <c r="G13" s="968"/>
      <c r="H13" s="910">
        <v>8.032109121052219</v>
      </c>
      <c r="I13" s="909">
        <v>296.92537944746437</v>
      </c>
      <c r="J13" s="910"/>
      <c r="K13" s="913">
        <v>1.9625451352774108</v>
      </c>
    </row>
    <row r="14" spans="1:11" ht="16.5" customHeight="1">
      <c r="A14" s="908" t="s">
        <v>797</v>
      </c>
      <c r="B14" s="909">
        <v>509201.11750868295</v>
      </c>
      <c r="C14" s="909">
        <v>511012.5296917493</v>
      </c>
      <c r="D14" s="909">
        <v>615861.4263951353</v>
      </c>
      <c r="E14" s="910">
        <v>616015.2438700385</v>
      </c>
      <c r="F14" s="911">
        <v>1811.4121830663644</v>
      </c>
      <c r="G14" s="968"/>
      <c r="H14" s="910">
        <v>0.35573609734575573</v>
      </c>
      <c r="I14" s="909">
        <v>153.81747490318958</v>
      </c>
      <c r="J14" s="910"/>
      <c r="K14" s="913">
        <v>0.024975987829525245</v>
      </c>
    </row>
    <row r="15" spans="1:11" ht="16.5" customHeight="1">
      <c r="A15" s="908" t="s">
        <v>794</v>
      </c>
      <c r="B15" s="909">
        <v>489602.7672653801</v>
      </c>
      <c r="C15" s="909">
        <v>491236.67116651</v>
      </c>
      <c r="D15" s="909">
        <v>594160.03697258</v>
      </c>
      <c r="E15" s="910">
        <v>593781.485023</v>
      </c>
      <c r="F15" s="911">
        <v>1633.9039011298446</v>
      </c>
      <c r="G15" s="968"/>
      <c r="H15" s="910">
        <v>0.33372031580945233</v>
      </c>
      <c r="I15" s="909">
        <v>-378.5519495799672</v>
      </c>
      <c r="J15" s="910"/>
      <c r="K15" s="913">
        <v>-0.06371211896188789</v>
      </c>
    </row>
    <row r="16" spans="1:11" ht="16.5" customHeight="1">
      <c r="A16" s="908" t="s">
        <v>795</v>
      </c>
      <c r="B16" s="909">
        <v>19598.350243302797</v>
      </c>
      <c r="C16" s="909">
        <v>19775.858525239364</v>
      </c>
      <c r="D16" s="909">
        <v>21701.38942255532</v>
      </c>
      <c r="E16" s="910">
        <v>22233.758847038553</v>
      </c>
      <c r="F16" s="911">
        <v>177.50828193656707</v>
      </c>
      <c r="G16" s="968"/>
      <c r="H16" s="910">
        <v>0.9057307361737026</v>
      </c>
      <c r="I16" s="909">
        <v>532.3694244832332</v>
      </c>
      <c r="J16" s="910"/>
      <c r="K16" s="913">
        <v>2.4531582476922673</v>
      </c>
    </row>
    <row r="17" spans="1:11" ht="16.5" customHeight="1">
      <c r="A17" s="908" t="s">
        <v>798</v>
      </c>
      <c r="B17" s="909">
        <v>295717.3649716541</v>
      </c>
      <c r="C17" s="909">
        <v>291949.56978951476</v>
      </c>
      <c r="D17" s="909">
        <v>327878.080598982</v>
      </c>
      <c r="E17" s="910">
        <v>330771.0017207887</v>
      </c>
      <c r="F17" s="911">
        <v>-3767.7951821393217</v>
      </c>
      <c r="G17" s="968"/>
      <c r="H17" s="910">
        <v>-1.274120369123566</v>
      </c>
      <c r="I17" s="909">
        <v>2892.921121806721</v>
      </c>
      <c r="J17" s="910"/>
      <c r="K17" s="913">
        <v>0.8823161086345895</v>
      </c>
    </row>
    <row r="18" spans="1:11" ht="16.5" customHeight="1">
      <c r="A18" s="908" t="s">
        <v>794</v>
      </c>
      <c r="B18" s="909">
        <v>248844.5470217187</v>
      </c>
      <c r="C18" s="909">
        <v>243304.50512072793</v>
      </c>
      <c r="D18" s="909">
        <v>272644.68557928986</v>
      </c>
      <c r="E18" s="910">
        <v>274206.7011514747</v>
      </c>
      <c r="F18" s="911">
        <v>-5540.041900990764</v>
      </c>
      <c r="G18" s="968"/>
      <c r="H18" s="910">
        <v>-2.2263063295123118</v>
      </c>
      <c r="I18" s="909">
        <v>1562.0155721848714</v>
      </c>
      <c r="J18" s="910"/>
      <c r="K18" s="913">
        <v>0.5729125322454194</v>
      </c>
    </row>
    <row r="19" spans="1:11" ht="16.5" customHeight="1">
      <c r="A19" s="908" t="s">
        <v>795</v>
      </c>
      <c r="B19" s="909">
        <v>46872.81794993539</v>
      </c>
      <c r="C19" s="909">
        <v>48645.06466878686</v>
      </c>
      <c r="D19" s="909">
        <v>55233.39501969215</v>
      </c>
      <c r="E19" s="910">
        <v>56564.30056931397</v>
      </c>
      <c r="F19" s="911">
        <v>1772.246718851471</v>
      </c>
      <c r="G19" s="968"/>
      <c r="H19" s="910">
        <v>3.7809690058412926</v>
      </c>
      <c r="I19" s="909">
        <v>1330.9055496218207</v>
      </c>
      <c r="J19" s="910"/>
      <c r="K19" s="913">
        <v>2.409603011271203</v>
      </c>
    </row>
    <row r="20" spans="1:11" ht="16.5" customHeight="1">
      <c r="A20" s="908" t="s">
        <v>799</v>
      </c>
      <c r="B20" s="909">
        <v>12150.19685312301</v>
      </c>
      <c r="C20" s="909">
        <v>12464.337361909998</v>
      </c>
      <c r="D20" s="909">
        <v>15936.785420480495</v>
      </c>
      <c r="E20" s="910">
        <v>16322.844960139993</v>
      </c>
      <c r="F20" s="911">
        <v>314.140508786988</v>
      </c>
      <c r="G20" s="968"/>
      <c r="H20" s="910">
        <v>2.5854767011963538</v>
      </c>
      <c r="I20" s="909">
        <v>386.0595396594981</v>
      </c>
      <c r="J20" s="910"/>
      <c r="K20" s="913">
        <v>2.4224429800213647</v>
      </c>
    </row>
    <row r="21" spans="1:11" ht="16.5" customHeight="1">
      <c r="A21" s="900" t="s">
        <v>800</v>
      </c>
      <c r="B21" s="901">
        <v>3261.50328125</v>
      </c>
      <c r="C21" s="901">
        <v>3113.5831531500003</v>
      </c>
      <c r="D21" s="901">
        <v>6710.15287789</v>
      </c>
      <c r="E21" s="902">
        <v>5719.09675539</v>
      </c>
      <c r="F21" s="903">
        <v>-147.9201280999996</v>
      </c>
      <c r="G21" s="966"/>
      <c r="H21" s="902">
        <v>-4.535335866450758</v>
      </c>
      <c r="I21" s="901">
        <v>-991.0561225000001</v>
      </c>
      <c r="J21" s="902"/>
      <c r="K21" s="906">
        <v>-14.769501388940585</v>
      </c>
    </row>
    <row r="22" spans="1:11" ht="16.5" customHeight="1">
      <c r="A22" s="900" t="s">
        <v>801</v>
      </c>
      <c r="B22" s="901">
        <v>0</v>
      </c>
      <c r="C22" s="901">
        <v>0</v>
      </c>
      <c r="D22" s="901">
        <v>0</v>
      </c>
      <c r="E22" s="902">
        <v>0</v>
      </c>
      <c r="F22" s="903">
        <v>0</v>
      </c>
      <c r="G22" s="966"/>
      <c r="H22" s="902"/>
      <c r="I22" s="901">
        <v>0</v>
      </c>
      <c r="J22" s="902"/>
      <c r="K22" s="906"/>
    </row>
    <row r="23" spans="1:11" ht="16.5" customHeight="1">
      <c r="A23" s="990" t="s">
        <v>802</v>
      </c>
      <c r="B23" s="901">
        <v>383714.93003354454</v>
      </c>
      <c r="C23" s="901">
        <v>409692.1135623936</v>
      </c>
      <c r="D23" s="901">
        <v>473138.97003565606</v>
      </c>
      <c r="E23" s="902">
        <v>479397.7171773537</v>
      </c>
      <c r="F23" s="903">
        <v>25977.18352884904</v>
      </c>
      <c r="G23" s="966"/>
      <c r="H23" s="902">
        <v>6.769917325494242</v>
      </c>
      <c r="I23" s="901">
        <v>6258.747141697619</v>
      </c>
      <c r="J23" s="902"/>
      <c r="K23" s="906">
        <v>1.3228137055009346</v>
      </c>
    </row>
    <row r="24" spans="1:11" ht="16.5" customHeight="1">
      <c r="A24" s="991" t="s">
        <v>803</v>
      </c>
      <c r="B24" s="909">
        <v>141598.56429523998</v>
      </c>
      <c r="C24" s="909">
        <v>141664.82320624</v>
      </c>
      <c r="D24" s="909">
        <v>164981.37356090997</v>
      </c>
      <c r="E24" s="910">
        <v>166546.48855872997</v>
      </c>
      <c r="F24" s="911">
        <v>66.25891100001172</v>
      </c>
      <c r="G24" s="968"/>
      <c r="H24" s="910">
        <v>0.046793490689537386</v>
      </c>
      <c r="I24" s="909">
        <v>1565.1149978199974</v>
      </c>
      <c r="J24" s="910"/>
      <c r="K24" s="913">
        <v>0.9486616361829282</v>
      </c>
    </row>
    <row r="25" spans="1:11" ht="16.5" customHeight="1">
      <c r="A25" s="991" t="s">
        <v>804</v>
      </c>
      <c r="B25" s="909">
        <v>80937.461259951</v>
      </c>
      <c r="C25" s="909">
        <v>118768.83538399042</v>
      </c>
      <c r="D25" s="909">
        <v>107709.11948957611</v>
      </c>
      <c r="E25" s="910">
        <v>150465.07574705713</v>
      </c>
      <c r="F25" s="911">
        <v>37831.374124039416</v>
      </c>
      <c r="G25" s="968"/>
      <c r="H25" s="910">
        <v>46.74148847161693</v>
      </c>
      <c r="I25" s="909">
        <v>42755.95625748101</v>
      </c>
      <c r="J25" s="910"/>
      <c r="K25" s="913">
        <v>39.69576249448298</v>
      </c>
    </row>
    <row r="26" spans="1:11" ht="16.5" customHeight="1">
      <c r="A26" s="991" t="s">
        <v>805</v>
      </c>
      <c r="B26" s="909">
        <v>161178.90447835356</v>
      </c>
      <c r="C26" s="909">
        <v>149258.4549721632</v>
      </c>
      <c r="D26" s="909">
        <v>200448.47698516998</v>
      </c>
      <c r="E26" s="910">
        <v>162386.15287156662</v>
      </c>
      <c r="F26" s="911">
        <v>-11920.449506190373</v>
      </c>
      <c r="G26" s="968"/>
      <c r="H26" s="910">
        <v>-7.395787646510091</v>
      </c>
      <c r="I26" s="909">
        <v>-38062.32411360336</v>
      </c>
      <c r="J26" s="910"/>
      <c r="K26" s="913">
        <v>-18.988582345985783</v>
      </c>
    </row>
    <row r="27" spans="1:11" ht="16.5" customHeight="1">
      <c r="A27" s="992" t="s">
        <v>806</v>
      </c>
      <c r="B27" s="993">
        <v>2075806.2981911474</v>
      </c>
      <c r="C27" s="993">
        <v>2088376.52193387</v>
      </c>
      <c r="D27" s="993">
        <v>2496665.2844547573</v>
      </c>
      <c r="E27" s="994">
        <v>2504822.5052425484</v>
      </c>
      <c r="F27" s="995">
        <v>12570.223742722534</v>
      </c>
      <c r="G27" s="996"/>
      <c r="H27" s="994">
        <v>0.6055586088969956</v>
      </c>
      <c r="I27" s="993">
        <v>8157.22078779107</v>
      </c>
      <c r="J27" s="994"/>
      <c r="K27" s="997">
        <v>0.32672464501273796</v>
      </c>
    </row>
    <row r="28" spans="1:11" ht="16.5" customHeight="1">
      <c r="A28" s="900" t="s">
        <v>807</v>
      </c>
      <c r="B28" s="901">
        <v>353446.9954428044</v>
      </c>
      <c r="C28" s="901">
        <v>266057.33318301616</v>
      </c>
      <c r="D28" s="901">
        <v>356855.5489521408</v>
      </c>
      <c r="E28" s="902">
        <v>336016.9969033427</v>
      </c>
      <c r="F28" s="903">
        <v>-87389.66225978825</v>
      </c>
      <c r="G28" s="966"/>
      <c r="H28" s="902">
        <v>-24.724969623890846</v>
      </c>
      <c r="I28" s="901">
        <v>-20838.55204879807</v>
      </c>
      <c r="J28" s="902"/>
      <c r="K28" s="906">
        <v>-5.839492228714875</v>
      </c>
    </row>
    <row r="29" spans="1:11" ht="16.5" customHeight="1">
      <c r="A29" s="908" t="s">
        <v>808</v>
      </c>
      <c r="B29" s="909">
        <v>47292.02360718001</v>
      </c>
      <c r="C29" s="909">
        <v>40841.42197087901</v>
      </c>
      <c r="D29" s="909">
        <v>55901.05182258001</v>
      </c>
      <c r="E29" s="910">
        <v>48907.132303784005</v>
      </c>
      <c r="F29" s="911">
        <v>-6450.6016363009985</v>
      </c>
      <c r="G29" s="968"/>
      <c r="H29" s="910">
        <v>-13.639935752974736</v>
      </c>
      <c r="I29" s="909">
        <v>-6993.919518796007</v>
      </c>
      <c r="J29" s="910"/>
      <c r="K29" s="913">
        <v>-12.51124851996249</v>
      </c>
    </row>
    <row r="30" spans="1:11" ht="16.5" customHeight="1">
      <c r="A30" s="908" t="s">
        <v>809</v>
      </c>
      <c r="B30" s="909">
        <v>192239.16817545</v>
      </c>
      <c r="C30" s="909">
        <v>108726.15343488999</v>
      </c>
      <c r="D30" s="909">
        <v>154006.12404008</v>
      </c>
      <c r="E30" s="910">
        <v>129050.4909579</v>
      </c>
      <c r="F30" s="911">
        <v>-83513.01474056001</v>
      </c>
      <c r="G30" s="968"/>
      <c r="H30" s="910">
        <v>-43.44224724502584</v>
      </c>
      <c r="I30" s="909">
        <v>-24955.633082180007</v>
      </c>
      <c r="J30" s="910"/>
      <c r="K30" s="913">
        <v>-16.204312158187502</v>
      </c>
    </row>
    <row r="31" spans="1:11" ht="16.5" customHeight="1">
      <c r="A31" s="908" t="s">
        <v>810</v>
      </c>
      <c r="B31" s="909">
        <v>1336.9384950544995</v>
      </c>
      <c r="C31" s="909">
        <v>1130.6033095095</v>
      </c>
      <c r="D31" s="909">
        <v>999.9180362600001</v>
      </c>
      <c r="E31" s="910">
        <v>990.6614515762498</v>
      </c>
      <c r="F31" s="911">
        <v>-206.3351855449996</v>
      </c>
      <c r="G31" s="968"/>
      <c r="H31" s="910">
        <v>-15.43340896445565</v>
      </c>
      <c r="I31" s="909">
        <v>-9.256584683750361</v>
      </c>
      <c r="J31" s="910"/>
      <c r="K31" s="913">
        <v>-0.9257343450242006</v>
      </c>
    </row>
    <row r="32" spans="1:11" ht="16.5" customHeight="1">
      <c r="A32" s="908" t="s">
        <v>811</v>
      </c>
      <c r="B32" s="909">
        <v>112504.7731455499</v>
      </c>
      <c r="C32" s="909">
        <v>114988.85455025767</v>
      </c>
      <c r="D32" s="909">
        <v>145881.64549061077</v>
      </c>
      <c r="E32" s="910">
        <v>156473.34646367247</v>
      </c>
      <c r="F32" s="911">
        <v>2484.081404707773</v>
      </c>
      <c r="G32" s="968"/>
      <c r="H32" s="910">
        <v>2.2079786797081598</v>
      </c>
      <c r="I32" s="909">
        <v>10591.7009730617</v>
      </c>
      <c r="J32" s="910"/>
      <c r="K32" s="913">
        <v>7.260475392528666</v>
      </c>
    </row>
    <row r="33" spans="1:11" ht="16.5" customHeight="1">
      <c r="A33" s="908" t="s">
        <v>812</v>
      </c>
      <c r="B33" s="909">
        <v>74.09201957000002</v>
      </c>
      <c r="C33" s="909">
        <v>370.2999174799999</v>
      </c>
      <c r="D33" s="909">
        <v>66.80956261</v>
      </c>
      <c r="E33" s="910">
        <v>595.3657264099999</v>
      </c>
      <c r="F33" s="911">
        <v>296.20789790999993</v>
      </c>
      <c r="G33" s="968"/>
      <c r="H33" s="910">
        <v>399.7838088758685</v>
      </c>
      <c r="I33" s="909">
        <v>528.5561637999999</v>
      </c>
      <c r="J33" s="910"/>
      <c r="K33" s="913">
        <v>791.1384884906971</v>
      </c>
    </row>
    <row r="34" spans="1:11" ht="16.5" customHeight="1">
      <c r="A34" s="969" t="s">
        <v>813</v>
      </c>
      <c r="B34" s="901">
        <v>1542634.927148163</v>
      </c>
      <c r="C34" s="901">
        <v>1545768.5770891819</v>
      </c>
      <c r="D34" s="901">
        <v>1902718.228816129</v>
      </c>
      <c r="E34" s="902">
        <v>1919792.67765155</v>
      </c>
      <c r="F34" s="903">
        <v>3133.6499410187826</v>
      </c>
      <c r="G34" s="966"/>
      <c r="H34" s="902">
        <v>0.20313619806417166</v>
      </c>
      <c r="I34" s="901">
        <v>17074.448835420888</v>
      </c>
      <c r="J34" s="902"/>
      <c r="K34" s="906">
        <v>0.8973713804195068</v>
      </c>
    </row>
    <row r="35" spans="1:11" ht="16.5" customHeight="1">
      <c r="A35" s="908" t="s">
        <v>814</v>
      </c>
      <c r="B35" s="909">
        <v>142497.9</v>
      </c>
      <c r="C35" s="909">
        <v>147898</v>
      </c>
      <c r="D35" s="909">
        <v>186369.1</v>
      </c>
      <c r="E35" s="910">
        <v>186449.1</v>
      </c>
      <c r="F35" s="911">
        <v>5400.100000000006</v>
      </c>
      <c r="G35" s="968"/>
      <c r="H35" s="910">
        <v>3.789599706381642</v>
      </c>
      <c r="I35" s="909">
        <v>80</v>
      </c>
      <c r="J35" s="910"/>
      <c r="K35" s="913">
        <v>0.04292557081619217</v>
      </c>
    </row>
    <row r="36" spans="1:11" ht="16.5" customHeight="1">
      <c r="A36" s="908" t="s">
        <v>815</v>
      </c>
      <c r="B36" s="909">
        <v>10069.7670851545</v>
      </c>
      <c r="C36" s="909">
        <v>9435.164198194501</v>
      </c>
      <c r="D36" s="909">
        <v>8195.965020291655</v>
      </c>
      <c r="E36" s="910">
        <v>8396.540923679999</v>
      </c>
      <c r="F36" s="911">
        <v>-634.6028869599995</v>
      </c>
      <c r="G36" s="968"/>
      <c r="H36" s="910">
        <v>-6.302061225383972</v>
      </c>
      <c r="I36" s="909">
        <v>200.57590338834416</v>
      </c>
      <c r="J36" s="910"/>
      <c r="K36" s="913">
        <v>2.4472518232051534</v>
      </c>
    </row>
    <row r="37" spans="1:11" ht="16.5" customHeight="1">
      <c r="A37" s="914" t="s">
        <v>816</v>
      </c>
      <c r="B37" s="909">
        <v>13664.786629541519</v>
      </c>
      <c r="C37" s="909">
        <v>13610.14013640215</v>
      </c>
      <c r="D37" s="909">
        <v>15019.81872364651</v>
      </c>
      <c r="E37" s="910">
        <v>15821.54749641076</v>
      </c>
      <c r="F37" s="911">
        <v>-54.64649313936934</v>
      </c>
      <c r="G37" s="968"/>
      <c r="H37" s="910">
        <v>-0.39990740156330445</v>
      </c>
      <c r="I37" s="909">
        <v>801.7287727642506</v>
      </c>
      <c r="J37" s="910"/>
      <c r="K37" s="913">
        <v>5.337805918403301</v>
      </c>
    </row>
    <row r="38" spans="1:11" ht="16.5" customHeight="1">
      <c r="A38" s="998" t="s">
        <v>817</v>
      </c>
      <c r="B38" s="909">
        <v>852.91678677</v>
      </c>
      <c r="C38" s="909">
        <v>1006.3017244200001</v>
      </c>
      <c r="D38" s="909">
        <v>1006.56234124</v>
      </c>
      <c r="E38" s="910">
        <v>1006.6</v>
      </c>
      <c r="F38" s="911">
        <v>153.3849376500001</v>
      </c>
      <c r="G38" s="968"/>
      <c r="H38" s="910">
        <v>17.98357589265766</v>
      </c>
      <c r="I38" s="909">
        <v>0.03765875999999935</v>
      </c>
      <c r="J38" s="910"/>
      <c r="K38" s="913">
        <v>0.0037413241542105504</v>
      </c>
    </row>
    <row r="39" spans="1:11" ht="16.5" customHeight="1">
      <c r="A39" s="998" t="s">
        <v>818</v>
      </c>
      <c r="B39" s="909">
        <v>12811.869842771519</v>
      </c>
      <c r="C39" s="909">
        <v>12603.83841198215</v>
      </c>
      <c r="D39" s="909">
        <v>14013.25638240651</v>
      </c>
      <c r="E39" s="910">
        <v>14814.94749641076</v>
      </c>
      <c r="F39" s="911">
        <v>-208.03143078936955</v>
      </c>
      <c r="G39" s="968"/>
      <c r="H39" s="910">
        <v>-1.6237398080245193</v>
      </c>
      <c r="I39" s="909">
        <v>801.6911140042503</v>
      </c>
      <c r="J39" s="910"/>
      <c r="K39" s="913">
        <v>5.720948023264348</v>
      </c>
    </row>
    <row r="40" spans="1:11" ht="16.5" customHeight="1">
      <c r="A40" s="908" t="s">
        <v>819</v>
      </c>
      <c r="B40" s="909">
        <v>1369249.0711404982</v>
      </c>
      <c r="C40" s="909">
        <v>1369507.0351290512</v>
      </c>
      <c r="D40" s="909">
        <v>1687815.075275438</v>
      </c>
      <c r="E40" s="910">
        <v>1706096.3686577945</v>
      </c>
      <c r="F40" s="911">
        <v>257.96398855303414</v>
      </c>
      <c r="G40" s="968"/>
      <c r="H40" s="910">
        <v>0.01883981475613976</v>
      </c>
      <c r="I40" s="909">
        <v>18281.29338235664</v>
      </c>
      <c r="J40" s="910"/>
      <c r="K40" s="913">
        <v>1.0831336708716908</v>
      </c>
    </row>
    <row r="41" spans="1:11" ht="16.5" customHeight="1">
      <c r="A41" s="914" t="s">
        <v>820</v>
      </c>
      <c r="B41" s="909">
        <v>1338931.575869255</v>
      </c>
      <c r="C41" s="909">
        <v>1333539.1823016545</v>
      </c>
      <c r="D41" s="909">
        <v>1656838.759521269</v>
      </c>
      <c r="E41" s="910">
        <v>1668584.7160175627</v>
      </c>
      <c r="F41" s="911">
        <v>-5392.39356760052</v>
      </c>
      <c r="G41" s="968"/>
      <c r="H41" s="910">
        <v>-0.4027385465235366</v>
      </c>
      <c r="I41" s="909">
        <v>11745.956496293657</v>
      </c>
      <c r="J41" s="910"/>
      <c r="K41" s="913">
        <v>0.7089378147869718</v>
      </c>
    </row>
    <row r="42" spans="1:11" ht="16.5" customHeight="1">
      <c r="A42" s="914" t="s">
        <v>821</v>
      </c>
      <c r="B42" s="909">
        <v>30317.495271243217</v>
      </c>
      <c r="C42" s="909">
        <v>35967.85282739669</v>
      </c>
      <c r="D42" s="909">
        <v>30976.315754168936</v>
      </c>
      <c r="E42" s="910">
        <v>37511.652640231885</v>
      </c>
      <c r="F42" s="911">
        <v>5650.357556153471</v>
      </c>
      <c r="G42" s="968"/>
      <c r="H42" s="910">
        <v>18.63728354074472</v>
      </c>
      <c r="I42" s="909">
        <v>6535.336886062949</v>
      </c>
      <c r="J42" s="910"/>
      <c r="K42" s="913">
        <v>21.097850815855637</v>
      </c>
    </row>
    <row r="43" spans="1:11" ht="16.5" customHeight="1">
      <c r="A43" s="908" t="s">
        <v>822</v>
      </c>
      <c r="B43" s="909">
        <v>7153.402292969005</v>
      </c>
      <c r="C43" s="909">
        <v>5318.237625533885</v>
      </c>
      <c r="D43" s="909">
        <v>5318.269796753</v>
      </c>
      <c r="E43" s="910">
        <v>3029.1205736644997</v>
      </c>
      <c r="F43" s="911">
        <v>-1835.1646674351205</v>
      </c>
      <c r="G43" s="968"/>
      <c r="H43" s="910">
        <v>-25.654431168213232</v>
      </c>
      <c r="I43" s="909">
        <v>-2289.1492230885005</v>
      </c>
      <c r="J43" s="910"/>
      <c r="K43" s="913">
        <v>-43.04311948382368</v>
      </c>
    </row>
    <row r="44" spans="1:11" ht="16.5" customHeight="1">
      <c r="A44" s="999" t="s">
        <v>823</v>
      </c>
      <c r="B44" s="903">
        <v>0</v>
      </c>
      <c r="C44" s="901">
        <v>0</v>
      </c>
      <c r="D44" s="901">
        <v>49080</v>
      </c>
      <c r="E44" s="902">
        <v>49080</v>
      </c>
      <c r="F44" s="901">
        <v>0</v>
      </c>
      <c r="G44" s="966"/>
      <c r="H44" s="1000"/>
      <c r="I44" s="901">
        <v>0</v>
      </c>
      <c r="J44" s="902"/>
      <c r="K44" s="906">
        <v>0</v>
      </c>
    </row>
    <row r="45" spans="1:11" s="981" customFormat="1" ht="16.5" customHeight="1" thickBot="1">
      <c r="A45" s="1001" t="s">
        <v>824</v>
      </c>
      <c r="B45" s="932">
        <v>179724.38906548987</v>
      </c>
      <c r="C45" s="932">
        <v>276550.65113757475</v>
      </c>
      <c r="D45" s="932">
        <v>188011.506627418</v>
      </c>
      <c r="E45" s="933">
        <v>199932.83077900985</v>
      </c>
      <c r="F45" s="934">
        <v>96826.26207208488</v>
      </c>
      <c r="G45" s="977"/>
      <c r="H45" s="933">
        <v>53.874859486545425</v>
      </c>
      <c r="I45" s="932">
        <v>11921.324151591834</v>
      </c>
      <c r="J45" s="933"/>
      <c r="K45" s="935">
        <v>6.340741779818986</v>
      </c>
    </row>
    <row r="46" spans="1:11" ht="16.5" customHeight="1" thickTop="1">
      <c r="A46" s="943" t="s">
        <v>739</v>
      </c>
      <c r="B46" s="1002"/>
      <c r="C46" s="883"/>
      <c r="D46" s="938"/>
      <c r="E46" s="938"/>
      <c r="F46" s="909"/>
      <c r="G46" s="909"/>
      <c r="H46" s="909"/>
      <c r="I46" s="909"/>
      <c r="J46" s="909"/>
      <c r="K46" s="909"/>
    </row>
  </sheetData>
  <sheetProtection/>
  <mergeCells count="5">
    <mergeCell ref="A1:K1"/>
    <mergeCell ref="A2:K2"/>
    <mergeCell ref="I3:K3"/>
    <mergeCell ref="F4:K4"/>
    <mergeCell ref="F5:H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PageLayoutView="0" workbookViewId="0" topLeftCell="A1">
      <selection activeCell="A4" sqref="A4"/>
    </sheetView>
  </sheetViews>
  <sheetFormatPr defaultColWidth="11.00390625" defaultRowHeight="16.5" customHeight="1"/>
  <cols>
    <col min="1" max="1" width="46.7109375" style="953" bestFit="1" customWidth="1"/>
    <col min="2" max="2" width="10.57421875" style="953" bestFit="1" customWidth="1"/>
    <col min="3" max="3" width="11.421875" style="953" bestFit="1" customWidth="1"/>
    <col min="4" max="5" width="10.7109375" style="953" bestFit="1" customWidth="1"/>
    <col min="6" max="6" width="9.28125" style="953" bestFit="1" customWidth="1"/>
    <col min="7" max="7" width="2.421875" style="953" bestFit="1" customWidth="1"/>
    <col min="8" max="8" width="7.7109375" style="953" bestFit="1" customWidth="1"/>
    <col min="9" max="9" width="10.7109375" style="953" customWidth="1"/>
    <col min="10" max="10" width="2.140625" style="953" customWidth="1"/>
    <col min="11" max="11" width="7.7109375" style="953" bestFit="1" customWidth="1"/>
    <col min="12" max="16384" width="11.00390625" style="882" customWidth="1"/>
  </cols>
  <sheetData>
    <row r="1" spans="1:11" s="953" customFormat="1" ht="12.75">
      <c r="A1" s="1685" t="s">
        <v>1092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</row>
    <row r="2" spans="1:11" s="953" customFormat="1" ht="16.5" customHeight="1">
      <c r="A2" s="1686" t="s">
        <v>269</v>
      </c>
      <c r="B2" s="1686"/>
      <c r="C2" s="1686"/>
      <c r="D2" s="1686"/>
      <c r="E2" s="1686"/>
      <c r="F2" s="1686"/>
      <c r="G2" s="1686"/>
      <c r="H2" s="1686"/>
      <c r="I2" s="1686"/>
      <c r="J2" s="1686"/>
      <c r="K2" s="1686"/>
    </row>
    <row r="3" spans="2:11" s="953" customFormat="1" ht="16.5" customHeight="1" thickBot="1">
      <c r="B3" s="883"/>
      <c r="C3" s="883"/>
      <c r="D3" s="883"/>
      <c r="E3" s="883"/>
      <c r="I3" s="1687" t="s">
        <v>1</v>
      </c>
      <c r="J3" s="1687"/>
      <c r="K3" s="1687"/>
    </row>
    <row r="4" spans="1:11" s="953" customFormat="1" ht="13.5" thickTop="1">
      <c r="A4" s="885"/>
      <c r="B4" s="955">
        <v>2015</v>
      </c>
      <c r="C4" s="955">
        <v>2015</v>
      </c>
      <c r="D4" s="955">
        <v>2016</v>
      </c>
      <c r="E4" s="956">
        <v>2016</v>
      </c>
      <c r="F4" s="1697" t="s">
        <v>703</v>
      </c>
      <c r="G4" s="1698"/>
      <c r="H4" s="1698"/>
      <c r="I4" s="1698"/>
      <c r="J4" s="1698"/>
      <c r="K4" s="1699"/>
    </row>
    <row r="5" spans="1:11" s="953" customFormat="1" ht="12.75">
      <c r="A5" s="957" t="s">
        <v>744</v>
      </c>
      <c r="B5" s="986" t="s">
        <v>705</v>
      </c>
      <c r="C5" s="986" t="s">
        <v>706</v>
      </c>
      <c r="D5" s="986" t="s">
        <v>707</v>
      </c>
      <c r="E5" s="987" t="s">
        <v>708</v>
      </c>
      <c r="F5" s="1690" t="s">
        <v>19</v>
      </c>
      <c r="G5" s="1691"/>
      <c r="H5" s="1692"/>
      <c r="I5" s="1700" t="s">
        <v>41</v>
      </c>
      <c r="J5" s="1700"/>
      <c r="K5" s="1701"/>
    </row>
    <row r="6" spans="1:11" s="953" customFormat="1" ht="12.75">
      <c r="A6" s="957"/>
      <c r="B6" s="986"/>
      <c r="C6" s="986"/>
      <c r="D6" s="986"/>
      <c r="E6" s="987"/>
      <c r="F6" s="962" t="s">
        <v>13</v>
      </c>
      <c r="G6" s="963" t="s">
        <v>272</v>
      </c>
      <c r="H6" s="964" t="s">
        <v>709</v>
      </c>
      <c r="I6" s="959" t="s">
        <v>13</v>
      </c>
      <c r="J6" s="963" t="s">
        <v>272</v>
      </c>
      <c r="K6" s="965" t="s">
        <v>709</v>
      </c>
    </row>
    <row r="7" spans="1:11" s="953" customFormat="1" ht="16.5" customHeight="1">
      <c r="A7" s="900" t="s">
        <v>792</v>
      </c>
      <c r="B7" s="901">
        <v>1452748.758025059</v>
      </c>
      <c r="C7" s="901">
        <v>1442772.1886401759</v>
      </c>
      <c r="D7" s="901">
        <v>1753430.639797833</v>
      </c>
      <c r="E7" s="902">
        <v>1758748.6555802603</v>
      </c>
      <c r="F7" s="903">
        <v>-9976.569384883158</v>
      </c>
      <c r="G7" s="966"/>
      <c r="H7" s="902">
        <v>-0.686737423093434</v>
      </c>
      <c r="I7" s="901">
        <v>5318.015782427276</v>
      </c>
      <c r="J7" s="967"/>
      <c r="K7" s="906">
        <v>0.3032920528319519</v>
      </c>
    </row>
    <row r="8" spans="1:11" s="953" customFormat="1" ht="16.5" customHeight="1">
      <c r="A8" s="908" t="s">
        <v>793</v>
      </c>
      <c r="B8" s="909">
        <v>150442.94437548862</v>
      </c>
      <c r="C8" s="909">
        <v>134650.75719184193</v>
      </c>
      <c r="D8" s="909">
        <v>175087.20586657317</v>
      </c>
      <c r="E8" s="910">
        <v>164976.02956424272</v>
      </c>
      <c r="F8" s="911">
        <v>-15792.187183646689</v>
      </c>
      <c r="G8" s="968"/>
      <c r="H8" s="910">
        <v>-10.497127166184125</v>
      </c>
      <c r="I8" s="909">
        <v>-10111.176302330452</v>
      </c>
      <c r="J8" s="910"/>
      <c r="K8" s="913">
        <v>-5.774937267566979</v>
      </c>
    </row>
    <row r="9" spans="1:11" s="953" customFormat="1" ht="16.5" customHeight="1">
      <c r="A9" s="908" t="s">
        <v>794</v>
      </c>
      <c r="B9" s="909">
        <v>132566.90180425718</v>
      </c>
      <c r="C9" s="909">
        <v>118278.138487515</v>
      </c>
      <c r="D9" s="909">
        <v>157821.02541387235</v>
      </c>
      <c r="E9" s="910">
        <v>145150.4759263359</v>
      </c>
      <c r="F9" s="911">
        <v>-14288.763316742188</v>
      </c>
      <c r="G9" s="968"/>
      <c r="H9" s="910">
        <v>-10.778530026929637</v>
      </c>
      <c r="I9" s="909">
        <v>-12670.549487536453</v>
      </c>
      <c r="J9" s="910"/>
      <c r="K9" s="913">
        <v>-8.028429326389816</v>
      </c>
    </row>
    <row r="10" spans="1:11" s="953" customFormat="1" ht="16.5" customHeight="1">
      <c r="A10" s="908" t="s">
        <v>795</v>
      </c>
      <c r="B10" s="909">
        <v>17876.042571231428</v>
      </c>
      <c r="C10" s="909">
        <v>16372.61870432692</v>
      </c>
      <c r="D10" s="909">
        <v>17266.180452700828</v>
      </c>
      <c r="E10" s="910">
        <v>19825.553637906814</v>
      </c>
      <c r="F10" s="911">
        <v>-1503.423866904508</v>
      </c>
      <c r="G10" s="968"/>
      <c r="H10" s="910">
        <v>-8.41027235705974</v>
      </c>
      <c r="I10" s="909">
        <v>2559.3731852059864</v>
      </c>
      <c r="J10" s="910"/>
      <c r="K10" s="913">
        <v>14.82304202841597</v>
      </c>
    </row>
    <row r="11" spans="1:11" s="953" customFormat="1" ht="16.5" customHeight="1">
      <c r="A11" s="908" t="s">
        <v>796</v>
      </c>
      <c r="B11" s="909">
        <v>559350.961967849</v>
      </c>
      <c r="C11" s="909">
        <v>564062.3804731306</v>
      </c>
      <c r="D11" s="909">
        <v>698691.2071865237</v>
      </c>
      <c r="E11" s="910">
        <v>707239.8269652327</v>
      </c>
      <c r="F11" s="911">
        <v>4711.418505281559</v>
      </c>
      <c r="G11" s="968"/>
      <c r="H11" s="910">
        <v>0.8423009569352216</v>
      </c>
      <c r="I11" s="909">
        <v>8548.61977870902</v>
      </c>
      <c r="J11" s="910"/>
      <c r="K11" s="913">
        <v>1.223519015379117</v>
      </c>
    </row>
    <row r="12" spans="1:11" s="953" customFormat="1" ht="16.5" customHeight="1">
      <c r="A12" s="908" t="s">
        <v>794</v>
      </c>
      <c r="B12" s="909">
        <v>549436.3094164284</v>
      </c>
      <c r="C12" s="909">
        <v>553347.0980319413</v>
      </c>
      <c r="D12" s="909">
        <v>683588.6654231404</v>
      </c>
      <c r="E12" s="910">
        <v>691956.677166462</v>
      </c>
      <c r="F12" s="911">
        <v>3910.7886155128945</v>
      </c>
      <c r="G12" s="968"/>
      <c r="H12" s="910">
        <v>0.711781975178643</v>
      </c>
      <c r="I12" s="909">
        <v>8368.01174332155</v>
      </c>
      <c r="J12" s="910"/>
      <c r="K12" s="913">
        <v>1.2241296801113228</v>
      </c>
    </row>
    <row r="13" spans="1:11" s="953" customFormat="1" ht="16.5" customHeight="1">
      <c r="A13" s="908" t="s">
        <v>795</v>
      </c>
      <c r="B13" s="909">
        <v>9914.652551420582</v>
      </c>
      <c r="C13" s="909">
        <v>10715.282441189225</v>
      </c>
      <c r="D13" s="909">
        <v>15102.541763383291</v>
      </c>
      <c r="E13" s="910">
        <v>15283.149798770753</v>
      </c>
      <c r="F13" s="911">
        <v>800.6298897686429</v>
      </c>
      <c r="G13" s="968"/>
      <c r="H13" s="910">
        <v>8.07521883007315</v>
      </c>
      <c r="I13" s="909">
        <v>180.60803538746222</v>
      </c>
      <c r="J13" s="910"/>
      <c r="K13" s="913">
        <v>1.1958784038945915</v>
      </c>
    </row>
    <row r="14" spans="1:11" s="953" customFormat="1" ht="16.5" customHeight="1">
      <c r="A14" s="908" t="s">
        <v>797</v>
      </c>
      <c r="B14" s="909">
        <v>417355.10912562284</v>
      </c>
      <c r="C14" s="909">
        <v>417923.99100594944</v>
      </c>
      <c r="D14" s="909">
        <v>523230.7096633454</v>
      </c>
      <c r="E14" s="910">
        <v>522900.7931135185</v>
      </c>
      <c r="F14" s="911">
        <v>568.881880326604</v>
      </c>
      <c r="G14" s="968"/>
      <c r="H14" s="910">
        <v>0.13630643734503128</v>
      </c>
      <c r="I14" s="909">
        <v>-329.916549826914</v>
      </c>
      <c r="J14" s="910"/>
      <c r="K14" s="913">
        <v>-0.06305374354635784</v>
      </c>
    </row>
    <row r="15" spans="1:11" s="953" customFormat="1" ht="16.5" customHeight="1">
      <c r="A15" s="908" t="s">
        <v>794</v>
      </c>
      <c r="B15" s="909">
        <v>397787.37478232005</v>
      </c>
      <c r="C15" s="909">
        <v>398179.22948071006</v>
      </c>
      <c r="D15" s="909">
        <v>501530.3872407901</v>
      </c>
      <c r="E15" s="910">
        <v>500668.10026647995</v>
      </c>
      <c r="F15" s="911">
        <v>391.85469839000143</v>
      </c>
      <c r="G15" s="968"/>
      <c r="H15" s="910">
        <v>0.09850858102382833</v>
      </c>
      <c r="I15" s="909">
        <v>-862.2869743101764</v>
      </c>
      <c r="J15" s="910"/>
      <c r="K15" s="913">
        <v>-0.17193115237824727</v>
      </c>
    </row>
    <row r="16" spans="1:11" s="953" customFormat="1" ht="16.5" customHeight="1">
      <c r="A16" s="908" t="s">
        <v>795</v>
      </c>
      <c r="B16" s="909">
        <v>19567.7343433028</v>
      </c>
      <c r="C16" s="909">
        <v>19744.761525239366</v>
      </c>
      <c r="D16" s="909">
        <v>21700.32242255532</v>
      </c>
      <c r="E16" s="910">
        <v>22232.692847038554</v>
      </c>
      <c r="F16" s="911">
        <v>177.0271819365662</v>
      </c>
      <c r="G16" s="968"/>
      <c r="H16" s="910">
        <v>0.904689213532557</v>
      </c>
      <c r="I16" s="909">
        <v>532.3704244832334</v>
      </c>
      <c r="J16" s="910"/>
      <c r="K16" s="913">
        <v>2.4532834771610923</v>
      </c>
    </row>
    <row r="17" spans="1:11" s="953" customFormat="1" ht="16.5" customHeight="1">
      <c r="A17" s="908" t="s">
        <v>798</v>
      </c>
      <c r="B17" s="909">
        <v>313798.85776072845</v>
      </c>
      <c r="C17" s="909">
        <v>314014.36147577385</v>
      </c>
      <c r="D17" s="909">
        <v>340707.8000872903</v>
      </c>
      <c r="E17" s="910">
        <v>347544.70446404634</v>
      </c>
      <c r="F17" s="911">
        <v>215.5037150454009</v>
      </c>
      <c r="G17" s="968"/>
      <c r="H17" s="910">
        <v>0.06867574872108757</v>
      </c>
      <c r="I17" s="909">
        <v>6836.904376756051</v>
      </c>
      <c r="J17" s="910"/>
      <c r="K17" s="913">
        <v>2.0066767990061916</v>
      </c>
    </row>
    <row r="18" spans="1:11" s="953" customFormat="1" ht="16.5" customHeight="1">
      <c r="A18" s="908" t="s">
        <v>794</v>
      </c>
      <c r="B18" s="909">
        <v>266863.39963048324</v>
      </c>
      <c r="C18" s="909">
        <v>265619.458583303</v>
      </c>
      <c r="D18" s="909">
        <v>285473.8590607489</v>
      </c>
      <c r="E18" s="910">
        <v>290979.8563223616</v>
      </c>
      <c r="F18" s="911">
        <v>-1243.9410471802112</v>
      </c>
      <c r="G18" s="968"/>
      <c r="H18" s="910">
        <v>-0.46613400297779856</v>
      </c>
      <c r="I18" s="909">
        <v>5505.997261612734</v>
      </c>
      <c r="J18" s="910"/>
      <c r="K18" s="913">
        <v>1.9287220482212548</v>
      </c>
    </row>
    <row r="19" spans="1:11" s="953" customFormat="1" ht="16.5" customHeight="1">
      <c r="A19" s="908" t="s">
        <v>795</v>
      </c>
      <c r="B19" s="909">
        <v>46935.458130245184</v>
      </c>
      <c r="C19" s="909">
        <v>48394.902892470855</v>
      </c>
      <c r="D19" s="909">
        <v>55233.941026541404</v>
      </c>
      <c r="E19" s="910">
        <v>56564.84814168471</v>
      </c>
      <c r="F19" s="911">
        <v>1459.4447622256703</v>
      </c>
      <c r="G19" s="968"/>
      <c r="H19" s="910">
        <v>3.1094716454577545</v>
      </c>
      <c r="I19" s="909">
        <v>1330.907115143309</v>
      </c>
      <c r="J19" s="910"/>
      <c r="K19" s="913">
        <v>2.4095820258485126</v>
      </c>
    </row>
    <row r="20" spans="1:11" s="953" customFormat="1" ht="16.5" customHeight="1">
      <c r="A20" s="908" t="s">
        <v>799</v>
      </c>
      <c r="B20" s="909">
        <v>11800.884795370011</v>
      </c>
      <c r="C20" s="909">
        <v>12120.698493479998</v>
      </c>
      <c r="D20" s="909">
        <v>15713.716994100498</v>
      </c>
      <c r="E20" s="910">
        <v>16087.301473219995</v>
      </c>
      <c r="F20" s="911">
        <v>319.81369810998694</v>
      </c>
      <c r="G20" s="968"/>
      <c r="H20" s="910">
        <v>2.710082368022637</v>
      </c>
      <c r="I20" s="909">
        <v>373.5844791194977</v>
      </c>
      <c r="J20" s="910"/>
      <c r="K20" s="913">
        <v>2.377441818888268</v>
      </c>
    </row>
    <row r="21" spans="1:11" s="953" customFormat="1" ht="16.5" customHeight="1">
      <c r="A21" s="900" t="s">
        <v>800</v>
      </c>
      <c r="B21" s="901">
        <v>3261.50328125</v>
      </c>
      <c r="C21" s="901">
        <v>3113.5831531500003</v>
      </c>
      <c r="D21" s="901">
        <v>6516.2528778900005</v>
      </c>
      <c r="E21" s="902">
        <v>5524.59675539</v>
      </c>
      <c r="F21" s="903">
        <v>-147.9201280999996</v>
      </c>
      <c r="G21" s="966"/>
      <c r="H21" s="902">
        <v>-4.535335866450758</v>
      </c>
      <c r="I21" s="901">
        <v>-991.6561225000005</v>
      </c>
      <c r="J21" s="902"/>
      <c r="K21" s="906">
        <v>-15.218195811042623</v>
      </c>
    </row>
    <row r="22" spans="1:11" s="953" customFormat="1" ht="16.5" customHeight="1">
      <c r="A22" s="900" t="s">
        <v>801</v>
      </c>
      <c r="B22" s="901">
        <v>0</v>
      </c>
      <c r="C22" s="901">
        <v>0</v>
      </c>
      <c r="D22" s="901">
        <v>0</v>
      </c>
      <c r="E22" s="902">
        <v>0</v>
      </c>
      <c r="F22" s="903">
        <v>0</v>
      </c>
      <c r="G22" s="966"/>
      <c r="H22" s="902"/>
      <c r="I22" s="901">
        <v>0</v>
      </c>
      <c r="J22" s="902"/>
      <c r="K22" s="906"/>
    </row>
    <row r="23" spans="1:11" s="953" customFormat="1" ht="16.5" customHeight="1">
      <c r="A23" s="990" t="s">
        <v>802</v>
      </c>
      <c r="B23" s="901">
        <v>297716.124557734</v>
      </c>
      <c r="C23" s="901">
        <v>317262.9555229083</v>
      </c>
      <c r="D23" s="901">
        <v>381269.3672828939</v>
      </c>
      <c r="E23" s="902">
        <v>386519.3375273313</v>
      </c>
      <c r="F23" s="903">
        <v>19546.830965174304</v>
      </c>
      <c r="G23" s="966"/>
      <c r="H23" s="902">
        <v>6.56559364871879</v>
      </c>
      <c r="I23" s="901">
        <v>5249.970244437398</v>
      </c>
      <c r="J23" s="902"/>
      <c r="K23" s="906">
        <v>1.376971426225813</v>
      </c>
    </row>
    <row r="24" spans="1:11" s="953" customFormat="1" ht="16.5" customHeight="1">
      <c r="A24" s="991" t="s">
        <v>803</v>
      </c>
      <c r="B24" s="909">
        <v>98300.06881324</v>
      </c>
      <c r="C24" s="909">
        <v>98409.78550024</v>
      </c>
      <c r="D24" s="909">
        <v>122538.92297315999</v>
      </c>
      <c r="E24" s="910">
        <v>124088.82410115999</v>
      </c>
      <c r="F24" s="911">
        <v>109.71668700000737</v>
      </c>
      <c r="G24" s="968"/>
      <c r="H24" s="910">
        <v>0.1116140490282441</v>
      </c>
      <c r="I24" s="909">
        <v>1549.9011279999977</v>
      </c>
      <c r="J24" s="910"/>
      <c r="K24" s="913">
        <v>1.2648235274105326</v>
      </c>
    </row>
    <row r="25" spans="1:11" s="953" customFormat="1" ht="16.5" customHeight="1">
      <c r="A25" s="991" t="s">
        <v>804</v>
      </c>
      <c r="B25" s="909">
        <v>63635.73371379686</v>
      </c>
      <c r="C25" s="909">
        <v>92009.33519477383</v>
      </c>
      <c r="D25" s="909">
        <v>88058.10644962231</v>
      </c>
      <c r="E25" s="910">
        <v>118951.05939671853</v>
      </c>
      <c r="F25" s="911">
        <v>28373.60148097697</v>
      </c>
      <c r="G25" s="968"/>
      <c r="H25" s="910">
        <v>44.58752940382188</v>
      </c>
      <c r="I25" s="909">
        <v>30892.952947096215</v>
      </c>
      <c r="J25" s="910"/>
      <c r="K25" s="913">
        <v>35.08246337862142</v>
      </c>
    </row>
    <row r="26" spans="1:11" s="953" customFormat="1" ht="16.5" customHeight="1">
      <c r="A26" s="991" t="s">
        <v>805</v>
      </c>
      <c r="B26" s="909">
        <v>135780.32203069713</v>
      </c>
      <c r="C26" s="909">
        <v>126843.83482789446</v>
      </c>
      <c r="D26" s="909">
        <v>170672.3378601116</v>
      </c>
      <c r="E26" s="910">
        <v>143479.45402945278</v>
      </c>
      <c r="F26" s="911">
        <v>-8936.487202802673</v>
      </c>
      <c r="G26" s="968"/>
      <c r="H26" s="910">
        <v>-6.58157755788966</v>
      </c>
      <c r="I26" s="909">
        <v>-27192.88383065883</v>
      </c>
      <c r="J26" s="910"/>
      <c r="K26" s="913">
        <v>-15.93280092814277</v>
      </c>
    </row>
    <row r="27" spans="1:11" s="953" customFormat="1" ht="16.5" customHeight="1">
      <c r="A27" s="992" t="s">
        <v>806</v>
      </c>
      <c r="B27" s="993">
        <v>1753726.385864043</v>
      </c>
      <c r="C27" s="993">
        <v>1763148.7273162343</v>
      </c>
      <c r="D27" s="993">
        <v>2141216.259958617</v>
      </c>
      <c r="E27" s="994">
        <v>2150792.589862982</v>
      </c>
      <c r="F27" s="995">
        <v>9422.341452191351</v>
      </c>
      <c r="G27" s="996"/>
      <c r="H27" s="994">
        <v>0.537275456886569</v>
      </c>
      <c r="I27" s="993">
        <v>9576.329904364888</v>
      </c>
      <c r="J27" s="994"/>
      <c r="K27" s="997">
        <v>0.4472378658543331</v>
      </c>
    </row>
    <row r="28" spans="1:11" s="953" customFormat="1" ht="16.5" customHeight="1">
      <c r="A28" s="900" t="s">
        <v>807</v>
      </c>
      <c r="B28" s="901">
        <v>327932.4961981544</v>
      </c>
      <c r="C28" s="901">
        <v>243083.0077346452</v>
      </c>
      <c r="D28" s="901">
        <v>328336.9859457548</v>
      </c>
      <c r="E28" s="902">
        <v>309199.25904103665</v>
      </c>
      <c r="F28" s="903">
        <v>-84849.48846350922</v>
      </c>
      <c r="G28" s="966"/>
      <c r="H28" s="902">
        <v>-25.87407147727092</v>
      </c>
      <c r="I28" s="901">
        <v>-19137.726904718147</v>
      </c>
      <c r="J28" s="902"/>
      <c r="K28" s="906">
        <v>-5.828684468669615</v>
      </c>
    </row>
    <row r="29" spans="1:11" s="953" customFormat="1" ht="16.5" customHeight="1">
      <c r="A29" s="908" t="s">
        <v>808</v>
      </c>
      <c r="B29" s="909">
        <v>39383.42333781</v>
      </c>
      <c r="C29" s="909">
        <v>33933.920208580006</v>
      </c>
      <c r="D29" s="909">
        <v>47060.55054304001</v>
      </c>
      <c r="E29" s="910">
        <v>40588.314172324</v>
      </c>
      <c r="F29" s="911">
        <v>-5449.503129229997</v>
      </c>
      <c r="G29" s="968"/>
      <c r="H29" s="910">
        <v>-13.83704784240584</v>
      </c>
      <c r="I29" s="909">
        <v>-6472.236370716011</v>
      </c>
      <c r="J29" s="910"/>
      <c r="K29" s="913">
        <v>-13.75299756596923</v>
      </c>
    </row>
    <row r="30" spans="1:11" s="953" customFormat="1" ht="16.5" customHeight="1">
      <c r="A30" s="908" t="s">
        <v>825</v>
      </c>
      <c r="B30" s="909">
        <v>174939.83073156</v>
      </c>
      <c r="C30" s="909">
        <v>92998.38518961999</v>
      </c>
      <c r="D30" s="909">
        <v>134715.85834726001</v>
      </c>
      <c r="E30" s="910">
        <v>110986.51935999999</v>
      </c>
      <c r="F30" s="911">
        <v>-81941.44554194002</v>
      </c>
      <c r="G30" s="968"/>
      <c r="H30" s="910">
        <v>-46.83978782835153</v>
      </c>
      <c r="I30" s="909">
        <v>-23729.338987260024</v>
      </c>
      <c r="J30" s="910"/>
      <c r="K30" s="913">
        <v>-17.614362019720343</v>
      </c>
    </row>
    <row r="31" spans="1:11" s="953" customFormat="1" ht="16.5" customHeight="1">
      <c r="A31" s="908" t="s">
        <v>810</v>
      </c>
      <c r="B31" s="909">
        <v>1252.0553161744995</v>
      </c>
      <c r="C31" s="909">
        <v>1025.1822141295002</v>
      </c>
      <c r="D31" s="909">
        <v>928.1082171900001</v>
      </c>
      <c r="E31" s="910">
        <v>928.1196086762498</v>
      </c>
      <c r="F31" s="911">
        <v>-226.8731020449993</v>
      </c>
      <c r="G31" s="968"/>
      <c r="H31" s="910">
        <v>-18.12005421119748</v>
      </c>
      <c r="I31" s="909">
        <v>0.011391486249635818</v>
      </c>
      <c r="J31" s="910"/>
      <c r="K31" s="913">
        <v>0.0012273877160710216</v>
      </c>
    </row>
    <row r="32" spans="1:11" s="953" customFormat="1" ht="16.5" customHeight="1">
      <c r="A32" s="908" t="s">
        <v>811</v>
      </c>
      <c r="B32" s="909">
        <v>112283.64119529993</v>
      </c>
      <c r="C32" s="909">
        <v>114757.8525991757</v>
      </c>
      <c r="D32" s="909">
        <v>145568.34853165474</v>
      </c>
      <c r="E32" s="910">
        <v>156101.20217362643</v>
      </c>
      <c r="F32" s="911">
        <v>2474.211403875772</v>
      </c>
      <c r="G32" s="968"/>
      <c r="H32" s="910">
        <v>2.2035368443140047</v>
      </c>
      <c r="I32" s="909">
        <v>10532.853641971684</v>
      </c>
      <c r="J32" s="910"/>
      <c r="K32" s="913">
        <v>7.23567571399716</v>
      </c>
    </row>
    <row r="33" spans="1:11" s="953" customFormat="1" ht="16.5" customHeight="1">
      <c r="A33" s="908" t="s">
        <v>812</v>
      </c>
      <c r="B33" s="909">
        <v>73.54561731000001</v>
      </c>
      <c r="C33" s="909">
        <v>367.66752313999996</v>
      </c>
      <c r="D33" s="909">
        <v>64.12030661</v>
      </c>
      <c r="E33" s="910">
        <v>595.1037264099999</v>
      </c>
      <c r="F33" s="911">
        <v>294.12190582999995</v>
      </c>
      <c r="G33" s="968"/>
      <c r="H33" s="910">
        <v>399.9176519115411</v>
      </c>
      <c r="I33" s="909">
        <v>530.9834197999999</v>
      </c>
      <c r="J33" s="910"/>
      <c r="K33" s="913">
        <v>828.1049294252584</v>
      </c>
    </row>
    <row r="34" spans="1:11" s="953" customFormat="1" ht="16.5" customHeight="1">
      <c r="A34" s="969" t="s">
        <v>813</v>
      </c>
      <c r="B34" s="901">
        <v>1267006.821257701</v>
      </c>
      <c r="C34" s="901">
        <v>1273479.405768042</v>
      </c>
      <c r="D34" s="901">
        <v>1594927.4625929503</v>
      </c>
      <c r="E34" s="902">
        <v>1612087.0476644072</v>
      </c>
      <c r="F34" s="903">
        <v>6472.584510341054</v>
      </c>
      <c r="G34" s="966"/>
      <c r="H34" s="902">
        <v>0.5108563270335048</v>
      </c>
      <c r="I34" s="901">
        <v>17159.58507145685</v>
      </c>
      <c r="J34" s="902"/>
      <c r="K34" s="906">
        <v>1.0758849837320932</v>
      </c>
    </row>
    <row r="35" spans="1:11" s="953" customFormat="1" ht="16.5" customHeight="1">
      <c r="A35" s="908" t="s">
        <v>814</v>
      </c>
      <c r="B35" s="909">
        <v>136363.1</v>
      </c>
      <c r="C35" s="909">
        <v>141592.8</v>
      </c>
      <c r="D35" s="909">
        <v>176963</v>
      </c>
      <c r="E35" s="910">
        <v>176968</v>
      </c>
      <c r="F35" s="911">
        <v>5229.6999999999825</v>
      </c>
      <c r="G35" s="968"/>
      <c r="H35" s="910">
        <v>3.8351284181717653</v>
      </c>
      <c r="I35" s="909">
        <v>5</v>
      </c>
      <c r="J35" s="910"/>
      <c r="K35" s="913">
        <v>0.0028254493877251175</v>
      </c>
    </row>
    <row r="36" spans="1:11" s="953" customFormat="1" ht="16.5" customHeight="1">
      <c r="A36" s="908" t="s">
        <v>815</v>
      </c>
      <c r="B36" s="909">
        <v>9774.4680178045</v>
      </c>
      <c r="C36" s="909">
        <v>9016.481752004502</v>
      </c>
      <c r="D36" s="909">
        <v>7875.826974799999</v>
      </c>
      <c r="E36" s="910">
        <v>8074.4</v>
      </c>
      <c r="F36" s="911">
        <v>-757.9862657999984</v>
      </c>
      <c r="G36" s="968"/>
      <c r="H36" s="910">
        <v>-7.754757235066938</v>
      </c>
      <c r="I36" s="909">
        <v>198.5730252000003</v>
      </c>
      <c r="J36" s="910"/>
      <c r="K36" s="913">
        <v>2.5212974565765256</v>
      </c>
    </row>
    <row r="37" spans="1:11" s="953" customFormat="1" ht="16.5" customHeight="1">
      <c r="A37" s="914" t="s">
        <v>816</v>
      </c>
      <c r="B37" s="909">
        <v>11901.177529272247</v>
      </c>
      <c r="C37" s="909">
        <v>12269.857652822246</v>
      </c>
      <c r="D37" s="909">
        <v>15311.150437202248</v>
      </c>
      <c r="E37" s="910">
        <v>16308.460526690624</v>
      </c>
      <c r="F37" s="911">
        <v>368.6801235499988</v>
      </c>
      <c r="G37" s="968"/>
      <c r="H37" s="910">
        <v>3.0978457605828478</v>
      </c>
      <c r="I37" s="909">
        <v>997.3100894883755</v>
      </c>
      <c r="J37" s="910"/>
      <c r="K37" s="913">
        <v>6.513619558365534</v>
      </c>
    </row>
    <row r="38" spans="1:11" s="953" customFormat="1" ht="16.5" customHeight="1">
      <c r="A38" s="998" t="s">
        <v>817</v>
      </c>
      <c r="B38" s="909">
        <v>852.91678677</v>
      </c>
      <c r="C38" s="909">
        <v>1006.3017244200001</v>
      </c>
      <c r="D38" s="909">
        <v>1006.56234124</v>
      </c>
      <c r="E38" s="910">
        <v>1006.6</v>
      </c>
      <c r="F38" s="911">
        <v>153.3849376500001</v>
      </c>
      <c r="G38" s="968"/>
      <c r="H38" s="910">
        <v>17.98357589265766</v>
      </c>
      <c r="I38" s="909">
        <v>0.03765875999999935</v>
      </c>
      <c r="J38" s="910"/>
      <c r="K38" s="913">
        <v>0.0037413241542105504</v>
      </c>
    </row>
    <row r="39" spans="1:11" s="953" customFormat="1" ht="16.5" customHeight="1">
      <c r="A39" s="998" t="s">
        <v>818</v>
      </c>
      <c r="B39" s="909">
        <v>11048.260742502247</v>
      </c>
      <c r="C39" s="909">
        <v>11263.555928402246</v>
      </c>
      <c r="D39" s="909">
        <v>14304.588095962248</v>
      </c>
      <c r="E39" s="910">
        <v>15301.860526690623</v>
      </c>
      <c r="F39" s="911">
        <v>215.29518589999861</v>
      </c>
      <c r="G39" s="968"/>
      <c r="H39" s="910">
        <v>1.9486794430164565</v>
      </c>
      <c r="I39" s="909">
        <v>997.2724307283752</v>
      </c>
      <c r="J39" s="910"/>
      <c r="K39" s="913">
        <v>6.971696242060091</v>
      </c>
    </row>
    <row r="40" spans="1:11" s="953" customFormat="1" ht="16.5" customHeight="1">
      <c r="A40" s="908" t="s">
        <v>819</v>
      </c>
      <c r="B40" s="909">
        <v>1101814.6734176553</v>
      </c>
      <c r="C40" s="909">
        <v>1105282.0287376812</v>
      </c>
      <c r="D40" s="909">
        <v>1389459.215384195</v>
      </c>
      <c r="E40" s="910">
        <v>1407707.0665640521</v>
      </c>
      <c r="F40" s="911">
        <v>3467.355320025934</v>
      </c>
      <c r="G40" s="968"/>
      <c r="H40" s="910">
        <v>0.31469496673798547</v>
      </c>
      <c r="I40" s="909">
        <v>18247.85117985704</v>
      </c>
      <c r="J40" s="910"/>
      <c r="K40" s="913">
        <v>1.3133059954416426</v>
      </c>
    </row>
    <row r="41" spans="1:11" s="953" customFormat="1" ht="16.5" customHeight="1">
      <c r="A41" s="914" t="s">
        <v>820</v>
      </c>
      <c r="B41" s="909">
        <v>1080542.098249849</v>
      </c>
      <c r="C41" s="909">
        <v>1079535.0534980532</v>
      </c>
      <c r="D41" s="909">
        <v>1367279.7512012066</v>
      </c>
      <c r="E41" s="910">
        <v>1380050.3533057037</v>
      </c>
      <c r="F41" s="911">
        <v>-1007.0447517957073</v>
      </c>
      <c r="G41" s="968"/>
      <c r="H41" s="910">
        <v>-0.09319810430586785</v>
      </c>
      <c r="I41" s="909">
        <v>12770.602104497142</v>
      </c>
      <c r="J41" s="910"/>
      <c r="K41" s="913">
        <v>0.9340153025214984</v>
      </c>
    </row>
    <row r="42" spans="1:11" s="953" customFormat="1" ht="16.5" customHeight="1">
      <c r="A42" s="914" t="s">
        <v>821</v>
      </c>
      <c r="B42" s="909">
        <v>21272.57516780643</v>
      </c>
      <c r="C42" s="909">
        <v>25746.975239627962</v>
      </c>
      <c r="D42" s="909">
        <v>22179.46418298842</v>
      </c>
      <c r="E42" s="910">
        <v>27656.71325834832</v>
      </c>
      <c r="F42" s="911">
        <v>4474.400071821532</v>
      </c>
      <c r="G42" s="968"/>
      <c r="H42" s="910">
        <v>21.033655006625697</v>
      </c>
      <c r="I42" s="909">
        <v>5477.249075359901</v>
      </c>
      <c r="J42" s="910"/>
      <c r="K42" s="913">
        <v>24.695137042854867</v>
      </c>
    </row>
    <row r="43" spans="1:11" s="953" customFormat="1" ht="16.5" customHeight="1">
      <c r="A43" s="926" t="s">
        <v>822</v>
      </c>
      <c r="B43" s="927">
        <v>7153.402292969005</v>
      </c>
      <c r="C43" s="927">
        <v>5318.237625533885</v>
      </c>
      <c r="D43" s="927">
        <v>5318.269796753</v>
      </c>
      <c r="E43" s="928">
        <v>3029.1205736644997</v>
      </c>
      <c r="F43" s="929">
        <v>-1835.1646674351205</v>
      </c>
      <c r="G43" s="1004"/>
      <c r="H43" s="928">
        <v>-25.654431168213232</v>
      </c>
      <c r="I43" s="927">
        <v>-2289.1492230885005</v>
      </c>
      <c r="J43" s="928"/>
      <c r="K43" s="930">
        <v>-43.04311948382368</v>
      </c>
    </row>
    <row r="44" spans="1:11" s="953" customFormat="1" ht="16.5" customHeight="1">
      <c r="A44" s="999" t="s">
        <v>823</v>
      </c>
      <c r="B44" s="927">
        <v>0</v>
      </c>
      <c r="C44" s="927">
        <v>0</v>
      </c>
      <c r="D44" s="927">
        <v>49020</v>
      </c>
      <c r="E44" s="928">
        <v>49020</v>
      </c>
      <c r="F44" s="929">
        <v>0</v>
      </c>
      <c r="G44" s="966"/>
      <c r="H44" s="1000"/>
      <c r="I44" s="927">
        <v>0</v>
      </c>
      <c r="J44" s="902"/>
      <c r="K44" s="906"/>
    </row>
    <row r="45" spans="1:11" s="953" customFormat="1" ht="16.5" customHeight="1" thickBot="1">
      <c r="A45" s="1001" t="s">
        <v>824</v>
      </c>
      <c r="B45" s="932">
        <v>158787.0860167208</v>
      </c>
      <c r="C45" s="932">
        <v>246586.34187969286</v>
      </c>
      <c r="D45" s="932">
        <v>168931.81505315704</v>
      </c>
      <c r="E45" s="933">
        <v>180486.28320663536</v>
      </c>
      <c r="F45" s="934">
        <v>87799.25586297206</v>
      </c>
      <c r="G45" s="977"/>
      <c r="H45" s="933">
        <v>55.293700555551794</v>
      </c>
      <c r="I45" s="932">
        <v>11554.468153478316</v>
      </c>
      <c r="J45" s="933"/>
      <c r="K45" s="935">
        <v>6.839722967424769</v>
      </c>
    </row>
    <row r="46" spans="1:11" s="953" customFormat="1" ht="16.5" customHeight="1" thickTop="1">
      <c r="A46" s="943" t="s">
        <v>739</v>
      </c>
      <c r="B46" s="1002"/>
      <c r="C46" s="883"/>
      <c r="D46" s="938"/>
      <c r="E46" s="938"/>
      <c r="F46" s="909"/>
      <c r="G46" s="909"/>
      <c r="H46" s="909"/>
      <c r="I46" s="909"/>
      <c r="J46" s="909"/>
      <c r="K46" s="909"/>
    </row>
    <row r="47" spans="1:11" s="953" customFormat="1" ht="16.5" customHeight="1">
      <c r="A47" s="979" t="s">
        <v>740</v>
      </c>
      <c r="B47" s="1002"/>
      <c r="C47" s="883"/>
      <c r="D47" s="938"/>
      <c r="E47" s="938"/>
      <c r="F47" s="909"/>
      <c r="G47" s="909"/>
      <c r="H47" s="909"/>
      <c r="I47" s="909"/>
      <c r="J47" s="909"/>
      <c r="K47" s="909"/>
    </row>
    <row r="48" spans="1:11" s="953" customFormat="1" ht="16.5" customHeight="1">
      <c r="A48" s="952" t="s">
        <v>826</v>
      </c>
      <c r="B48" s="948">
        <v>77.82789109348514</v>
      </c>
      <c r="C48" s="948">
        <v>78.45220573837467</v>
      </c>
      <c r="D48" s="948">
        <v>80.86800985503703</v>
      </c>
      <c r="E48" s="948">
        <v>81.59887105590545</v>
      </c>
      <c r="F48" s="945"/>
      <c r="G48" s="945"/>
      <c r="H48" s="945"/>
      <c r="I48" s="945"/>
      <c r="J48" s="945"/>
      <c r="K48" s="945"/>
    </row>
    <row r="49" spans="1:11" s="953" customFormat="1" ht="16.5" customHeight="1">
      <c r="A49" s="1005" t="s">
        <v>827</v>
      </c>
      <c r="B49" s="984">
        <v>31.95979990575532</v>
      </c>
      <c r="C49" s="984">
        <v>26.662269397998667</v>
      </c>
      <c r="D49" s="984">
        <v>28.817791504089087</v>
      </c>
      <c r="E49" s="984">
        <v>27.64279349971338</v>
      </c>
      <c r="F49" s="945"/>
      <c r="G49" s="945"/>
      <c r="H49" s="945"/>
      <c r="I49" s="945"/>
      <c r="J49" s="945"/>
      <c r="K49" s="945"/>
    </row>
    <row r="50" spans="1:11" s="953" customFormat="1" ht="16.5" customHeight="1">
      <c r="A50" s="945" t="s">
        <v>828</v>
      </c>
      <c r="B50" s="984">
        <v>26395.21120824346</v>
      </c>
      <c r="C50" s="984">
        <v>25873.706875612726</v>
      </c>
      <c r="D50" s="984">
        <v>42511.740880416895</v>
      </c>
      <c r="E50" s="984">
        <v>46152.19793056634</v>
      </c>
      <c r="F50" s="948">
        <v>-470.0427767846245</v>
      </c>
      <c r="G50" s="980" t="s">
        <v>711</v>
      </c>
      <c r="H50" s="948">
        <v>-1.780788087188429</v>
      </c>
      <c r="I50" s="948">
        <v>3653.945462306945</v>
      </c>
      <c r="J50" s="980" t="s">
        <v>712</v>
      </c>
      <c r="K50" s="948">
        <v>8.595144274578841</v>
      </c>
    </row>
    <row r="51" spans="1:11" s="953" customFormat="1" ht="16.5" customHeight="1">
      <c r="A51" s="945" t="s">
        <v>829</v>
      </c>
      <c r="B51" s="984">
        <v>1332059.676829149</v>
      </c>
      <c r="C51" s="984">
        <v>1321670.9442674823</v>
      </c>
      <c r="D51" s="984">
        <v>1601615.9168854805</v>
      </c>
      <c r="E51" s="984">
        <v>1598690.2132733907</v>
      </c>
      <c r="F51" s="948">
        <v>-10440.194117512861</v>
      </c>
      <c r="G51" s="980" t="s">
        <v>711</v>
      </c>
      <c r="H51" s="948">
        <v>-0.783763242677297</v>
      </c>
      <c r="I51" s="948">
        <v>-2939.192024247355</v>
      </c>
      <c r="J51" s="980" t="s">
        <v>712</v>
      </c>
      <c r="K51" s="948">
        <v>-0.18351416174502932</v>
      </c>
    </row>
    <row r="52" spans="1:11" s="953" customFormat="1" ht="16.5" customHeight="1">
      <c r="A52" s="952" t="s">
        <v>789</v>
      </c>
      <c r="B52" s="948">
        <v>138855.4929237032</v>
      </c>
      <c r="C52" s="948">
        <v>70308.94612007544</v>
      </c>
      <c r="D52" s="948">
        <v>163253.43192312686</v>
      </c>
      <c r="E52" s="948">
        <v>156417.95059428597</v>
      </c>
      <c r="F52" s="948">
        <v>-68495.08524778164</v>
      </c>
      <c r="G52" s="980" t="s">
        <v>711</v>
      </c>
      <c r="H52" s="948">
        <v>-49.328322420357956</v>
      </c>
      <c r="I52" s="948">
        <v>-6821.992916683392</v>
      </c>
      <c r="J52" s="980" t="s">
        <v>712</v>
      </c>
      <c r="K52" s="948">
        <v>-4.178774581532686</v>
      </c>
    </row>
    <row r="53" spans="1:11" s="953" customFormat="1" ht="16.5" customHeight="1">
      <c r="A53" s="945" t="s">
        <v>830</v>
      </c>
      <c r="B53" s="984">
        <v>1358454.870428859</v>
      </c>
      <c r="C53" s="984">
        <v>1347544.6230769495</v>
      </c>
      <c r="D53" s="984">
        <v>1644127.6541326523</v>
      </c>
      <c r="E53" s="984">
        <v>1644842.4111548592</v>
      </c>
      <c r="F53" s="948">
        <v>-10910.247351909522</v>
      </c>
      <c r="G53" s="948"/>
      <c r="H53" s="948">
        <v>-0.8031365332339085</v>
      </c>
      <c r="I53" s="948">
        <v>714.7570222069044</v>
      </c>
      <c r="J53" s="948"/>
      <c r="K53" s="948">
        <v>0.04347332887506045</v>
      </c>
    </row>
    <row r="54" spans="1:11" s="953" customFormat="1" ht="16.5" customHeight="1">
      <c r="A54" s="945" t="s">
        <v>831</v>
      </c>
      <c r="B54" s="984">
        <v>94293.88759619999</v>
      </c>
      <c r="C54" s="984">
        <v>95227.56556322637</v>
      </c>
      <c r="D54" s="984">
        <v>109302.98566518084</v>
      </c>
      <c r="E54" s="984">
        <v>113906.24442540083</v>
      </c>
      <c r="F54" s="948">
        <v>933.6779670263786</v>
      </c>
      <c r="G54" s="948"/>
      <c r="H54" s="948">
        <v>0.9901786752336698</v>
      </c>
      <c r="I54" s="948">
        <v>4603.258760219993</v>
      </c>
      <c r="J54" s="948"/>
      <c r="K54" s="948">
        <v>4.2114666239043</v>
      </c>
    </row>
    <row r="55" spans="1:11" s="953" customFormat="1" ht="16.5" customHeight="1">
      <c r="A55" s="1006" t="s">
        <v>832</v>
      </c>
      <c r="B55" s="983">
        <v>-51.461555846110514</v>
      </c>
      <c r="C55" s="984" t="s">
        <v>737</v>
      </c>
      <c r="D55" s="984"/>
      <c r="E55" s="984"/>
      <c r="F55" s="948"/>
      <c r="G55" s="948"/>
      <c r="H55" s="948"/>
      <c r="I55" s="948"/>
      <c r="J55" s="948"/>
      <c r="K55" s="948"/>
    </row>
    <row r="56" spans="1:11" s="953" customFormat="1" ht="16.5" customHeight="1">
      <c r="A56" s="1006" t="s">
        <v>833</v>
      </c>
      <c r="B56" s="983">
        <v>-13.488412157499852</v>
      </c>
      <c r="C56" s="945" t="s">
        <v>737</v>
      </c>
      <c r="D56" s="984"/>
      <c r="E56" s="984"/>
      <c r="F56" s="948"/>
      <c r="G56" s="948"/>
      <c r="H56" s="948"/>
      <c r="I56" s="948"/>
      <c r="J56" s="948"/>
      <c r="K56" s="948"/>
    </row>
    <row r="57" spans="1:11" s="953" customFormat="1" ht="16.5" customHeight="1">
      <c r="A57" s="1005"/>
      <c r="B57" s="1002"/>
      <c r="C57" s="883"/>
      <c r="D57" s="883"/>
      <c r="E57" s="883"/>
      <c r="F57" s="883"/>
      <c r="G57" s="883"/>
      <c r="H57" s="883"/>
      <c r="I57" s="883"/>
      <c r="J57" s="883"/>
      <c r="K57" s="883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A2" sqref="A2:K2"/>
    </sheetView>
  </sheetViews>
  <sheetFormatPr defaultColWidth="11.00390625" defaultRowHeight="16.5" customHeight="1"/>
  <cols>
    <col min="1" max="1" width="46.7109375" style="953" bestFit="1" customWidth="1"/>
    <col min="2" max="2" width="10.57421875" style="953" bestFit="1" customWidth="1"/>
    <col min="3" max="3" width="11.421875" style="953" bestFit="1" customWidth="1"/>
    <col min="4" max="5" width="10.7109375" style="953" bestFit="1" customWidth="1"/>
    <col min="6" max="6" width="9.28125" style="953" bestFit="1" customWidth="1"/>
    <col min="7" max="7" width="2.421875" style="953" bestFit="1" customWidth="1"/>
    <col min="8" max="8" width="7.7109375" style="953" bestFit="1" customWidth="1"/>
    <col min="9" max="9" width="10.7109375" style="953" customWidth="1"/>
    <col min="10" max="10" width="2.140625" style="953" customWidth="1"/>
    <col min="11" max="11" width="7.7109375" style="953" bestFit="1" customWidth="1"/>
    <col min="12" max="16384" width="11.00390625" style="882" customWidth="1"/>
  </cols>
  <sheetData>
    <row r="1" spans="1:11" s="953" customFormat="1" ht="12.75">
      <c r="A1" s="1685" t="s">
        <v>1093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</row>
    <row r="2" spans="1:11" s="953" customFormat="1" ht="16.5" customHeight="1">
      <c r="A2" s="1686" t="s">
        <v>270</v>
      </c>
      <c r="B2" s="1686"/>
      <c r="C2" s="1686"/>
      <c r="D2" s="1686"/>
      <c r="E2" s="1686"/>
      <c r="F2" s="1686"/>
      <c r="G2" s="1686"/>
      <c r="H2" s="1686"/>
      <c r="I2" s="1686"/>
      <c r="J2" s="1686"/>
      <c r="K2" s="1686"/>
    </row>
    <row r="3" spans="1:11" s="953" customFormat="1" ht="16.5" customHeight="1" thickBot="1">
      <c r="A3" s="936"/>
      <c r="B3" s="1002"/>
      <c r="C3" s="883"/>
      <c r="D3" s="883"/>
      <c r="E3" s="883"/>
      <c r="F3" s="883"/>
      <c r="G3" s="883"/>
      <c r="H3" s="883"/>
      <c r="I3" s="1687" t="s">
        <v>1</v>
      </c>
      <c r="J3" s="1687"/>
      <c r="K3" s="1687"/>
    </row>
    <row r="4" spans="1:11" s="953" customFormat="1" ht="13.5" thickTop="1">
      <c r="A4" s="885"/>
      <c r="B4" s="1007">
        <v>2015</v>
      </c>
      <c r="C4" s="1007">
        <v>2015</v>
      </c>
      <c r="D4" s="1007">
        <v>2016</v>
      </c>
      <c r="E4" s="1008">
        <v>2016</v>
      </c>
      <c r="F4" s="1702" t="s">
        <v>703</v>
      </c>
      <c r="G4" s="1703"/>
      <c r="H4" s="1703"/>
      <c r="I4" s="1703"/>
      <c r="J4" s="1703"/>
      <c r="K4" s="1704"/>
    </row>
    <row r="5" spans="1:11" s="953" customFormat="1" ht="12.75">
      <c r="A5" s="957" t="s">
        <v>744</v>
      </c>
      <c r="B5" s="986" t="s">
        <v>705</v>
      </c>
      <c r="C5" s="986" t="s">
        <v>706</v>
      </c>
      <c r="D5" s="986" t="s">
        <v>707</v>
      </c>
      <c r="E5" s="987" t="s">
        <v>708</v>
      </c>
      <c r="F5" s="1690" t="s">
        <v>19</v>
      </c>
      <c r="G5" s="1691"/>
      <c r="H5" s="1692"/>
      <c r="I5" s="1691" t="s">
        <v>41</v>
      </c>
      <c r="J5" s="1691"/>
      <c r="K5" s="1693"/>
    </row>
    <row r="6" spans="1:11" s="953" customFormat="1" ht="12.75">
      <c r="A6" s="957"/>
      <c r="B6" s="986"/>
      <c r="C6" s="986"/>
      <c r="D6" s="986"/>
      <c r="E6" s="987"/>
      <c r="F6" s="962" t="s">
        <v>13</v>
      </c>
      <c r="G6" s="963" t="s">
        <v>272</v>
      </c>
      <c r="H6" s="964" t="s">
        <v>709</v>
      </c>
      <c r="I6" s="959" t="s">
        <v>13</v>
      </c>
      <c r="J6" s="963" t="s">
        <v>272</v>
      </c>
      <c r="K6" s="965" t="s">
        <v>709</v>
      </c>
    </row>
    <row r="7" spans="1:11" s="953" customFormat="1" ht="16.5" customHeight="1">
      <c r="A7" s="900" t="s">
        <v>792</v>
      </c>
      <c r="B7" s="901">
        <v>230725.30529552922</v>
      </c>
      <c r="C7" s="901">
        <v>230833.00625253684</v>
      </c>
      <c r="D7" s="901">
        <v>268895.3912011067</v>
      </c>
      <c r="E7" s="902">
        <v>268096.34041313845</v>
      </c>
      <c r="F7" s="903">
        <v>107.70095700761885</v>
      </c>
      <c r="G7" s="966"/>
      <c r="H7" s="902">
        <v>0.046679299814846004</v>
      </c>
      <c r="I7" s="901">
        <v>-799.05078796827</v>
      </c>
      <c r="J7" s="967"/>
      <c r="K7" s="906">
        <v>-0.29716046243822025</v>
      </c>
    </row>
    <row r="8" spans="1:11" s="953" customFormat="1" ht="16.5" customHeight="1">
      <c r="A8" s="908" t="s">
        <v>793</v>
      </c>
      <c r="B8" s="909">
        <v>5539.380841598802</v>
      </c>
      <c r="C8" s="909">
        <v>4371.446884687001</v>
      </c>
      <c r="D8" s="909">
        <v>7238.34461965747</v>
      </c>
      <c r="E8" s="910">
        <v>5532.792969385098</v>
      </c>
      <c r="F8" s="911">
        <v>-1167.933956911801</v>
      </c>
      <c r="G8" s="968"/>
      <c r="H8" s="910">
        <v>-21.084196777752265</v>
      </c>
      <c r="I8" s="909">
        <v>-1705.5516502723713</v>
      </c>
      <c r="J8" s="910"/>
      <c r="K8" s="913">
        <v>-23.56273070558888</v>
      </c>
    </row>
    <row r="9" spans="1:11" s="953" customFormat="1" ht="16.5" customHeight="1">
      <c r="A9" s="908" t="s">
        <v>794</v>
      </c>
      <c r="B9" s="909">
        <v>5502.783634638802</v>
      </c>
      <c r="C9" s="909">
        <v>4339.833364567001</v>
      </c>
      <c r="D9" s="909">
        <v>7185.50541030747</v>
      </c>
      <c r="E9" s="910">
        <v>5457.7073098250985</v>
      </c>
      <c r="F9" s="911">
        <v>-1162.9502700718012</v>
      </c>
      <c r="G9" s="968"/>
      <c r="H9" s="910">
        <v>-21.13385419610699</v>
      </c>
      <c r="I9" s="909">
        <v>-1727.7981004823714</v>
      </c>
      <c r="J9" s="910"/>
      <c r="K9" s="913">
        <v>-24.045602944002773</v>
      </c>
    </row>
    <row r="10" spans="1:11" s="953" customFormat="1" ht="16.5" customHeight="1">
      <c r="A10" s="908" t="s">
        <v>795</v>
      </c>
      <c r="B10" s="909">
        <v>36.59720696</v>
      </c>
      <c r="C10" s="909">
        <v>31.61352012</v>
      </c>
      <c r="D10" s="909">
        <v>52.839209350000004</v>
      </c>
      <c r="E10" s="910">
        <v>75.08565956</v>
      </c>
      <c r="F10" s="911">
        <v>-4.983686840000001</v>
      </c>
      <c r="G10" s="968"/>
      <c r="H10" s="910">
        <v>-13.61766990974767</v>
      </c>
      <c r="I10" s="909">
        <v>22.246450209999992</v>
      </c>
      <c r="J10" s="910"/>
      <c r="K10" s="913">
        <v>42.10216330574218</v>
      </c>
    </row>
    <row r="11" spans="1:11" s="953" customFormat="1" ht="16.5" customHeight="1">
      <c r="A11" s="908" t="s">
        <v>796</v>
      </c>
      <c r="B11" s="909">
        <v>120640.84178132276</v>
      </c>
      <c r="C11" s="909">
        <v>121445.97615806283</v>
      </c>
      <c r="D11" s="909">
        <v>143419.26116404336</v>
      </c>
      <c r="E11" s="910">
        <v>144619.09117699027</v>
      </c>
      <c r="F11" s="911">
        <v>805.1343767400685</v>
      </c>
      <c r="G11" s="968"/>
      <c r="H11" s="910">
        <v>0.6673812656243558</v>
      </c>
      <c r="I11" s="909">
        <v>1199.8300129469135</v>
      </c>
      <c r="J11" s="910"/>
      <c r="K11" s="913">
        <v>0.8365891744307234</v>
      </c>
    </row>
    <row r="12" spans="1:11" s="953" customFormat="1" ht="16.5" customHeight="1">
      <c r="A12" s="908" t="s">
        <v>794</v>
      </c>
      <c r="B12" s="909">
        <v>120543.67779757036</v>
      </c>
      <c r="C12" s="909">
        <v>121345.28203497443</v>
      </c>
      <c r="D12" s="909">
        <v>143392.19525063335</v>
      </c>
      <c r="E12" s="910">
        <v>144475.70791952027</v>
      </c>
      <c r="F12" s="911">
        <v>801.6042374040699</v>
      </c>
      <c r="G12" s="968"/>
      <c r="H12" s="910">
        <v>0.664990692212169</v>
      </c>
      <c r="I12" s="909">
        <v>1083.5126688869204</v>
      </c>
      <c r="J12" s="910"/>
      <c r="K12" s="913">
        <v>0.7556287613792807</v>
      </c>
    </row>
    <row r="13" spans="1:11" s="953" customFormat="1" ht="16.5" customHeight="1">
      <c r="A13" s="908" t="s">
        <v>795</v>
      </c>
      <c r="B13" s="909">
        <v>97.16398375240001</v>
      </c>
      <c r="C13" s="909">
        <v>100.6941230884</v>
      </c>
      <c r="D13" s="909">
        <v>27.065913409999993</v>
      </c>
      <c r="E13" s="910">
        <v>143.38325747000013</v>
      </c>
      <c r="F13" s="911">
        <v>3.5301393359999906</v>
      </c>
      <c r="G13" s="968"/>
      <c r="H13" s="910">
        <v>3.6331768209460575</v>
      </c>
      <c r="I13" s="909">
        <v>116.31734406000014</v>
      </c>
      <c r="J13" s="910"/>
      <c r="K13" s="913">
        <v>429.75584196254977</v>
      </c>
    </row>
    <row r="14" spans="1:11" s="953" customFormat="1" ht="16.5" customHeight="1">
      <c r="A14" s="908" t="s">
        <v>797</v>
      </c>
      <c r="B14" s="909">
        <v>62212.660399759996</v>
      </c>
      <c r="C14" s="909">
        <v>63318.34792029</v>
      </c>
      <c r="D14" s="909">
        <v>68222.08407312</v>
      </c>
      <c r="E14" s="910">
        <v>68698.94168263001</v>
      </c>
      <c r="F14" s="911">
        <v>1105.687520530002</v>
      </c>
      <c r="G14" s="968"/>
      <c r="H14" s="910">
        <v>1.777270917889034</v>
      </c>
      <c r="I14" s="909">
        <v>476.8576095100143</v>
      </c>
      <c r="J14" s="910"/>
      <c r="K14" s="913">
        <v>0.6989783674725054</v>
      </c>
    </row>
    <row r="15" spans="1:11" s="953" customFormat="1" ht="16.5" customHeight="1">
      <c r="A15" s="908" t="s">
        <v>794</v>
      </c>
      <c r="B15" s="909">
        <v>62182.04449976</v>
      </c>
      <c r="C15" s="909">
        <v>63287.25092029</v>
      </c>
      <c r="D15" s="909">
        <v>68221.01707312</v>
      </c>
      <c r="E15" s="910">
        <v>68697.87568263001</v>
      </c>
      <c r="F15" s="911">
        <v>1105.2064205299976</v>
      </c>
      <c r="G15" s="968"/>
      <c r="H15" s="910">
        <v>1.7773722775137495</v>
      </c>
      <c r="I15" s="909">
        <v>476.8586095100036</v>
      </c>
      <c r="J15" s="910"/>
      <c r="K15" s="913">
        <v>0.6989907655567513</v>
      </c>
    </row>
    <row r="16" spans="1:11" s="953" customFormat="1" ht="16.5" customHeight="1">
      <c r="A16" s="908" t="s">
        <v>795</v>
      </c>
      <c r="B16" s="909">
        <v>30.615900000000003</v>
      </c>
      <c r="C16" s="909">
        <v>31.097</v>
      </c>
      <c r="D16" s="909">
        <v>1.067</v>
      </c>
      <c r="E16" s="910">
        <v>1.066</v>
      </c>
      <c r="F16" s="911">
        <v>0.48109999999999786</v>
      </c>
      <c r="G16" s="968"/>
      <c r="H16" s="910">
        <v>1.5714057074918515</v>
      </c>
      <c r="I16" s="909">
        <v>-0.0009999999999998899</v>
      </c>
      <c r="J16" s="910"/>
      <c r="K16" s="913">
        <v>-0.09372071227740299</v>
      </c>
    </row>
    <row r="17" spans="1:11" s="953" customFormat="1" ht="16.5" customHeight="1">
      <c r="A17" s="908" t="s">
        <v>798</v>
      </c>
      <c r="B17" s="909">
        <v>41997.04531858469</v>
      </c>
      <c r="C17" s="909">
        <v>41367.642474367014</v>
      </c>
      <c r="D17" s="909">
        <v>49807.39395663588</v>
      </c>
      <c r="E17" s="910">
        <v>49025.03670644306</v>
      </c>
      <c r="F17" s="911">
        <v>-629.4028442176786</v>
      </c>
      <c r="G17" s="968"/>
      <c r="H17" s="910">
        <v>-1.4986836322486545</v>
      </c>
      <c r="I17" s="909">
        <v>-782.3572501928211</v>
      </c>
      <c r="J17" s="910"/>
      <c r="K17" s="913">
        <v>-1.570765278090979</v>
      </c>
    </row>
    <row r="18" spans="1:11" s="953" customFormat="1" ht="16.5" customHeight="1">
      <c r="A18" s="908" t="s">
        <v>794</v>
      </c>
      <c r="B18" s="909">
        <v>41472.60886178549</v>
      </c>
      <c r="C18" s="909">
        <v>40830.46552870701</v>
      </c>
      <c r="D18" s="909">
        <v>49586.51979690588</v>
      </c>
      <c r="E18" s="910">
        <v>48804.46980686306</v>
      </c>
      <c r="F18" s="911">
        <v>-642.1433330784785</v>
      </c>
      <c r="G18" s="968"/>
      <c r="H18" s="910">
        <v>-1.548355289676929</v>
      </c>
      <c r="I18" s="909">
        <v>-782.0499900428185</v>
      </c>
      <c r="J18" s="910"/>
      <c r="K18" s="913">
        <v>-1.5771423226431336</v>
      </c>
    </row>
    <row r="19" spans="1:11" s="953" customFormat="1" ht="16.5" customHeight="1">
      <c r="A19" s="908" t="s">
        <v>795</v>
      </c>
      <c r="B19" s="909">
        <v>524.4364567992001</v>
      </c>
      <c r="C19" s="909">
        <v>537.1769456600001</v>
      </c>
      <c r="D19" s="909">
        <v>220.87415972999997</v>
      </c>
      <c r="E19" s="910">
        <v>220.56689958</v>
      </c>
      <c r="F19" s="911">
        <v>12.740488860800042</v>
      </c>
      <c r="G19" s="968"/>
      <c r="H19" s="910">
        <v>2.429367504036473</v>
      </c>
      <c r="I19" s="909">
        <v>-0.3072601499999621</v>
      </c>
      <c r="J19" s="910"/>
      <c r="K19" s="913">
        <v>-0.1391109536650017</v>
      </c>
    </row>
    <row r="20" spans="1:11" s="953" customFormat="1" ht="16.5" customHeight="1">
      <c r="A20" s="908" t="s">
        <v>799</v>
      </c>
      <c r="B20" s="909">
        <v>335.3769542630001</v>
      </c>
      <c r="C20" s="909">
        <v>329.5928151300001</v>
      </c>
      <c r="D20" s="909">
        <v>208.30738765</v>
      </c>
      <c r="E20" s="910">
        <v>220.47787769</v>
      </c>
      <c r="F20" s="911">
        <v>-5.7841391329999965</v>
      </c>
      <c r="G20" s="968"/>
      <c r="H20" s="910">
        <v>-1.7246680368097442</v>
      </c>
      <c r="I20" s="909">
        <v>12.170490040000004</v>
      </c>
      <c r="J20" s="910"/>
      <c r="K20" s="913">
        <v>5.8425628477704175</v>
      </c>
    </row>
    <row r="21" spans="1:11" s="953" customFormat="1" ht="16.5" customHeight="1">
      <c r="A21" s="900" t="s">
        <v>800</v>
      </c>
      <c r="B21" s="901">
        <v>0</v>
      </c>
      <c r="C21" s="901">
        <v>0</v>
      </c>
      <c r="D21" s="901">
        <v>5</v>
      </c>
      <c r="E21" s="902">
        <v>5</v>
      </c>
      <c r="F21" s="903">
        <v>0</v>
      </c>
      <c r="G21" s="966"/>
      <c r="H21" s="902"/>
      <c r="I21" s="901">
        <v>0</v>
      </c>
      <c r="J21" s="902"/>
      <c r="K21" s="906">
        <v>0</v>
      </c>
    </row>
    <row r="22" spans="1:11" s="953" customFormat="1" ht="16.5" customHeight="1">
      <c r="A22" s="900" t="s">
        <v>801</v>
      </c>
      <c r="B22" s="901">
        <v>0</v>
      </c>
      <c r="C22" s="901">
        <v>0</v>
      </c>
      <c r="D22" s="901">
        <v>0</v>
      </c>
      <c r="E22" s="902">
        <v>0</v>
      </c>
      <c r="F22" s="903">
        <v>0</v>
      </c>
      <c r="G22" s="966"/>
      <c r="H22" s="902"/>
      <c r="I22" s="901">
        <v>0</v>
      </c>
      <c r="J22" s="902"/>
      <c r="K22" s="906"/>
    </row>
    <row r="23" spans="1:11" s="953" customFormat="1" ht="16.5" customHeight="1">
      <c r="A23" s="990" t="s">
        <v>802</v>
      </c>
      <c r="B23" s="901">
        <v>57998.07882860672</v>
      </c>
      <c r="C23" s="901">
        <v>59753.52096056145</v>
      </c>
      <c r="D23" s="901">
        <v>62786.0734132239</v>
      </c>
      <c r="E23" s="902">
        <v>65378.673546695856</v>
      </c>
      <c r="F23" s="903">
        <v>1755.4421319547328</v>
      </c>
      <c r="G23" s="966"/>
      <c r="H23" s="902">
        <v>3.0267246215902004</v>
      </c>
      <c r="I23" s="901">
        <v>2592.600133471955</v>
      </c>
      <c r="J23" s="902"/>
      <c r="K23" s="906">
        <v>4.12925987011302</v>
      </c>
    </row>
    <row r="24" spans="1:11" s="953" customFormat="1" ht="16.5" customHeight="1">
      <c r="A24" s="991" t="s">
        <v>803</v>
      </c>
      <c r="B24" s="909">
        <v>27534.729094000002</v>
      </c>
      <c r="C24" s="909">
        <v>27541.629969000005</v>
      </c>
      <c r="D24" s="909">
        <v>29278.22021075</v>
      </c>
      <c r="E24" s="910">
        <v>29287.312080570005</v>
      </c>
      <c r="F24" s="911">
        <v>6.900875000002998</v>
      </c>
      <c r="G24" s="968"/>
      <c r="H24" s="910">
        <v>0.025062440151287863</v>
      </c>
      <c r="I24" s="909">
        <v>9.091869820003922</v>
      </c>
      <c r="J24" s="910"/>
      <c r="K24" s="913">
        <v>0.031053355547430734</v>
      </c>
    </row>
    <row r="25" spans="1:11" s="953" customFormat="1" ht="16.5" customHeight="1">
      <c r="A25" s="991" t="s">
        <v>804</v>
      </c>
      <c r="B25" s="909">
        <v>11783.224564359436</v>
      </c>
      <c r="C25" s="909">
        <v>18414.489005872598</v>
      </c>
      <c r="D25" s="909">
        <v>12137.73240106091</v>
      </c>
      <c r="E25" s="910">
        <v>21031.970974892036</v>
      </c>
      <c r="F25" s="911">
        <v>6631.264441513162</v>
      </c>
      <c r="G25" s="968"/>
      <c r="H25" s="910">
        <v>56.27716254827783</v>
      </c>
      <c r="I25" s="909">
        <v>8894.238573831126</v>
      </c>
      <c r="J25" s="910"/>
      <c r="K25" s="913">
        <v>73.27759650603038</v>
      </c>
    </row>
    <row r="26" spans="1:11" s="953" customFormat="1" ht="16.5" customHeight="1">
      <c r="A26" s="991" t="s">
        <v>805</v>
      </c>
      <c r="B26" s="909">
        <v>18680.12517024728</v>
      </c>
      <c r="C26" s="909">
        <v>13797.401985688852</v>
      </c>
      <c r="D26" s="909">
        <v>21370.12080141299</v>
      </c>
      <c r="E26" s="910">
        <v>15059.390491233811</v>
      </c>
      <c r="F26" s="911">
        <v>-4882.723184558428</v>
      </c>
      <c r="G26" s="968"/>
      <c r="H26" s="910">
        <v>-26.138599929380412</v>
      </c>
      <c r="I26" s="909">
        <v>-6310.73031017918</v>
      </c>
      <c r="J26" s="910"/>
      <c r="K26" s="913">
        <v>-29.530625347526886</v>
      </c>
    </row>
    <row r="27" spans="1:11" s="953" customFormat="1" ht="16.5" customHeight="1">
      <c r="A27" s="992" t="s">
        <v>806</v>
      </c>
      <c r="B27" s="993">
        <v>288723.38412413595</v>
      </c>
      <c r="C27" s="993">
        <v>290586.5272130983</v>
      </c>
      <c r="D27" s="993">
        <v>331686.4646143306</v>
      </c>
      <c r="E27" s="994">
        <v>333480.0139598343</v>
      </c>
      <c r="F27" s="995">
        <v>1863.143088962359</v>
      </c>
      <c r="G27" s="996"/>
      <c r="H27" s="994">
        <v>0.645303841465541</v>
      </c>
      <c r="I27" s="993">
        <v>1793.5493455036776</v>
      </c>
      <c r="J27" s="994"/>
      <c r="K27" s="997">
        <v>0.5407363690855255</v>
      </c>
    </row>
    <row r="28" spans="1:11" s="953" customFormat="1" ht="16.5" customHeight="1">
      <c r="A28" s="900" t="s">
        <v>807</v>
      </c>
      <c r="B28" s="901">
        <v>18683.720312650003</v>
      </c>
      <c r="C28" s="901">
        <v>17728.126307341</v>
      </c>
      <c r="D28" s="901">
        <v>21923.102081426</v>
      </c>
      <c r="E28" s="902">
        <v>21497.553977456</v>
      </c>
      <c r="F28" s="903">
        <v>-955.5940053090017</v>
      </c>
      <c r="G28" s="966"/>
      <c r="H28" s="902">
        <v>-5.114580979153317</v>
      </c>
      <c r="I28" s="901">
        <v>-425.54810397000256</v>
      </c>
      <c r="J28" s="902"/>
      <c r="K28" s="906">
        <v>-1.9410943870509159</v>
      </c>
    </row>
    <row r="29" spans="1:11" s="953" customFormat="1" ht="16.5" customHeight="1">
      <c r="A29" s="908" t="s">
        <v>808</v>
      </c>
      <c r="B29" s="909">
        <v>6894.109523590002</v>
      </c>
      <c r="C29" s="909">
        <v>6028.573029679002</v>
      </c>
      <c r="D29" s="909">
        <v>7819.680767149999</v>
      </c>
      <c r="E29" s="910">
        <v>7378.17786828</v>
      </c>
      <c r="F29" s="911">
        <v>-865.5364939110004</v>
      </c>
      <c r="G29" s="968"/>
      <c r="H29" s="910">
        <v>-12.554725029379654</v>
      </c>
      <c r="I29" s="909">
        <v>-441.5028988699987</v>
      </c>
      <c r="J29" s="910"/>
      <c r="K29" s="913">
        <v>-5.646047607527987</v>
      </c>
    </row>
    <row r="30" spans="1:11" s="953" customFormat="1" ht="16.5" customHeight="1">
      <c r="A30" s="908" t="s">
        <v>809</v>
      </c>
      <c r="B30" s="909">
        <v>11483.83710593</v>
      </c>
      <c r="C30" s="909">
        <v>11361.242405120001</v>
      </c>
      <c r="D30" s="909">
        <v>13738.88305825</v>
      </c>
      <c r="E30" s="910">
        <v>13718.089818229999</v>
      </c>
      <c r="F30" s="911">
        <v>-122.59470080999927</v>
      </c>
      <c r="G30" s="968"/>
      <c r="H30" s="910">
        <v>-1.0675412728267808</v>
      </c>
      <c r="I30" s="909">
        <v>-20.793240020000667</v>
      </c>
      <c r="J30" s="910"/>
      <c r="K30" s="913">
        <v>-0.15134592769908342</v>
      </c>
    </row>
    <row r="31" spans="1:11" s="953" customFormat="1" ht="16.5" customHeight="1">
      <c r="A31" s="908" t="s">
        <v>810</v>
      </c>
      <c r="B31" s="909">
        <v>84.49011687999999</v>
      </c>
      <c r="C31" s="909">
        <v>105.07131337999999</v>
      </c>
      <c r="D31" s="909">
        <v>71.68099706999998</v>
      </c>
      <c r="E31" s="910">
        <v>62.47230090000001</v>
      </c>
      <c r="F31" s="911">
        <v>20.581196500000004</v>
      </c>
      <c r="G31" s="968"/>
      <c r="H31" s="910">
        <v>24.359294625229552</v>
      </c>
      <c r="I31" s="909">
        <v>-9.208696169999968</v>
      </c>
      <c r="J31" s="910"/>
      <c r="K31" s="913">
        <v>-12.846774663314504</v>
      </c>
    </row>
    <row r="32" spans="1:11" s="953" customFormat="1" ht="16.5" customHeight="1">
      <c r="A32" s="908" t="s">
        <v>811</v>
      </c>
      <c r="B32" s="909">
        <v>220.86995025000002</v>
      </c>
      <c r="C32" s="909">
        <v>230.739951082</v>
      </c>
      <c r="D32" s="909">
        <v>292.59525895600007</v>
      </c>
      <c r="E32" s="910">
        <v>338.551990046</v>
      </c>
      <c r="F32" s="911">
        <v>9.870000831999988</v>
      </c>
      <c r="G32" s="968"/>
      <c r="H32" s="910">
        <v>4.468693374009572</v>
      </c>
      <c r="I32" s="909">
        <v>45.95673108999995</v>
      </c>
      <c r="J32" s="910"/>
      <c r="K32" s="913">
        <v>15.706587746492104</v>
      </c>
    </row>
    <row r="33" spans="1:11" s="953" customFormat="1" ht="16.5" customHeight="1">
      <c r="A33" s="908" t="s">
        <v>812</v>
      </c>
      <c r="B33" s="909">
        <v>0.413616</v>
      </c>
      <c r="C33" s="909">
        <v>2.49960808</v>
      </c>
      <c r="D33" s="909">
        <v>0.262</v>
      </c>
      <c r="E33" s="910">
        <v>0.262</v>
      </c>
      <c r="F33" s="911">
        <v>2.0859920799999996</v>
      </c>
      <c r="G33" s="968"/>
      <c r="H33" s="910">
        <v>504.3306061661057</v>
      </c>
      <c r="I33" s="909">
        <v>0</v>
      </c>
      <c r="J33" s="910"/>
      <c r="K33" s="913">
        <v>0</v>
      </c>
    </row>
    <row r="34" spans="1:11" s="953" customFormat="1" ht="16.5" customHeight="1">
      <c r="A34" s="969" t="s">
        <v>813</v>
      </c>
      <c r="B34" s="901">
        <v>253591.78598665103</v>
      </c>
      <c r="C34" s="901">
        <v>255478.1755826446</v>
      </c>
      <c r="D34" s="901">
        <v>294699.9861287151</v>
      </c>
      <c r="E34" s="902">
        <v>296450.7883488792</v>
      </c>
      <c r="F34" s="903">
        <v>1886.3895959935617</v>
      </c>
      <c r="G34" s="966"/>
      <c r="H34" s="902">
        <v>0.743868571552574</v>
      </c>
      <c r="I34" s="901">
        <v>1750.8022201640997</v>
      </c>
      <c r="J34" s="902"/>
      <c r="K34" s="906">
        <v>0.594096471860507</v>
      </c>
    </row>
    <row r="35" spans="1:11" s="953" customFormat="1" ht="16.5" customHeight="1">
      <c r="A35" s="908" t="s">
        <v>814</v>
      </c>
      <c r="B35" s="909">
        <v>3087.8</v>
      </c>
      <c r="C35" s="909">
        <v>3318.2</v>
      </c>
      <c r="D35" s="909">
        <v>5561.099999999999</v>
      </c>
      <c r="E35" s="910">
        <v>5641.1</v>
      </c>
      <c r="F35" s="911">
        <v>230.39999999999964</v>
      </c>
      <c r="G35" s="968"/>
      <c r="H35" s="910">
        <v>7.461623162121887</v>
      </c>
      <c r="I35" s="909">
        <v>80.00000000000091</v>
      </c>
      <c r="J35" s="910"/>
      <c r="K35" s="913">
        <v>1.4385643128158263</v>
      </c>
    </row>
    <row r="36" spans="1:11" s="953" customFormat="1" ht="16.5" customHeight="1">
      <c r="A36" s="908" t="s">
        <v>815</v>
      </c>
      <c r="B36" s="909">
        <v>195.92159383</v>
      </c>
      <c r="C36" s="909">
        <v>207.68585267</v>
      </c>
      <c r="D36" s="909">
        <v>188.23284962165576</v>
      </c>
      <c r="E36" s="910">
        <v>213.56937781</v>
      </c>
      <c r="F36" s="911">
        <v>11.764258839999997</v>
      </c>
      <c r="G36" s="968"/>
      <c r="H36" s="910">
        <v>6.004574896531198</v>
      </c>
      <c r="I36" s="909">
        <v>25.336528188344232</v>
      </c>
      <c r="J36" s="910"/>
      <c r="K36" s="913">
        <v>13.460205399466748</v>
      </c>
    </row>
    <row r="37" spans="1:11" s="953" customFormat="1" ht="16.5" customHeight="1">
      <c r="A37" s="914" t="s">
        <v>816</v>
      </c>
      <c r="B37" s="909">
        <v>54041.7393191083</v>
      </c>
      <c r="C37" s="909">
        <v>59390.7851338683</v>
      </c>
      <c r="D37" s="909">
        <v>54167.32747020741</v>
      </c>
      <c r="E37" s="910">
        <v>56259.73887860438</v>
      </c>
      <c r="F37" s="911">
        <v>5349.04581476</v>
      </c>
      <c r="G37" s="968"/>
      <c r="H37" s="910">
        <v>9.897989743029353</v>
      </c>
      <c r="I37" s="909">
        <v>2092.411408396969</v>
      </c>
      <c r="J37" s="910"/>
      <c r="K37" s="913">
        <v>3.8628662445047097</v>
      </c>
    </row>
    <row r="38" spans="1:11" s="953" customFormat="1" ht="16.5" customHeight="1">
      <c r="A38" s="998" t="s">
        <v>817</v>
      </c>
      <c r="B38" s="909">
        <v>0</v>
      </c>
      <c r="C38" s="909">
        <v>0</v>
      </c>
      <c r="D38" s="909">
        <v>0</v>
      </c>
      <c r="E38" s="910">
        <v>0</v>
      </c>
      <c r="F38" s="911">
        <v>0</v>
      </c>
      <c r="G38" s="968"/>
      <c r="H38" s="910"/>
      <c r="I38" s="909">
        <v>0</v>
      </c>
      <c r="J38" s="910"/>
      <c r="K38" s="913"/>
    </row>
    <row r="39" spans="1:11" s="953" customFormat="1" ht="16.5" customHeight="1">
      <c r="A39" s="998" t="s">
        <v>818</v>
      </c>
      <c r="B39" s="909">
        <v>54041.7393191083</v>
      </c>
      <c r="C39" s="909">
        <v>59390.7851338683</v>
      </c>
      <c r="D39" s="909">
        <v>54167.32747020741</v>
      </c>
      <c r="E39" s="910">
        <v>56259.73887860438</v>
      </c>
      <c r="F39" s="911">
        <v>5349.04581476</v>
      </c>
      <c r="G39" s="968"/>
      <c r="H39" s="910">
        <v>9.897989743029353</v>
      </c>
      <c r="I39" s="909">
        <v>2092.411408396969</v>
      </c>
      <c r="J39" s="910"/>
      <c r="K39" s="913">
        <v>3.8628662445047097</v>
      </c>
    </row>
    <row r="40" spans="1:11" s="953" customFormat="1" ht="16.5" customHeight="1">
      <c r="A40" s="908" t="s">
        <v>819</v>
      </c>
      <c r="B40" s="909">
        <v>196266.32507371274</v>
      </c>
      <c r="C40" s="909">
        <v>192561.5045961063</v>
      </c>
      <c r="D40" s="909">
        <v>234783.325808886</v>
      </c>
      <c r="E40" s="910">
        <v>234336.38009246482</v>
      </c>
      <c r="F40" s="911">
        <v>-3704.8204776064376</v>
      </c>
      <c r="G40" s="968"/>
      <c r="H40" s="910">
        <v>-1.8876495884941034</v>
      </c>
      <c r="I40" s="909">
        <v>-446.9457164211781</v>
      </c>
      <c r="J40" s="910"/>
      <c r="K40" s="913">
        <v>-0.19036518665937657</v>
      </c>
    </row>
    <row r="41" spans="1:11" s="953" customFormat="1" ht="16.5" customHeight="1">
      <c r="A41" s="914" t="s">
        <v>820</v>
      </c>
      <c r="B41" s="909">
        <v>193415.79534573623</v>
      </c>
      <c r="C41" s="909">
        <v>188729.7400147858</v>
      </c>
      <c r="D41" s="909">
        <v>232698.82148765077</v>
      </c>
      <c r="E41" s="910">
        <v>231402.6648329517</v>
      </c>
      <c r="F41" s="911">
        <v>-4686.055330950418</v>
      </c>
      <c r="G41" s="968"/>
      <c r="H41" s="910">
        <v>-2.4227883366888214</v>
      </c>
      <c r="I41" s="909">
        <v>-1296.1566546990653</v>
      </c>
      <c r="J41" s="910"/>
      <c r="K41" s="913">
        <v>-0.5570104078794622</v>
      </c>
    </row>
    <row r="42" spans="1:11" s="953" customFormat="1" ht="16.5" customHeight="1">
      <c r="A42" s="914" t="s">
        <v>821</v>
      </c>
      <c r="B42" s="909">
        <v>2850.5297279765</v>
      </c>
      <c r="C42" s="909">
        <v>3831.764581320501</v>
      </c>
      <c r="D42" s="909">
        <v>2084.5043212352234</v>
      </c>
      <c r="E42" s="910">
        <v>2933.715259513114</v>
      </c>
      <c r="F42" s="911">
        <v>981.2348533440008</v>
      </c>
      <c r="G42" s="968"/>
      <c r="H42" s="910">
        <v>34.42289493470914</v>
      </c>
      <c r="I42" s="909">
        <v>849.2109382778904</v>
      </c>
      <c r="J42" s="910"/>
      <c r="K42" s="913">
        <v>40.73922656944505</v>
      </c>
    </row>
    <row r="43" spans="1:11" s="953" customFormat="1" ht="16.5" customHeight="1">
      <c r="A43" s="926" t="s">
        <v>822</v>
      </c>
      <c r="B43" s="927">
        <v>0</v>
      </c>
      <c r="C43" s="927">
        <v>0</v>
      </c>
      <c r="D43" s="927">
        <v>0</v>
      </c>
      <c r="E43" s="928">
        <v>0</v>
      </c>
      <c r="F43" s="929">
        <v>0</v>
      </c>
      <c r="G43" s="1004"/>
      <c r="H43" s="928"/>
      <c r="I43" s="927">
        <v>0</v>
      </c>
      <c r="J43" s="928"/>
      <c r="K43" s="930"/>
    </row>
    <row r="44" spans="1:11" s="953" customFormat="1" ht="16.5" customHeight="1">
      <c r="A44" s="999" t="s">
        <v>823</v>
      </c>
      <c r="B44" s="927">
        <v>0</v>
      </c>
      <c r="C44" s="927">
        <v>0</v>
      </c>
      <c r="D44" s="927">
        <v>60</v>
      </c>
      <c r="E44" s="928">
        <v>60</v>
      </c>
      <c r="F44" s="929">
        <v>0</v>
      </c>
      <c r="G44" s="966"/>
      <c r="H44" s="1000"/>
      <c r="I44" s="927">
        <v>0</v>
      </c>
      <c r="J44" s="902"/>
      <c r="K44" s="906"/>
    </row>
    <row r="45" spans="1:11" s="953" customFormat="1" ht="16.5" customHeight="1" thickBot="1">
      <c r="A45" s="1001" t="s">
        <v>824</v>
      </c>
      <c r="B45" s="932">
        <v>16447.873697629497</v>
      </c>
      <c r="C45" s="932">
        <v>17380.236737752944</v>
      </c>
      <c r="D45" s="932">
        <v>15003.376400557077</v>
      </c>
      <c r="E45" s="933">
        <v>15471.671673230938</v>
      </c>
      <c r="F45" s="934">
        <v>932.3630401234477</v>
      </c>
      <c r="G45" s="977"/>
      <c r="H45" s="933">
        <v>5.668593140144443</v>
      </c>
      <c r="I45" s="932">
        <v>468.2952726738604</v>
      </c>
      <c r="J45" s="933"/>
      <c r="K45" s="935">
        <v>3.12126590822898</v>
      </c>
    </row>
    <row r="46" spans="1:11" s="953" customFormat="1" ht="16.5" customHeight="1" thickTop="1">
      <c r="A46" s="943" t="s">
        <v>739</v>
      </c>
      <c r="B46" s="1002"/>
      <c r="C46" s="883"/>
      <c r="D46" s="938"/>
      <c r="E46" s="938"/>
      <c r="F46" s="909"/>
      <c r="G46" s="909"/>
      <c r="H46" s="909"/>
      <c r="I46" s="909"/>
      <c r="J46" s="909"/>
      <c r="K46" s="909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0.8515625" style="143" bestFit="1" customWidth="1"/>
    <col min="2" max="2" width="12.00390625" style="143" customWidth="1"/>
    <col min="3" max="3" width="13.8515625" style="143" customWidth="1"/>
    <col min="4" max="4" width="12.7109375" style="167" customWidth="1"/>
    <col min="5" max="5" width="13.7109375" style="143" bestFit="1" customWidth="1"/>
    <col min="6" max="6" width="12.28125" style="143" customWidth="1"/>
    <col min="7" max="7" width="13.7109375" style="143" bestFit="1" customWidth="1"/>
    <col min="8" max="16384" width="9.140625" style="143" customWidth="1"/>
  </cols>
  <sheetData>
    <row r="1" spans="1:7" ht="15">
      <c r="A1" s="1459" t="s">
        <v>144</v>
      </c>
      <c r="B1" s="1459"/>
      <c r="C1" s="1459"/>
      <c r="D1" s="1459"/>
      <c r="E1" s="1459"/>
      <c r="F1" s="1459"/>
      <c r="G1" s="1459"/>
    </row>
    <row r="2" spans="1:7" ht="15.75">
      <c r="A2" s="1460" t="s">
        <v>145</v>
      </c>
      <c r="B2" s="1460"/>
      <c r="C2" s="1460"/>
      <c r="D2" s="1460"/>
      <c r="E2" s="1460"/>
      <c r="F2" s="1460"/>
      <c r="G2" s="1460"/>
    </row>
    <row r="3" spans="1:7" ht="15">
      <c r="A3" s="1461" t="s">
        <v>146</v>
      </c>
      <c r="B3" s="1461"/>
      <c r="C3" s="1461"/>
      <c r="D3" s="1461"/>
      <c r="E3" s="1461"/>
      <c r="F3" s="1461"/>
      <c r="G3" s="1461"/>
    </row>
    <row r="4" spans="1:7" ht="15.75" thickBot="1">
      <c r="A4" s="1462" t="s">
        <v>147</v>
      </c>
      <c r="B4" s="1462"/>
      <c r="C4" s="1462"/>
      <c r="D4" s="1462"/>
      <c r="E4" s="1462"/>
      <c r="F4" s="1462"/>
      <c r="G4" s="1462"/>
    </row>
    <row r="5" spans="1:7" ht="16.5" thickTop="1">
      <c r="A5" s="1463" t="s">
        <v>148</v>
      </c>
      <c r="B5" s="1465" t="s">
        <v>17</v>
      </c>
      <c r="C5" s="1465"/>
      <c r="D5" s="1466" t="s">
        <v>19</v>
      </c>
      <c r="E5" s="1467"/>
      <c r="F5" s="1465" t="s">
        <v>74</v>
      </c>
      <c r="G5" s="1468"/>
    </row>
    <row r="6" spans="1:7" ht="15">
      <c r="A6" s="1464"/>
      <c r="B6" s="144" t="s">
        <v>149</v>
      </c>
      <c r="C6" s="144" t="s">
        <v>150</v>
      </c>
      <c r="D6" s="145" t="s">
        <v>149</v>
      </c>
      <c r="E6" s="145" t="s">
        <v>150</v>
      </c>
      <c r="F6" s="145" t="s">
        <v>149</v>
      </c>
      <c r="G6" s="146" t="s">
        <v>150</v>
      </c>
    </row>
    <row r="7" spans="1:7" ht="15">
      <c r="A7" s="147" t="s">
        <v>151</v>
      </c>
      <c r="B7" s="148">
        <v>99.64</v>
      </c>
      <c r="C7" s="149">
        <v>7.5</v>
      </c>
      <c r="D7" s="149">
        <v>106.52</v>
      </c>
      <c r="E7" s="150">
        <v>6.9</v>
      </c>
      <c r="F7" s="151">
        <v>115.7</v>
      </c>
      <c r="G7" s="152">
        <v>8.61</v>
      </c>
    </row>
    <row r="8" spans="1:7" ht="15">
      <c r="A8" s="147" t="s">
        <v>152</v>
      </c>
      <c r="B8" s="153">
        <v>99.87</v>
      </c>
      <c r="C8" s="154">
        <v>7.6</v>
      </c>
      <c r="D8" s="155">
        <v>107.05</v>
      </c>
      <c r="E8" s="154">
        <v>7.2</v>
      </c>
      <c r="F8" s="156"/>
      <c r="G8" s="157"/>
    </row>
    <row r="9" spans="1:7" ht="15">
      <c r="A9" s="147" t="s">
        <v>153</v>
      </c>
      <c r="B9" s="158">
        <v>100.17</v>
      </c>
      <c r="C9" s="149">
        <v>7.5</v>
      </c>
      <c r="D9" s="159">
        <v>108.37</v>
      </c>
      <c r="E9" s="149">
        <v>8.2</v>
      </c>
      <c r="F9" s="160"/>
      <c r="G9" s="152"/>
    </row>
    <row r="10" spans="1:7" ht="15">
      <c r="A10" s="147" t="s">
        <v>154</v>
      </c>
      <c r="B10" s="158">
        <v>100.37</v>
      </c>
      <c r="C10" s="149">
        <v>7.2</v>
      </c>
      <c r="D10" s="159">
        <v>110.85</v>
      </c>
      <c r="E10" s="149">
        <v>10.44</v>
      </c>
      <c r="F10" s="160"/>
      <c r="G10" s="152"/>
    </row>
    <row r="11" spans="1:7" ht="15">
      <c r="A11" s="147" t="s">
        <v>155</v>
      </c>
      <c r="B11" s="158">
        <v>99.38</v>
      </c>
      <c r="C11" s="149">
        <v>7</v>
      </c>
      <c r="D11" s="159">
        <v>110.88</v>
      </c>
      <c r="E11" s="149">
        <v>11.58</v>
      </c>
      <c r="F11" s="160"/>
      <c r="G11" s="152"/>
    </row>
    <row r="12" spans="1:7" ht="15">
      <c r="A12" s="147" t="s">
        <v>156</v>
      </c>
      <c r="B12" s="158">
        <v>98.58</v>
      </c>
      <c r="C12" s="149">
        <v>6.8</v>
      </c>
      <c r="D12" s="159">
        <v>110.5</v>
      </c>
      <c r="E12" s="149">
        <v>12.1</v>
      </c>
      <c r="F12" s="160"/>
      <c r="G12" s="152"/>
    </row>
    <row r="13" spans="1:7" ht="15">
      <c r="A13" s="147" t="s">
        <v>157</v>
      </c>
      <c r="B13" s="158">
        <v>98.67</v>
      </c>
      <c r="C13" s="159">
        <v>7</v>
      </c>
      <c r="D13" s="159">
        <v>109.8</v>
      </c>
      <c r="E13" s="159">
        <v>11.3</v>
      </c>
      <c r="F13" s="160"/>
      <c r="G13" s="161"/>
    </row>
    <row r="14" spans="1:7" ht="15">
      <c r="A14" s="147" t="s">
        <v>158</v>
      </c>
      <c r="B14" s="158">
        <v>99.05</v>
      </c>
      <c r="C14" s="149">
        <v>7</v>
      </c>
      <c r="D14" s="159">
        <v>109.18</v>
      </c>
      <c r="E14" s="149">
        <v>10.24</v>
      </c>
      <c r="F14" s="160"/>
      <c r="G14" s="152"/>
    </row>
    <row r="15" spans="1:7" ht="15">
      <c r="A15" s="147" t="s">
        <v>159</v>
      </c>
      <c r="B15" s="158">
        <v>99.68</v>
      </c>
      <c r="C15" s="149">
        <v>6.9</v>
      </c>
      <c r="D15" s="159">
        <v>109.35</v>
      </c>
      <c r="E15" s="149">
        <v>9.71</v>
      </c>
      <c r="F15" s="160"/>
      <c r="G15" s="152"/>
    </row>
    <row r="16" spans="1:7" ht="15">
      <c r="A16" s="147" t="s">
        <v>160</v>
      </c>
      <c r="B16" s="158">
        <v>101.29</v>
      </c>
      <c r="C16" s="149">
        <v>7.1</v>
      </c>
      <c r="D16" s="159">
        <v>111.48</v>
      </c>
      <c r="E16" s="149">
        <v>10.04</v>
      </c>
      <c r="F16" s="160"/>
      <c r="G16" s="152"/>
    </row>
    <row r="17" spans="1:7" ht="15">
      <c r="A17" s="147" t="s">
        <v>161</v>
      </c>
      <c r="B17" s="158">
        <v>101.17</v>
      </c>
      <c r="C17" s="149">
        <v>7.4</v>
      </c>
      <c r="D17" s="159">
        <v>112.44</v>
      </c>
      <c r="E17" s="149">
        <v>11.12</v>
      </c>
      <c r="F17" s="160"/>
      <c r="G17" s="152"/>
    </row>
    <row r="18" spans="1:7" ht="15">
      <c r="A18" s="147" t="s">
        <v>162</v>
      </c>
      <c r="B18" s="158">
        <v>102.2</v>
      </c>
      <c r="C18" s="149">
        <v>7.6</v>
      </c>
      <c r="D18" s="159">
        <v>112.88</v>
      </c>
      <c r="E18" s="162">
        <v>10.44</v>
      </c>
      <c r="F18" s="160"/>
      <c r="G18" s="152"/>
    </row>
    <row r="19" spans="1:7" ht="15.75" thickBot="1">
      <c r="A19" s="163" t="s">
        <v>163</v>
      </c>
      <c r="B19" s="164">
        <v>100</v>
      </c>
      <c r="C19" s="165">
        <f>AVERAGE(C7:C18)</f>
        <v>7.216666666666666</v>
      </c>
      <c r="D19" s="164">
        <f>AVERAGE(D7:D18)</f>
        <v>109.94166666666665</v>
      </c>
      <c r="E19" s="165">
        <f>AVERAGE(E7:E18)</f>
        <v>9.939166666666665</v>
      </c>
      <c r="F19" s="164">
        <f>AVERAGE(F7:F18)</f>
        <v>115.7</v>
      </c>
      <c r="G19" s="165">
        <f>AVERAGE(G7:G18)</f>
        <v>8.61</v>
      </c>
    </row>
    <row r="20" ht="15.75" thickTop="1">
      <c r="A20" s="166" t="s">
        <v>95</v>
      </c>
    </row>
    <row r="21" spans="1:7" ht="15">
      <c r="A21" s="168"/>
      <c r="G21" s="169"/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fitToHeight="1" fitToWidth="1" horizontalDpi="600" verticalDpi="6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145" zoomScaleNormal="145" zoomScalePageLayoutView="0" workbookViewId="0" topLeftCell="B1">
      <selection activeCell="L11" sqref="L11"/>
    </sheetView>
  </sheetViews>
  <sheetFormatPr defaultColWidth="11.00390625" defaultRowHeight="16.5" customHeight="1"/>
  <cols>
    <col min="1" max="1" width="46.7109375" style="953" bestFit="1" customWidth="1"/>
    <col min="2" max="2" width="10.57421875" style="953" bestFit="1" customWidth="1"/>
    <col min="3" max="3" width="11.421875" style="953" bestFit="1" customWidth="1"/>
    <col min="4" max="5" width="10.7109375" style="953" bestFit="1" customWidth="1"/>
    <col min="6" max="6" width="9.28125" style="953" bestFit="1" customWidth="1"/>
    <col min="7" max="7" width="2.421875" style="953" bestFit="1" customWidth="1"/>
    <col min="8" max="8" width="7.7109375" style="953" bestFit="1" customWidth="1"/>
    <col min="9" max="9" width="10.7109375" style="953" customWidth="1"/>
    <col min="10" max="10" width="2.140625" style="953" customWidth="1"/>
    <col min="11" max="11" width="7.7109375" style="953" bestFit="1" customWidth="1"/>
    <col min="12" max="16384" width="11.00390625" style="882" customWidth="1"/>
  </cols>
  <sheetData>
    <row r="1" spans="1:11" s="953" customFormat="1" ht="12.75">
      <c r="A1" s="1685" t="s">
        <v>1094</v>
      </c>
      <c r="B1" s="1685"/>
      <c r="C1" s="1685"/>
      <c r="D1" s="1685"/>
      <c r="E1" s="1685"/>
      <c r="F1" s="1685"/>
      <c r="G1" s="1685"/>
      <c r="H1" s="1685"/>
      <c r="I1" s="1685"/>
      <c r="J1" s="1685"/>
      <c r="K1" s="1685"/>
    </row>
    <row r="2" spans="1:11" s="953" customFormat="1" ht="16.5" customHeight="1">
      <c r="A2" s="1686" t="s">
        <v>271</v>
      </c>
      <c r="B2" s="1686"/>
      <c r="C2" s="1686"/>
      <c r="D2" s="1686"/>
      <c r="E2" s="1686"/>
      <c r="F2" s="1686"/>
      <c r="G2" s="1686"/>
      <c r="H2" s="1686"/>
      <c r="I2" s="1686"/>
      <c r="J2" s="1686"/>
      <c r="K2" s="1686"/>
    </row>
    <row r="3" spans="1:11" s="953" customFormat="1" ht="16.5" customHeight="1" thickBot="1">
      <c r="A3" s="936"/>
      <c r="B3" s="1002"/>
      <c r="C3" s="883"/>
      <c r="D3" s="883"/>
      <c r="E3" s="883"/>
      <c r="F3" s="883"/>
      <c r="G3" s="883"/>
      <c r="H3" s="883"/>
      <c r="I3" s="1687" t="s">
        <v>1</v>
      </c>
      <c r="J3" s="1687"/>
      <c r="K3" s="1687"/>
    </row>
    <row r="4" spans="1:11" s="953" customFormat="1" ht="13.5" thickTop="1">
      <c r="A4" s="885"/>
      <c r="B4" s="1007">
        <v>2015</v>
      </c>
      <c r="C4" s="1007">
        <v>2015</v>
      </c>
      <c r="D4" s="1007">
        <v>2016</v>
      </c>
      <c r="E4" s="1008">
        <v>2016</v>
      </c>
      <c r="F4" s="1702" t="s">
        <v>703</v>
      </c>
      <c r="G4" s="1703"/>
      <c r="H4" s="1703"/>
      <c r="I4" s="1703"/>
      <c r="J4" s="1703"/>
      <c r="K4" s="1704"/>
    </row>
    <row r="5" spans="1:11" s="953" customFormat="1" ht="12.75">
      <c r="A5" s="957" t="s">
        <v>744</v>
      </c>
      <c r="B5" s="986" t="s">
        <v>705</v>
      </c>
      <c r="C5" s="986" t="s">
        <v>706</v>
      </c>
      <c r="D5" s="986" t="s">
        <v>707</v>
      </c>
      <c r="E5" s="987" t="s">
        <v>708</v>
      </c>
      <c r="F5" s="1690" t="s">
        <v>19</v>
      </c>
      <c r="G5" s="1691"/>
      <c r="H5" s="1692"/>
      <c r="I5" s="1691" t="s">
        <v>41</v>
      </c>
      <c r="J5" s="1691"/>
      <c r="K5" s="1693"/>
    </row>
    <row r="6" spans="1:11" s="953" customFormat="1" ht="12.75">
      <c r="A6" s="957"/>
      <c r="B6" s="986"/>
      <c r="C6" s="986"/>
      <c r="D6" s="986"/>
      <c r="E6" s="987"/>
      <c r="F6" s="962" t="s">
        <v>13</v>
      </c>
      <c r="G6" s="963" t="s">
        <v>272</v>
      </c>
      <c r="H6" s="964" t="s">
        <v>709</v>
      </c>
      <c r="I6" s="959" t="s">
        <v>13</v>
      </c>
      <c r="J6" s="963" t="s">
        <v>272</v>
      </c>
      <c r="K6" s="965" t="s">
        <v>709</v>
      </c>
    </row>
    <row r="7" spans="1:11" s="953" customFormat="1" ht="16.5" customHeight="1">
      <c r="A7" s="900" t="s">
        <v>792</v>
      </c>
      <c r="B7" s="901">
        <v>71636.1858845489</v>
      </c>
      <c r="C7" s="901">
        <v>71959.9750224748</v>
      </c>
      <c r="D7" s="901">
        <v>63027.913511750005</v>
      </c>
      <c r="E7" s="902">
        <v>64360.80153995598</v>
      </c>
      <c r="F7" s="903">
        <v>323.78913792589447</v>
      </c>
      <c r="G7" s="966"/>
      <c r="H7" s="902">
        <v>0.45199103487687503</v>
      </c>
      <c r="I7" s="901">
        <v>1332.8880282059763</v>
      </c>
      <c r="J7" s="967"/>
      <c r="K7" s="906">
        <v>2.114758293494028</v>
      </c>
    </row>
    <row r="8" spans="1:11" s="953" customFormat="1" ht="16.5" customHeight="1">
      <c r="A8" s="908" t="s">
        <v>793</v>
      </c>
      <c r="B8" s="909">
        <v>5426.4155424100045</v>
      </c>
      <c r="C8" s="909">
        <v>5117.238163400002</v>
      </c>
      <c r="D8" s="909">
        <v>4542.40820213</v>
      </c>
      <c r="E8" s="910">
        <v>4437.529019220001</v>
      </c>
      <c r="F8" s="911">
        <v>-309.17737901000237</v>
      </c>
      <c r="G8" s="968"/>
      <c r="H8" s="910">
        <v>-5.69763551268116</v>
      </c>
      <c r="I8" s="909">
        <v>-104.87918290999914</v>
      </c>
      <c r="J8" s="910"/>
      <c r="K8" s="913">
        <v>-2.3088894313994017</v>
      </c>
    </row>
    <row r="9" spans="1:11" s="953" customFormat="1" ht="16.5" customHeight="1">
      <c r="A9" s="908" t="s">
        <v>794</v>
      </c>
      <c r="B9" s="909">
        <v>5426.4155424100045</v>
      </c>
      <c r="C9" s="909">
        <v>5117.238163400002</v>
      </c>
      <c r="D9" s="909">
        <v>4542.40820213</v>
      </c>
      <c r="E9" s="910">
        <v>4437.529019220001</v>
      </c>
      <c r="F9" s="911">
        <v>-309.17737901000237</v>
      </c>
      <c r="G9" s="968"/>
      <c r="H9" s="910">
        <v>-5.69763551268116</v>
      </c>
      <c r="I9" s="909">
        <v>-104.87918290999914</v>
      </c>
      <c r="J9" s="910"/>
      <c r="K9" s="913">
        <v>-2.3088894313994017</v>
      </c>
    </row>
    <row r="10" spans="1:11" s="953" customFormat="1" ht="16.5" customHeight="1">
      <c r="A10" s="908" t="s">
        <v>795</v>
      </c>
      <c r="B10" s="909">
        <v>0</v>
      </c>
      <c r="C10" s="909">
        <v>0</v>
      </c>
      <c r="D10" s="909">
        <v>0</v>
      </c>
      <c r="E10" s="910">
        <v>0</v>
      </c>
      <c r="F10" s="911">
        <v>0</v>
      </c>
      <c r="G10" s="968"/>
      <c r="H10" s="910"/>
      <c r="I10" s="909">
        <v>0</v>
      </c>
      <c r="J10" s="910"/>
      <c r="K10" s="913"/>
    </row>
    <row r="11" spans="1:11" s="953" customFormat="1" ht="16.5" customHeight="1">
      <c r="A11" s="908" t="s">
        <v>796</v>
      </c>
      <c r="B11" s="909">
        <v>33755.022394038904</v>
      </c>
      <c r="C11" s="909">
        <v>34272.137541954806</v>
      </c>
      <c r="D11" s="909">
        <v>32046.948797760004</v>
      </c>
      <c r="E11" s="910">
        <v>33265.388325875996</v>
      </c>
      <c r="F11" s="911">
        <v>517.1151479159016</v>
      </c>
      <c r="G11" s="968"/>
      <c r="H11" s="910">
        <v>1.5319650565754728</v>
      </c>
      <c r="I11" s="909">
        <v>1218.4395281159923</v>
      </c>
      <c r="J11" s="910"/>
      <c r="K11" s="913">
        <v>3.802045354786344</v>
      </c>
    </row>
    <row r="12" spans="1:11" s="953" customFormat="1" ht="16.5" customHeight="1">
      <c r="A12" s="908" t="s">
        <v>794</v>
      </c>
      <c r="B12" s="909">
        <v>33755.022394038904</v>
      </c>
      <c r="C12" s="909">
        <v>34272.137541954806</v>
      </c>
      <c r="D12" s="909">
        <v>32046.948797760004</v>
      </c>
      <c r="E12" s="910">
        <v>33265.388325875996</v>
      </c>
      <c r="F12" s="911">
        <v>517.1151479159016</v>
      </c>
      <c r="G12" s="968"/>
      <c r="H12" s="910">
        <v>1.5319650565754728</v>
      </c>
      <c r="I12" s="909">
        <v>1218.4395281159923</v>
      </c>
      <c r="J12" s="910"/>
      <c r="K12" s="913">
        <v>3.802045354786344</v>
      </c>
    </row>
    <row r="13" spans="1:11" s="953" customFormat="1" ht="16.5" customHeight="1">
      <c r="A13" s="908" t="s">
        <v>795</v>
      </c>
      <c r="B13" s="909">
        <v>0</v>
      </c>
      <c r="C13" s="909">
        <v>0</v>
      </c>
      <c r="D13" s="909">
        <v>0</v>
      </c>
      <c r="E13" s="910">
        <v>0</v>
      </c>
      <c r="F13" s="911">
        <v>0</v>
      </c>
      <c r="G13" s="968"/>
      <c r="H13" s="910"/>
      <c r="I13" s="909">
        <v>0</v>
      </c>
      <c r="J13" s="910"/>
      <c r="K13" s="913"/>
    </row>
    <row r="14" spans="1:11" s="953" customFormat="1" ht="16.5" customHeight="1">
      <c r="A14" s="908" t="s">
        <v>797</v>
      </c>
      <c r="B14" s="909">
        <v>31550.038098329987</v>
      </c>
      <c r="C14" s="909">
        <v>31713.114980539987</v>
      </c>
      <c r="D14" s="909">
        <v>24985.848013699997</v>
      </c>
      <c r="E14" s="910">
        <v>24938.72442891999</v>
      </c>
      <c r="F14" s="911">
        <v>163.0768822099999</v>
      </c>
      <c r="G14" s="968"/>
      <c r="H14" s="910">
        <v>0.5168833131096342</v>
      </c>
      <c r="I14" s="909">
        <v>-47.12358478000533</v>
      </c>
      <c r="J14" s="910"/>
      <c r="K14" s="913">
        <v>-0.18860110232867416</v>
      </c>
    </row>
    <row r="15" spans="1:11" s="953" customFormat="1" ht="16.5" customHeight="1">
      <c r="A15" s="908" t="s">
        <v>794</v>
      </c>
      <c r="B15" s="909">
        <v>31550.038098329987</v>
      </c>
      <c r="C15" s="909">
        <v>31713.114980539987</v>
      </c>
      <c r="D15" s="909">
        <v>24985.848013699997</v>
      </c>
      <c r="E15" s="910">
        <v>24938.72442891999</v>
      </c>
      <c r="F15" s="911">
        <v>163.0768822099999</v>
      </c>
      <c r="G15" s="968"/>
      <c r="H15" s="910">
        <v>0.5168833131096342</v>
      </c>
      <c r="I15" s="909">
        <v>-47.12358478000533</v>
      </c>
      <c r="J15" s="910"/>
      <c r="K15" s="913">
        <v>-0.18860110232867416</v>
      </c>
    </row>
    <row r="16" spans="1:11" s="953" customFormat="1" ht="16.5" customHeight="1">
      <c r="A16" s="908" t="s">
        <v>795</v>
      </c>
      <c r="B16" s="909">
        <v>0</v>
      </c>
      <c r="C16" s="909">
        <v>0</v>
      </c>
      <c r="D16" s="909">
        <v>0</v>
      </c>
      <c r="E16" s="910">
        <v>0</v>
      </c>
      <c r="F16" s="911">
        <v>0</v>
      </c>
      <c r="G16" s="968"/>
      <c r="H16" s="910"/>
      <c r="I16" s="909">
        <v>0</v>
      </c>
      <c r="J16" s="910"/>
      <c r="K16" s="913"/>
    </row>
    <row r="17" spans="1:11" s="953" customFormat="1" ht="16.5" customHeight="1">
      <c r="A17" s="908" t="s">
        <v>798</v>
      </c>
      <c r="B17" s="909">
        <v>890.77474628</v>
      </c>
      <c r="C17" s="909">
        <v>843.4382832800001</v>
      </c>
      <c r="D17" s="909">
        <v>1437.9474594300002</v>
      </c>
      <c r="E17" s="910">
        <v>1704.0941567100003</v>
      </c>
      <c r="F17" s="911">
        <v>-47.33646299999998</v>
      </c>
      <c r="G17" s="968"/>
      <c r="H17" s="910">
        <v>-5.314077795501464</v>
      </c>
      <c r="I17" s="909">
        <v>266.1466972800001</v>
      </c>
      <c r="J17" s="910"/>
      <c r="K17" s="913">
        <v>18.508791509357387</v>
      </c>
    </row>
    <row r="18" spans="1:11" s="953" customFormat="1" ht="16.5" customHeight="1">
      <c r="A18" s="908" t="s">
        <v>794</v>
      </c>
      <c r="B18" s="909">
        <v>890.77474628</v>
      </c>
      <c r="C18" s="909">
        <v>843.4382832800001</v>
      </c>
      <c r="D18" s="909">
        <v>1437.9474594300002</v>
      </c>
      <c r="E18" s="910">
        <v>1704.0941567100003</v>
      </c>
      <c r="F18" s="911">
        <v>-47.33646299999998</v>
      </c>
      <c r="G18" s="968"/>
      <c r="H18" s="910">
        <v>-5.314077795501464</v>
      </c>
      <c r="I18" s="909">
        <v>266.1466972800001</v>
      </c>
      <c r="J18" s="910"/>
      <c r="K18" s="913">
        <v>18.508791509357387</v>
      </c>
    </row>
    <row r="19" spans="1:11" s="953" customFormat="1" ht="16.5" customHeight="1">
      <c r="A19" s="908" t="s">
        <v>795</v>
      </c>
      <c r="B19" s="909">
        <v>0</v>
      </c>
      <c r="C19" s="909">
        <v>0</v>
      </c>
      <c r="D19" s="909">
        <v>0</v>
      </c>
      <c r="E19" s="910">
        <v>0</v>
      </c>
      <c r="F19" s="911">
        <v>0</v>
      </c>
      <c r="G19" s="968"/>
      <c r="H19" s="910"/>
      <c r="I19" s="909">
        <v>0</v>
      </c>
      <c r="J19" s="910"/>
      <c r="K19" s="913"/>
    </row>
    <row r="20" spans="1:11" s="953" customFormat="1" ht="16.5" customHeight="1">
      <c r="A20" s="908" t="s">
        <v>799</v>
      </c>
      <c r="B20" s="909">
        <v>13.935103490000001</v>
      </c>
      <c r="C20" s="909">
        <v>14.046053299999997</v>
      </c>
      <c r="D20" s="909">
        <v>14.76103873</v>
      </c>
      <c r="E20" s="910">
        <v>15.06560923</v>
      </c>
      <c r="F20" s="911">
        <v>0.11094980999999571</v>
      </c>
      <c r="G20" s="968"/>
      <c r="H20" s="910">
        <v>0.7961893507257742</v>
      </c>
      <c r="I20" s="909">
        <v>0.3045705000000005</v>
      </c>
      <c r="J20" s="910"/>
      <c r="K20" s="913">
        <v>2.063340565464396</v>
      </c>
    </row>
    <row r="21" spans="1:11" s="953" customFormat="1" ht="16.5" customHeight="1">
      <c r="A21" s="900" t="s">
        <v>800</v>
      </c>
      <c r="B21" s="901">
        <v>0</v>
      </c>
      <c r="C21" s="901">
        <v>0</v>
      </c>
      <c r="D21" s="901">
        <v>188.9</v>
      </c>
      <c r="E21" s="902">
        <v>189.5</v>
      </c>
      <c r="F21" s="903">
        <v>0</v>
      </c>
      <c r="G21" s="966"/>
      <c r="H21" s="902"/>
      <c r="I21" s="901">
        <v>0.5999999999999943</v>
      </c>
      <c r="J21" s="902"/>
      <c r="K21" s="906">
        <v>0.3176283748014792</v>
      </c>
    </row>
    <row r="22" spans="1:11" s="953" customFormat="1" ht="16.5" customHeight="1">
      <c r="A22" s="900" t="s">
        <v>801</v>
      </c>
      <c r="B22" s="901">
        <v>0</v>
      </c>
      <c r="C22" s="901">
        <v>0</v>
      </c>
      <c r="D22" s="901">
        <v>0</v>
      </c>
      <c r="E22" s="902">
        <v>0</v>
      </c>
      <c r="F22" s="903">
        <v>0</v>
      </c>
      <c r="G22" s="966"/>
      <c r="H22" s="902"/>
      <c r="I22" s="901">
        <v>0</v>
      </c>
      <c r="J22" s="902"/>
      <c r="K22" s="906"/>
    </row>
    <row r="23" spans="1:11" s="953" customFormat="1" ht="16.5" customHeight="1">
      <c r="A23" s="990" t="s">
        <v>802</v>
      </c>
      <c r="B23" s="901">
        <v>33399.74685941983</v>
      </c>
      <c r="C23" s="901">
        <v>34768.64431892385</v>
      </c>
      <c r="D23" s="901">
        <v>35739.53347863429</v>
      </c>
      <c r="E23" s="902">
        <v>37291.85287609276</v>
      </c>
      <c r="F23" s="903">
        <v>1368.89745950402</v>
      </c>
      <c r="G23" s="966"/>
      <c r="H23" s="902">
        <v>4.098526450711544</v>
      </c>
      <c r="I23" s="901">
        <v>1552.319397458472</v>
      </c>
      <c r="J23" s="902"/>
      <c r="K23" s="906">
        <v>4.343423784159006</v>
      </c>
    </row>
    <row r="24" spans="1:11" s="953" customFormat="1" ht="16.5" customHeight="1">
      <c r="A24" s="991" t="s">
        <v>803</v>
      </c>
      <c r="B24" s="909">
        <v>15763.766387999998</v>
      </c>
      <c r="C24" s="909">
        <v>15713.407737</v>
      </c>
      <c r="D24" s="909">
        <v>13164.230377000002</v>
      </c>
      <c r="E24" s="910">
        <v>13170.352377000003</v>
      </c>
      <c r="F24" s="911">
        <v>-50.358650999998645</v>
      </c>
      <c r="G24" s="968"/>
      <c r="H24" s="910">
        <v>-0.3194582421516576</v>
      </c>
      <c r="I24" s="909">
        <v>6.122000000001208</v>
      </c>
      <c r="J24" s="910"/>
      <c r="K24" s="913">
        <v>0.046504807532822524</v>
      </c>
    </row>
    <row r="25" spans="1:11" s="953" customFormat="1" ht="16.5" customHeight="1">
      <c r="A25" s="991" t="s">
        <v>804</v>
      </c>
      <c r="B25" s="909">
        <v>5518.502981794702</v>
      </c>
      <c r="C25" s="909">
        <v>8345.011183343986</v>
      </c>
      <c r="D25" s="909">
        <v>7513.280638892893</v>
      </c>
      <c r="E25" s="910">
        <v>10482.045375446594</v>
      </c>
      <c r="F25" s="911">
        <v>2826.5082015492844</v>
      </c>
      <c r="G25" s="968"/>
      <c r="H25" s="910">
        <v>51.218749194732894</v>
      </c>
      <c r="I25" s="909">
        <v>2968.7647365537014</v>
      </c>
      <c r="J25" s="910"/>
      <c r="K25" s="913">
        <v>39.51356110918757</v>
      </c>
    </row>
    <row r="26" spans="1:11" s="953" customFormat="1" ht="16.5" customHeight="1">
      <c r="A26" s="991" t="s">
        <v>805</v>
      </c>
      <c r="B26" s="909">
        <v>12117.477489625131</v>
      </c>
      <c r="C26" s="909">
        <v>10710.225398579867</v>
      </c>
      <c r="D26" s="909">
        <v>15062.022462741392</v>
      </c>
      <c r="E26" s="910">
        <v>13639.45512364616</v>
      </c>
      <c r="F26" s="911">
        <v>-1407.252091045264</v>
      </c>
      <c r="G26" s="968"/>
      <c r="H26" s="910">
        <v>-11.613407924629032</v>
      </c>
      <c r="I26" s="909">
        <v>-1422.5673390952325</v>
      </c>
      <c r="J26" s="910"/>
      <c r="K26" s="913">
        <v>-9.444729900079537</v>
      </c>
    </row>
    <row r="27" spans="1:11" s="953" customFormat="1" ht="16.5" customHeight="1">
      <c r="A27" s="992" t="s">
        <v>806</v>
      </c>
      <c r="B27" s="993">
        <v>105035.93274396873</v>
      </c>
      <c r="C27" s="993">
        <v>106728.61934139865</v>
      </c>
      <c r="D27" s="993">
        <v>98956.34699038429</v>
      </c>
      <c r="E27" s="994">
        <v>101842.15441604874</v>
      </c>
      <c r="F27" s="995">
        <v>1692.6865974299144</v>
      </c>
      <c r="G27" s="996"/>
      <c r="H27" s="994">
        <v>1.6115309810747696</v>
      </c>
      <c r="I27" s="993">
        <v>2885.807425664447</v>
      </c>
      <c r="J27" s="994"/>
      <c r="K27" s="997">
        <v>2.9162428822729924</v>
      </c>
    </row>
    <row r="28" spans="1:11" s="953" customFormat="1" ht="16.5" customHeight="1">
      <c r="A28" s="900" t="s">
        <v>807</v>
      </c>
      <c r="B28" s="901">
        <v>6830.778932000007</v>
      </c>
      <c r="C28" s="901">
        <v>5246.199141030007</v>
      </c>
      <c r="D28" s="901">
        <v>6615.955224960006</v>
      </c>
      <c r="E28" s="902">
        <v>5327.787984850009</v>
      </c>
      <c r="F28" s="903">
        <v>-1584.5797909700004</v>
      </c>
      <c r="G28" s="966"/>
      <c r="H28" s="902">
        <v>-23.197644174176865</v>
      </c>
      <c r="I28" s="901">
        <v>-1288.1672401099968</v>
      </c>
      <c r="J28" s="902"/>
      <c r="K28" s="906">
        <v>-19.470616053296883</v>
      </c>
    </row>
    <row r="29" spans="1:11" s="953" customFormat="1" ht="16.5" customHeight="1">
      <c r="A29" s="908" t="s">
        <v>808</v>
      </c>
      <c r="B29" s="909">
        <v>1014.4907457800068</v>
      </c>
      <c r="C29" s="909">
        <v>878.9287326200074</v>
      </c>
      <c r="D29" s="909">
        <v>1020.8205123900061</v>
      </c>
      <c r="E29" s="910">
        <v>940.6402631800086</v>
      </c>
      <c r="F29" s="911">
        <v>-135.56201315999942</v>
      </c>
      <c r="G29" s="968"/>
      <c r="H29" s="910">
        <v>-13.36256774385561</v>
      </c>
      <c r="I29" s="909">
        <v>-80.18024920999756</v>
      </c>
      <c r="J29" s="910"/>
      <c r="K29" s="913">
        <v>-7.854490406180687</v>
      </c>
    </row>
    <row r="30" spans="1:11" s="953" customFormat="1" ht="16.5" customHeight="1">
      <c r="A30" s="908" t="s">
        <v>825</v>
      </c>
      <c r="B30" s="909">
        <v>5815.50033796</v>
      </c>
      <c r="C30" s="909">
        <v>4366.52584015</v>
      </c>
      <c r="D30" s="909">
        <v>5551.38263457</v>
      </c>
      <c r="E30" s="910">
        <v>4345.8817796700005</v>
      </c>
      <c r="F30" s="911">
        <v>-1448.9744978100007</v>
      </c>
      <c r="G30" s="968"/>
      <c r="H30" s="910">
        <v>-24.915732329202847</v>
      </c>
      <c r="I30" s="909">
        <v>-1205.5008548999995</v>
      </c>
      <c r="J30" s="910"/>
      <c r="K30" s="913">
        <v>-21.715326329570782</v>
      </c>
    </row>
    <row r="31" spans="1:11" s="953" customFormat="1" ht="16.5" customHeight="1">
      <c r="A31" s="908" t="s">
        <v>810</v>
      </c>
      <c r="B31" s="909">
        <v>0.393062</v>
      </c>
      <c r="C31" s="909">
        <v>0.34978200000000004</v>
      </c>
      <c r="D31" s="909">
        <v>0.128822</v>
      </c>
      <c r="E31" s="910">
        <v>0.069542</v>
      </c>
      <c r="F31" s="911">
        <v>-0.043279999999999985</v>
      </c>
      <c r="G31" s="968"/>
      <c r="H31" s="910">
        <v>-11.010985544265276</v>
      </c>
      <c r="I31" s="909">
        <v>-0.059279999999999985</v>
      </c>
      <c r="J31" s="910"/>
      <c r="K31" s="913">
        <v>-46.0169846765304</v>
      </c>
    </row>
    <row r="32" spans="1:11" s="953" customFormat="1" ht="16.5" customHeight="1">
      <c r="A32" s="908" t="s">
        <v>811</v>
      </c>
      <c r="B32" s="909">
        <v>0.262</v>
      </c>
      <c r="C32" s="909">
        <v>0.262</v>
      </c>
      <c r="D32" s="909">
        <v>41.196</v>
      </c>
      <c r="E32" s="910">
        <v>41.196400000000004</v>
      </c>
      <c r="F32" s="911">
        <v>0</v>
      </c>
      <c r="G32" s="968"/>
      <c r="H32" s="910">
        <v>0</v>
      </c>
      <c r="I32" s="909">
        <v>0.0004000000000061732</v>
      </c>
      <c r="J32" s="910"/>
      <c r="K32" s="913">
        <v>0.0009709680551659705</v>
      </c>
    </row>
    <row r="33" spans="1:11" s="953" customFormat="1" ht="16.5" customHeight="1">
      <c r="A33" s="908" t="s">
        <v>812</v>
      </c>
      <c r="B33" s="909">
        <v>0.13278626</v>
      </c>
      <c r="C33" s="909">
        <v>0.13278626</v>
      </c>
      <c r="D33" s="909">
        <v>2.427256</v>
      </c>
      <c r="E33" s="910">
        <v>0</v>
      </c>
      <c r="F33" s="911">
        <v>0</v>
      </c>
      <c r="G33" s="968"/>
      <c r="H33" s="910">
        <v>0</v>
      </c>
      <c r="I33" s="909">
        <v>-2.427256</v>
      </c>
      <c r="J33" s="910"/>
      <c r="K33" s="913">
        <v>-100</v>
      </c>
    </row>
    <row r="34" spans="1:11" s="953" customFormat="1" ht="16.5" customHeight="1">
      <c r="A34" s="969" t="s">
        <v>813</v>
      </c>
      <c r="B34" s="901">
        <v>93715.72444481136</v>
      </c>
      <c r="C34" s="901">
        <v>95167.70123037515</v>
      </c>
      <c r="D34" s="901">
        <v>88264.07290303844</v>
      </c>
      <c r="E34" s="902">
        <v>90232.0797329433</v>
      </c>
      <c r="F34" s="903">
        <v>1451.976785563791</v>
      </c>
      <c r="G34" s="966"/>
      <c r="H34" s="902">
        <v>1.5493416864304896</v>
      </c>
      <c r="I34" s="901">
        <v>1968.006829904858</v>
      </c>
      <c r="J34" s="902"/>
      <c r="K34" s="906">
        <v>2.229680508927784</v>
      </c>
    </row>
    <row r="35" spans="1:11" s="953" customFormat="1" ht="16.5" customHeight="1">
      <c r="A35" s="908" t="s">
        <v>814</v>
      </c>
      <c r="B35" s="909">
        <v>3047</v>
      </c>
      <c r="C35" s="909">
        <v>2987</v>
      </c>
      <c r="D35" s="909">
        <v>3845</v>
      </c>
      <c r="E35" s="910">
        <v>3840</v>
      </c>
      <c r="F35" s="911">
        <v>-60</v>
      </c>
      <c r="G35" s="968"/>
      <c r="H35" s="910">
        <v>-1.9691499835904167</v>
      </c>
      <c r="I35" s="909">
        <v>-5</v>
      </c>
      <c r="J35" s="910"/>
      <c r="K35" s="913">
        <v>-0.13003901170351106</v>
      </c>
    </row>
    <row r="36" spans="1:11" s="953" customFormat="1" ht="16.5" customHeight="1">
      <c r="A36" s="908" t="s">
        <v>815</v>
      </c>
      <c r="B36" s="909">
        <v>99.37747352000001</v>
      </c>
      <c r="C36" s="909">
        <v>210.99659351999998</v>
      </c>
      <c r="D36" s="909">
        <v>131.90519587</v>
      </c>
      <c r="E36" s="910">
        <v>108.57154587000001</v>
      </c>
      <c r="F36" s="911">
        <v>111.61911999999997</v>
      </c>
      <c r="G36" s="968"/>
      <c r="H36" s="910">
        <v>112.31833135457634</v>
      </c>
      <c r="I36" s="909">
        <v>-23.33364999999999</v>
      </c>
      <c r="J36" s="910"/>
      <c r="K36" s="913">
        <v>-17.689712559160004</v>
      </c>
    </row>
    <row r="37" spans="1:11" s="953" customFormat="1" ht="16.5" customHeight="1">
      <c r="A37" s="914" t="s">
        <v>816</v>
      </c>
      <c r="B37" s="909">
        <v>19401.27432216097</v>
      </c>
      <c r="C37" s="909">
        <v>20306.202841591607</v>
      </c>
      <c r="D37" s="909">
        <v>20714.633624811555</v>
      </c>
      <c r="E37" s="910">
        <v>22230.586185795764</v>
      </c>
      <c r="F37" s="911">
        <v>904.9285194306358</v>
      </c>
      <c r="G37" s="968"/>
      <c r="H37" s="910">
        <v>4.664273616279872</v>
      </c>
      <c r="I37" s="909">
        <v>1515.9525609842094</v>
      </c>
      <c r="J37" s="910"/>
      <c r="K37" s="913">
        <v>7.31826875841257</v>
      </c>
    </row>
    <row r="38" spans="1:11" s="953" customFormat="1" ht="16.5" customHeight="1">
      <c r="A38" s="998" t="s">
        <v>817</v>
      </c>
      <c r="B38" s="909">
        <v>0</v>
      </c>
      <c r="C38" s="909">
        <v>0</v>
      </c>
      <c r="D38" s="909">
        <v>0</v>
      </c>
      <c r="E38" s="910">
        <v>0</v>
      </c>
      <c r="F38" s="911">
        <v>0</v>
      </c>
      <c r="G38" s="968"/>
      <c r="H38" s="910"/>
      <c r="I38" s="909">
        <v>0</v>
      </c>
      <c r="J38" s="910"/>
      <c r="K38" s="913"/>
    </row>
    <row r="39" spans="1:11" s="953" customFormat="1" ht="16.5" customHeight="1">
      <c r="A39" s="998" t="s">
        <v>818</v>
      </c>
      <c r="B39" s="909">
        <v>19401.27432216097</v>
      </c>
      <c r="C39" s="909">
        <v>20306.202841591607</v>
      </c>
      <c r="D39" s="909">
        <v>20714.633624811555</v>
      </c>
      <c r="E39" s="910">
        <v>22230.586185795764</v>
      </c>
      <c r="F39" s="911">
        <v>904.9285194306358</v>
      </c>
      <c r="G39" s="968"/>
      <c r="H39" s="910">
        <v>4.664273616279872</v>
      </c>
      <c r="I39" s="909">
        <v>1515.9525609842094</v>
      </c>
      <c r="J39" s="910"/>
      <c r="K39" s="913">
        <v>7.31826875841257</v>
      </c>
    </row>
    <row r="40" spans="1:11" s="953" customFormat="1" ht="16.5" customHeight="1">
      <c r="A40" s="908" t="s">
        <v>819</v>
      </c>
      <c r="B40" s="909">
        <v>71168.0726491304</v>
      </c>
      <c r="C40" s="909">
        <v>71663.50179526355</v>
      </c>
      <c r="D40" s="909">
        <v>63572.53408235688</v>
      </c>
      <c r="E40" s="910">
        <v>64052.92200127753</v>
      </c>
      <c r="F40" s="911">
        <v>495.4291461331595</v>
      </c>
      <c r="G40" s="968"/>
      <c r="H40" s="910">
        <v>0.6961396138626682</v>
      </c>
      <c r="I40" s="909">
        <v>480.3879189206564</v>
      </c>
      <c r="J40" s="910"/>
      <c r="K40" s="913">
        <v>0.755653248458405</v>
      </c>
    </row>
    <row r="41" spans="1:11" s="953" customFormat="1" ht="16.5" customHeight="1">
      <c r="A41" s="914" t="s">
        <v>820</v>
      </c>
      <c r="B41" s="909">
        <v>64973.682273670114</v>
      </c>
      <c r="C41" s="909">
        <v>65274.38878881533</v>
      </c>
      <c r="D41" s="909">
        <v>56860.186832411586</v>
      </c>
      <c r="E41" s="910">
        <v>57131.697878907085</v>
      </c>
      <c r="F41" s="911">
        <v>300.7065151452189</v>
      </c>
      <c r="G41" s="968"/>
      <c r="H41" s="910">
        <v>0.46281279530785796</v>
      </c>
      <c r="I41" s="909">
        <v>271.5110464954996</v>
      </c>
      <c r="J41" s="910"/>
      <c r="K41" s="913">
        <v>0.4775064269411303</v>
      </c>
    </row>
    <row r="42" spans="1:11" s="953" customFormat="1" ht="16.5" customHeight="1">
      <c r="A42" s="914" t="s">
        <v>821</v>
      </c>
      <c r="B42" s="909">
        <v>6194.390375460282</v>
      </c>
      <c r="C42" s="909">
        <v>6389.11300644822</v>
      </c>
      <c r="D42" s="909">
        <v>6712.347249945293</v>
      </c>
      <c r="E42" s="910">
        <v>6921.224122370448</v>
      </c>
      <c r="F42" s="911">
        <v>194.72263098793883</v>
      </c>
      <c r="G42" s="968"/>
      <c r="H42" s="910">
        <v>3.143531795466955</v>
      </c>
      <c r="I42" s="909">
        <v>208.87687242515494</v>
      </c>
      <c r="J42" s="910"/>
      <c r="K42" s="913">
        <v>3.111830551180995</v>
      </c>
    </row>
    <row r="43" spans="1:11" s="953" customFormat="1" ht="16.5" customHeight="1">
      <c r="A43" s="926" t="s">
        <v>822</v>
      </c>
      <c r="B43" s="927">
        <v>0</v>
      </c>
      <c r="C43" s="927">
        <v>0</v>
      </c>
      <c r="D43" s="927">
        <v>0</v>
      </c>
      <c r="E43" s="928">
        <v>0</v>
      </c>
      <c r="F43" s="929">
        <v>0</v>
      </c>
      <c r="G43" s="1004"/>
      <c r="H43" s="928"/>
      <c r="I43" s="927">
        <v>0</v>
      </c>
      <c r="J43" s="928"/>
      <c r="K43" s="930"/>
    </row>
    <row r="44" spans="1:11" s="953" customFormat="1" ht="16.5" customHeight="1">
      <c r="A44" s="999" t="s">
        <v>823</v>
      </c>
      <c r="B44" s="927">
        <v>0</v>
      </c>
      <c r="C44" s="927">
        <v>0</v>
      </c>
      <c r="D44" s="927">
        <v>0</v>
      </c>
      <c r="E44" s="928">
        <v>0</v>
      </c>
      <c r="F44" s="929">
        <v>0</v>
      </c>
      <c r="G44" s="966"/>
      <c r="H44" s="1000"/>
      <c r="I44" s="927">
        <v>0</v>
      </c>
      <c r="J44" s="902"/>
      <c r="K44" s="906"/>
    </row>
    <row r="45" spans="1:11" s="953" customFormat="1" ht="16.5" customHeight="1" thickBot="1">
      <c r="A45" s="1001" t="s">
        <v>824</v>
      </c>
      <c r="B45" s="932">
        <v>4489.429351139573</v>
      </c>
      <c r="C45" s="932">
        <v>6314.718965109414</v>
      </c>
      <c r="D45" s="932">
        <v>4076.3188721838324</v>
      </c>
      <c r="E45" s="933">
        <v>6282.2867007799005</v>
      </c>
      <c r="F45" s="934">
        <v>1825.2896139698414</v>
      </c>
      <c r="G45" s="977"/>
      <c r="H45" s="933">
        <v>40.65749722749328</v>
      </c>
      <c r="I45" s="932">
        <v>2205.967828596068</v>
      </c>
      <c r="J45" s="933"/>
      <c r="K45" s="935">
        <v>54.11666500501838</v>
      </c>
    </row>
    <row r="46" spans="1:11" s="953" customFormat="1" ht="16.5" customHeight="1" thickTop="1">
      <c r="A46" s="943" t="s">
        <v>739</v>
      </c>
      <c r="B46" s="1002"/>
      <c r="C46" s="883"/>
      <c r="D46" s="938"/>
      <c r="E46" s="938"/>
      <c r="F46" s="909"/>
      <c r="G46" s="909"/>
      <c r="H46" s="909"/>
      <c r="I46" s="909"/>
      <c r="J46" s="909"/>
      <c r="K46" s="909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2" max="2" width="13.00390625" style="0" customWidth="1"/>
    <col min="3" max="3" width="11.8515625" style="0" customWidth="1"/>
    <col min="4" max="4" width="11.421875" style="0" customWidth="1"/>
    <col min="5" max="5" width="10.8515625" style="0" customWidth="1"/>
    <col min="6" max="6" width="12.00390625" style="0" customWidth="1"/>
    <col min="8" max="8" width="11.421875" style="0" customWidth="1"/>
    <col min="9" max="9" width="12.57421875" style="0" customWidth="1"/>
  </cols>
  <sheetData>
    <row r="1" spans="1:9" ht="15">
      <c r="A1" s="1792" t="s">
        <v>1095</v>
      </c>
      <c r="B1" s="1792"/>
      <c r="C1" s="1792"/>
      <c r="D1" s="1792"/>
      <c r="E1" s="1792"/>
      <c r="F1" s="1792"/>
      <c r="G1" s="1792"/>
      <c r="H1" s="1792"/>
      <c r="I1" s="1792"/>
    </row>
    <row r="2" spans="1:9" ht="15.75">
      <c r="A2" s="1793" t="s">
        <v>273</v>
      </c>
      <c r="B2" s="1793"/>
      <c r="C2" s="1793"/>
      <c r="D2" s="1793"/>
      <c r="E2" s="1793"/>
      <c r="F2" s="1793"/>
      <c r="G2" s="1793"/>
      <c r="H2" s="1793"/>
      <c r="I2" s="1793"/>
    </row>
    <row r="3" spans="1:9" ht="15.75" thickBot="1">
      <c r="A3" s="1253"/>
      <c r="B3" s="1253"/>
      <c r="C3" s="1253"/>
      <c r="D3" s="1253"/>
      <c r="E3" s="1253"/>
      <c r="F3" s="1253"/>
      <c r="G3" s="1794"/>
      <c r="H3" s="1795" t="s">
        <v>40</v>
      </c>
      <c r="I3" s="1796"/>
    </row>
    <row r="4" spans="1:9" ht="15.75" thickTop="1">
      <c r="A4" s="1797"/>
      <c r="B4" s="1798">
        <v>2015</v>
      </c>
      <c r="C4" s="1799">
        <v>2015</v>
      </c>
      <c r="D4" s="1800">
        <v>2016</v>
      </c>
      <c r="E4" s="1800">
        <v>2016</v>
      </c>
      <c r="F4" s="1706" t="s">
        <v>703</v>
      </c>
      <c r="G4" s="1707"/>
      <c r="H4" s="1707"/>
      <c r="I4" s="1708"/>
    </row>
    <row r="5" spans="1:9" ht="15">
      <c r="A5" s="1801" t="s">
        <v>744</v>
      </c>
      <c r="B5" s="1802" t="s">
        <v>705</v>
      </c>
      <c r="C5" s="1802" t="s">
        <v>706</v>
      </c>
      <c r="D5" s="1803" t="s">
        <v>707</v>
      </c>
      <c r="E5" s="1803" t="s">
        <v>708</v>
      </c>
      <c r="F5" s="1709" t="s">
        <v>19</v>
      </c>
      <c r="G5" s="1710"/>
      <c r="H5" s="1709" t="s">
        <v>41</v>
      </c>
      <c r="I5" s="1711"/>
    </row>
    <row r="6" spans="1:9" ht="15">
      <c r="A6" s="1804"/>
      <c r="B6" s="1015"/>
      <c r="C6" s="1015"/>
      <c r="D6" s="1015"/>
      <c r="E6" s="1015"/>
      <c r="F6" s="1016" t="s">
        <v>13</v>
      </c>
      <c r="G6" s="1017" t="s">
        <v>709</v>
      </c>
      <c r="H6" s="1016" t="s">
        <v>13</v>
      </c>
      <c r="I6" s="1018" t="s">
        <v>709</v>
      </c>
    </row>
    <row r="7" spans="1:9" ht="15">
      <c r="A7" s="1805" t="s">
        <v>834</v>
      </c>
      <c r="B7" s="1019">
        <v>94395.6122650716</v>
      </c>
      <c r="C7" s="1019">
        <v>95641.14932280421</v>
      </c>
      <c r="D7" s="1019">
        <v>109383.430681777</v>
      </c>
      <c r="E7" s="1019">
        <v>114125.270945101</v>
      </c>
      <c r="F7" s="1019">
        <v>1245.5370577326103</v>
      </c>
      <c r="G7" s="1019">
        <v>1.3194861793311188</v>
      </c>
      <c r="H7" s="1019">
        <v>4741.840263324004</v>
      </c>
      <c r="I7" s="1020">
        <v>4.335062663301511</v>
      </c>
    </row>
    <row r="8" spans="1:9" ht="15">
      <c r="A8" s="1806" t="s">
        <v>835</v>
      </c>
      <c r="B8" s="1019">
        <v>2146.84971165</v>
      </c>
      <c r="C8" s="1019">
        <v>1501.165423571736</v>
      </c>
      <c r="D8" s="1019">
        <v>1365.8296008016096</v>
      </c>
      <c r="E8" s="1019">
        <v>1213.804274909756</v>
      </c>
      <c r="F8" s="1019">
        <v>-645.6842880782638</v>
      </c>
      <c r="G8" s="1019">
        <v>-30.075896071086017</v>
      </c>
      <c r="H8" s="1019">
        <v>-152.02532589185353</v>
      </c>
      <c r="I8" s="1020">
        <v>-11.130621697071831</v>
      </c>
    </row>
    <row r="9" spans="1:9" ht="15">
      <c r="A9" s="1805" t="s">
        <v>836</v>
      </c>
      <c r="B9" s="1021">
        <v>251425.78589190802</v>
      </c>
      <c r="C9" s="1021">
        <v>242982.6083009573</v>
      </c>
      <c r="D9" s="1021">
        <v>327757.4128042434</v>
      </c>
      <c r="E9" s="1021">
        <v>315748.93355052057</v>
      </c>
      <c r="F9" s="1021">
        <v>-8443.177590950712</v>
      </c>
      <c r="G9" s="1021">
        <v>-3.358119200462824</v>
      </c>
      <c r="H9" s="1021">
        <v>-12008.47925372282</v>
      </c>
      <c r="I9" s="1022">
        <v>-3.6638314755355395</v>
      </c>
    </row>
    <row r="10" spans="1:9" ht="15">
      <c r="A10" s="1807" t="s">
        <v>837</v>
      </c>
      <c r="B10" s="1023">
        <v>78180.47070972601</v>
      </c>
      <c r="C10" s="1023">
        <v>78681.41258899402</v>
      </c>
      <c r="D10" s="1023">
        <v>101505.83048099346</v>
      </c>
      <c r="E10" s="1023">
        <v>100776.23283689836</v>
      </c>
      <c r="F10" s="1023">
        <v>500.94187926800805</v>
      </c>
      <c r="G10" s="1023">
        <v>0.6407506564240839</v>
      </c>
      <c r="H10" s="1023">
        <v>-729.5976440951054</v>
      </c>
      <c r="I10" s="1024">
        <v>-0.718774124242764</v>
      </c>
    </row>
    <row r="11" spans="1:9" ht="15">
      <c r="A11" s="1807" t="s">
        <v>838</v>
      </c>
      <c r="B11" s="1023">
        <v>39627.09933845999</v>
      </c>
      <c r="C11" s="1023">
        <v>39554.72911551</v>
      </c>
      <c r="D11" s="1023">
        <v>54917.68042926249</v>
      </c>
      <c r="E11" s="1023">
        <v>52021.47997097867</v>
      </c>
      <c r="F11" s="1023">
        <v>-72.37022294999042</v>
      </c>
      <c r="G11" s="1023">
        <v>-0.18262811095979375</v>
      </c>
      <c r="H11" s="1023">
        <v>-2896.20045828382</v>
      </c>
      <c r="I11" s="1024">
        <v>-5.2737122829037055</v>
      </c>
    </row>
    <row r="12" spans="1:9" ht="15">
      <c r="A12" s="1807" t="s">
        <v>839</v>
      </c>
      <c r="B12" s="1023">
        <v>39796.55675832</v>
      </c>
      <c r="C12" s="1023">
        <v>36721.54141609</v>
      </c>
      <c r="D12" s="1023">
        <v>48784.74305612899</v>
      </c>
      <c r="E12" s="1023">
        <v>46269.14769035923</v>
      </c>
      <c r="F12" s="1023">
        <v>-3075.015342229999</v>
      </c>
      <c r="G12" s="1023">
        <v>-7.726837678204726</v>
      </c>
      <c r="H12" s="1023">
        <v>-2515.595365769761</v>
      </c>
      <c r="I12" s="1024">
        <v>-5.156520682860742</v>
      </c>
    </row>
    <row r="13" spans="1:9" ht="15">
      <c r="A13" s="1807" t="s">
        <v>840</v>
      </c>
      <c r="B13" s="1023">
        <v>93821.65908540199</v>
      </c>
      <c r="C13" s="1023">
        <v>88024.92518036332</v>
      </c>
      <c r="D13" s="1023">
        <v>122549.15883785849</v>
      </c>
      <c r="E13" s="1023">
        <v>116682.07305228434</v>
      </c>
      <c r="F13" s="1023">
        <v>-5796.733905038665</v>
      </c>
      <c r="G13" s="1023">
        <v>-6.178460242066427</v>
      </c>
      <c r="H13" s="1023">
        <v>-5867.085785574149</v>
      </c>
      <c r="I13" s="1024">
        <v>-4.787536561827188</v>
      </c>
    </row>
    <row r="14" spans="1:9" ht="15">
      <c r="A14" s="1805" t="s">
        <v>841</v>
      </c>
      <c r="B14" s="1021">
        <v>148608.08064223</v>
      </c>
      <c r="C14" s="1021">
        <v>150317.93643248998</v>
      </c>
      <c r="D14" s="1021">
        <v>178604.28415670892</v>
      </c>
      <c r="E14" s="1021">
        <v>179172.6912257119</v>
      </c>
      <c r="F14" s="1021">
        <v>1709.855790259986</v>
      </c>
      <c r="G14" s="1021">
        <v>1.1505806298490715</v>
      </c>
      <c r="H14" s="1021">
        <v>568.4070690029766</v>
      </c>
      <c r="I14" s="1022">
        <v>0.31824940352732606</v>
      </c>
    </row>
    <row r="15" spans="1:9" ht="15">
      <c r="A15" s="1805" t="s">
        <v>842</v>
      </c>
      <c r="B15" s="1021">
        <v>139723.045525048</v>
      </c>
      <c r="C15" s="1021">
        <v>134757.5887705132</v>
      </c>
      <c r="D15" s="1021">
        <v>164562.6836140436</v>
      </c>
      <c r="E15" s="1021">
        <v>166521.6072394298</v>
      </c>
      <c r="F15" s="1021">
        <v>-4965.456754534796</v>
      </c>
      <c r="G15" s="1021">
        <v>-3.5537850866875393</v>
      </c>
      <c r="H15" s="1021">
        <v>1958.9236253862036</v>
      </c>
      <c r="I15" s="1022">
        <v>1.1903814293528154</v>
      </c>
    </row>
    <row r="16" spans="1:9" ht="15">
      <c r="A16" s="1805" t="s">
        <v>843</v>
      </c>
      <c r="B16" s="1021">
        <v>84073.62752155848</v>
      </c>
      <c r="C16" s="1021">
        <v>86889.21839634492</v>
      </c>
      <c r="D16" s="1021">
        <v>92254.71240509371</v>
      </c>
      <c r="E16" s="1021">
        <v>93293.78549285023</v>
      </c>
      <c r="F16" s="1021">
        <v>2815.590874786445</v>
      </c>
      <c r="G16" s="1021">
        <v>3.3489584757889275</v>
      </c>
      <c r="H16" s="1021">
        <v>1039.073087756522</v>
      </c>
      <c r="I16" s="1022">
        <v>1.1263089555728225</v>
      </c>
    </row>
    <row r="17" spans="1:9" ht="15">
      <c r="A17" s="1805" t="s">
        <v>844</v>
      </c>
      <c r="B17" s="1021">
        <v>71957.19140573568</v>
      </c>
      <c r="C17" s="1021">
        <v>68590.88107941988</v>
      </c>
      <c r="D17" s="1021">
        <v>78096.0350711637</v>
      </c>
      <c r="E17" s="1021">
        <v>77342.1273034537</v>
      </c>
      <c r="F17" s="1021">
        <v>-3366.3103263157973</v>
      </c>
      <c r="G17" s="1021">
        <v>-4.678212504619059</v>
      </c>
      <c r="H17" s="1021">
        <v>-753.9077677099995</v>
      </c>
      <c r="I17" s="1022">
        <v>-0.9653598508848927</v>
      </c>
    </row>
    <row r="18" spans="1:9" ht="15">
      <c r="A18" s="1805" t="s">
        <v>845</v>
      </c>
      <c r="B18" s="1021">
        <v>924921.4648661031</v>
      </c>
      <c r="C18" s="1021">
        <v>927452.1613745998</v>
      </c>
      <c r="D18" s="1021">
        <v>1097554.9779782174</v>
      </c>
      <c r="E18" s="1021">
        <v>1100733.8238304355</v>
      </c>
      <c r="F18" s="1021">
        <v>2530.6965084966505</v>
      </c>
      <c r="G18" s="1021">
        <v>0.27361204217084617</v>
      </c>
      <c r="H18" s="1021">
        <v>3178.8458522181027</v>
      </c>
      <c r="I18" s="1022">
        <v>0.28962976033089355</v>
      </c>
    </row>
    <row r="19" spans="1:9" ht="15">
      <c r="A19" s="1805" t="s">
        <v>846</v>
      </c>
      <c r="B19" s="1021">
        <v>55651.7866333227</v>
      </c>
      <c r="C19" s="1021">
        <v>54327.372067010896</v>
      </c>
      <c r="D19" s="1021">
        <v>59491.5495035016</v>
      </c>
      <c r="E19" s="1021">
        <v>64847.3851169265</v>
      </c>
      <c r="F19" s="1021">
        <v>-1324.4145663118034</v>
      </c>
      <c r="G19" s="1021">
        <v>-2.3798239848759533</v>
      </c>
      <c r="H19" s="1021">
        <v>5355.835613424904</v>
      </c>
      <c r="I19" s="1022">
        <v>9.002682999725307</v>
      </c>
    </row>
    <row r="20" spans="1:9" ht="15.75" thickBot="1">
      <c r="A20" s="1808" t="s">
        <v>556</v>
      </c>
      <c r="B20" s="1025">
        <v>1772903.4444626276</v>
      </c>
      <c r="C20" s="1025">
        <v>1762460.0811677119</v>
      </c>
      <c r="D20" s="1025">
        <v>2109070.915815551</v>
      </c>
      <c r="E20" s="1025">
        <v>2112999.428979339</v>
      </c>
      <c r="F20" s="1025">
        <v>-10443.363294915762</v>
      </c>
      <c r="G20" s="1025">
        <v>-0.5890542616708141</v>
      </c>
      <c r="H20" s="1025">
        <v>3928.513163788244</v>
      </c>
      <c r="I20" s="1026">
        <v>0.1862674760876468</v>
      </c>
    </row>
    <row r="21" spans="1:9" ht="15.75" thickTop="1">
      <c r="A21" s="1809" t="s">
        <v>847</v>
      </c>
      <c r="B21" s="1027"/>
      <c r="C21" s="1027"/>
      <c r="D21" s="1027"/>
      <c r="E21" s="1027"/>
      <c r="F21" s="1027"/>
      <c r="G21" s="1028"/>
      <c r="H21" s="1027"/>
      <c r="I21" s="1029"/>
    </row>
    <row r="22" spans="1:9" ht="15">
      <c r="A22" s="1810" t="s">
        <v>848</v>
      </c>
      <c r="B22" s="1027"/>
      <c r="C22" s="1027"/>
      <c r="D22" s="1027"/>
      <c r="E22" s="1027"/>
      <c r="F22" s="1027"/>
      <c r="G22" s="1028"/>
      <c r="H22" s="1027"/>
      <c r="I22" s="1029"/>
    </row>
    <row r="23" spans="1:9" ht="15">
      <c r="A23" s="1811" t="s">
        <v>849</v>
      </c>
      <c r="B23" s="1253"/>
      <c r="C23" s="1253"/>
      <c r="D23" s="1253"/>
      <c r="E23" s="1253"/>
      <c r="F23" s="1253"/>
      <c r="G23" s="1794"/>
      <c r="H23" s="1253"/>
      <c r="I23" s="1029"/>
    </row>
    <row r="24" spans="1:9" ht="15">
      <c r="A24" s="1253" t="s">
        <v>850</v>
      </c>
      <c r="B24" s="1253"/>
      <c r="C24" s="1253"/>
      <c r="D24" s="1253"/>
      <c r="E24" s="1253"/>
      <c r="F24" s="1253"/>
      <c r="G24" s="1794"/>
      <c r="H24" s="1253"/>
      <c r="I24" s="1029"/>
    </row>
    <row r="25" spans="1:9" ht="15">
      <c r="A25" s="1811" t="s">
        <v>851</v>
      </c>
      <c r="B25" s="1253"/>
      <c r="C25" s="1253"/>
      <c r="D25" s="1253"/>
      <c r="E25" s="1253"/>
      <c r="F25" s="1253"/>
      <c r="G25" s="1794"/>
      <c r="H25" s="1253"/>
      <c r="I25" s="1029"/>
    </row>
    <row r="26" spans="1:9" ht="15">
      <c r="A26" s="1253" t="s">
        <v>852</v>
      </c>
      <c r="B26" s="1253"/>
      <c r="C26" s="1253"/>
      <c r="D26" s="1253"/>
      <c r="E26" s="1253"/>
      <c r="F26" s="1253"/>
      <c r="G26" s="1794"/>
      <c r="H26" s="1253"/>
      <c r="I26" s="1029"/>
    </row>
    <row r="27" spans="1:9" ht="15">
      <c r="A27" s="1253"/>
      <c r="B27" s="1253"/>
      <c r="C27" s="1253"/>
      <c r="D27" s="1253"/>
      <c r="E27" s="1253"/>
      <c r="F27" s="1253"/>
      <c r="G27" s="1794"/>
      <c r="H27" s="1253"/>
      <c r="I27" s="1029"/>
    </row>
    <row r="28" spans="1:9" ht="15">
      <c r="A28" s="1812" t="s">
        <v>853</v>
      </c>
      <c r="B28" s="1813"/>
      <c r="C28" s="1813"/>
      <c r="D28" s="1813"/>
      <c r="E28" s="1253"/>
      <c r="F28" s="1813"/>
      <c r="G28" s="1814"/>
      <c r="H28" s="1813"/>
      <c r="I28" s="1032"/>
    </row>
    <row r="29" spans="1:9" ht="15">
      <c r="A29" s="1253" t="s">
        <v>854</v>
      </c>
      <c r="B29" s="1253"/>
      <c r="C29" s="1253"/>
      <c r="D29" s="1253"/>
      <c r="E29" s="1253"/>
      <c r="F29" s="1253"/>
      <c r="G29" s="1794"/>
      <c r="H29" s="1253"/>
      <c r="I29" s="1029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A1" sqref="A1:S2"/>
    </sheetView>
  </sheetViews>
  <sheetFormatPr defaultColWidth="9.140625" defaultRowHeight="15"/>
  <cols>
    <col min="1" max="1" width="56.421875" style="953" bestFit="1" customWidth="1"/>
    <col min="2" max="5" width="8.421875" style="953" bestFit="1" customWidth="1"/>
    <col min="6" max="6" width="7.140625" style="953" bestFit="1" customWidth="1"/>
    <col min="7" max="7" width="7.00390625" style="953" bestFit="1" customWidth="1"/>
    <col min="8" max="8" width="7.140625" style="953" bestFit="1" customWidth="1"/>
    <col min="9" max="9" width="6.8515625" style="953" bestFit="1" customWidth="1"/>
    <col min="10" max="10" width="10.421875" style="953" bestFit="1" customWidth="1"/>
    <col min="11" max="11" width="54.8515625" style="953" customWidth="1"/>
    <col min="12" max="14" width="9.421875" style="953" bestFit="1" customWidth="1"/>
    <col min="15" max="15" width="10.28125" style="953" customWidth="1"/>
    <col min="16" max="16" width="8.421875" style="953" customWidth="1"/>
    <col min="17" max="17" width="6.8515625" style="953" customWidth="1"/>
    <col min="18" max="18" width="8.28125" style="953" customWidth="1"/>
    <col min="19" max="19" width="6.8515625" style="953" bestFit="1" customWidth="1"/>
    <col min="20" max="16384" width="9.140625" style="953" customWidth="1"/>
  </cols>
  <sheetData>
    <row r="1" spans="1:19" ht="12.75">
      <c r="A1" s="1712" t="s">
        <v>1096</v>
      </c>
      <c r="B1" s="1712"/>
      <c r="C1" s="1712"/>
      <c r="D1" s="1712"/>
      <c r="E1" s="1712"/>
      <c r="F1" s="1712"/>
      <c r="G1" s="1712"/>
      <c r="H1" s="1712"/>
      <c r="I1" s="1712"/>
      <c r="J1" s="1712"/>
      <c r="K1" s="1712"/>
      <c r="L1" s="1712"/>
      <c r="M1" s="1712"/>
      <c r="N1" s="1712"/>
      <c r="O1" s="1712"/>
      <c r="P1" s="1712"/>
      <c r="Q1" s="1712"/>
      <c r="R1" s="1712"/>
      <c r="S1" s="1712"/>
    </row>
    <row r="2" spans="1:19" ht="15.75">
      <c r="A2" s="1713" t="s">
        <v>855</v>
      </c>
      <c r="B2" s="1713"/>
      <c r="C2" s="1713"/>
      <c r="D2" s="1713"/>
      <c r="E2" s="1713"/>
      <c r="F2" s="1713"/>
      <c r="G2" s="1713"/>
      <c r="H2" s="1713"/>
      <c r="I2" s="1713"/>
      <c r="J2" s="1713"/>
      <c r="K2" s="1713"/>
      <c r="L2" s="1713"/>
      <c r="M2" s="1713"/>
      <c r="N2" s="1713"/>
      <c r="O2" s="1713"/>
      <c r="P2" s="1713"/>
      <c r="Q2" s="1713"/>
      <c r="R2" s="1713"/>
      <c r="S2" s="1713"/>
    </row>
    <row r="3" spans="1:19" ht="13.5" thickBot="1">
      <c r="A3" s="1033"/>
      <c r="B3" s="1033"/>
      <c r="C3" s="1033"/>
      <c r="D3" s="1033"/>
      <c r="E3" s="1033"/>
      <c r="F3" s="1033"/>
      <c r="G3" s="1033"/>
      <c r="H3" s="1714" t="s">
        <v>40</v>
      </c>
      <c r="I3" s="1714"/>
      <c r="K3" s="1033"/>
      <c r="L3" s="1033"/>
      <c r="M3" s="1033"/>
      <c r="N3" s="1033"/>
      <c r="O3" s="1033"/>
      <c r="P3" s="1033"/>
      <c r="Q3" s="1033"/>
      <c r="R3" s="1714" t="s">
        <v>40</v>
      </c>
      <c r="S3" s="1714"/>
    </row>
    <row r="4" spans="1:19" ht="13.5" customHeight="1" thickTop="1">
      <c r="A4" s="1034"/>
      <c r="B4" s="1009">
        <v>2015</v>
      </c>
      <c r="C4" s="1010">
        <v>2015</v>
      </c>
      <c r="D4" s="1011">
        <v>2016</v>
      </c>
      <c r="E4" s="1011">
        <v>2016</v>
      </c>
      <c r="F4" s="1706" t="s">
        <v>703</v>
      </c>
      <c r="G4" s="1707"/>
      <c r="H4" s="1707"/>
      <c r="I4" s="1708"/>
      <c r="K4" s="1034"/>
      <c r="L4" s="1009">
        <v>2015</v>
      </c>
      <c r="M4" s="1010">
        <v>2015</v>
      </c>
      <c r="N4" s="1011">
        <v>2016</v>
      </c>
      <c r="O4" s="1011">
        <v>2016</v>
      </c>
      <c r="P4" s="1706" t="s">
        <v>703</v>
      </c>
      <c r="Q4" s="1707"/>
      <c r="R4" s="1707"/>
      <c r="S4" s="1708"/>
    </row>
    <row r="5" spans="1:19" ht="12.75">
      <c r="A5" s="1035" t="s">
        <v>744</v>
      </c>
      <c r="B5" s="1012" t="s">
        <v>705</v>
      </c>
      <c r="C5" s="1012" t="s">
        <v>706</v>
      </c>
      <c r="D5" s="1013" t="s">
        <v>707</v>
      </c>
      <c r="E5" s="1013" t="s">
        <v>708</v>
      </c>
      <c r="F5" s="1709" t="s">
        <v>19</v>
      </c>
      <c r="G5" s="1710"/>
      <c r="H5" s="1709" t="s">
        <v>41</v>
      </c>
      <c r="I5" s="1711"/>
      <c r="K5" s="1035" t="s">
        <v>744</v>
      </c>
      <c r="L5" s="1012" t="s">
        <v>705</v>
      </c>
      <c r="M5" s="1012" t="s">
        <v>706</v>
      </c>
      <c r="N5" s="1013" t="s">
        <v>707</v>
      </c>
      <c r="O5" s="1013" t="s">
        <v>708</v>
      </c>
      <c r="P5" s="1709" t="s">
        <v>19</v>
      </c>
      <c r="Q5" s="1710"/>
      <c r="R5" s="1709" t="s">
        <v>41</v>
      </c>
      <c r="S5" s="1711"/>
    </row>
    <row r="6" spans="1:19" ht="12.75">
      <c r="A6" s="1036"/>
      <c r="B6" s="1037"/>
      <c r="C6" s="1038"/>
      <c r="D6" s="1038"/>
      <c r="E6" s="1038"/>
      <c r="F6" s="1038" t="s">
        <v>13</v>
      </c>
      <c r="G6" s="1038" t="s">
        <v>856</v>
      </c>
      <c r="H6" s="1038" t="s">
        <v>13</v>
      </c>
      <c r="I6" s="1039" t="s">
        <v>856</v>
      </c>
      <c r="K6" s="1036"/>
      <c r="L6" s="1037"/>
      <c r="M6" s="1038"/>
      <c r="N6" s="1038"/>
      <c r="O6" s="1038"/>
      <c r="P6" s="1038" t="s">
        <v>13</v>
      </c>
      <c r="Q6" s="1038" t="s">
        <v>856</v>
      </c>
      <c r="R6" s="1038" t="s">
        <v>13</v>
      </c>
      <c r="S6" s="1039" t="s">
        <v>856</v>
      </c>
    </row>
    <row r="7" spans="1:19" s="1033" customFormat="1" ht="12.75">
      <c r="A7" s="1040" t="s">
        <v>857</v>
      </c>
      <c r="B7" s="1041">
        <v>65159.77609384413</v>
      </c>
      <c r="C7" s="1042">
        <v>64489.463448518436</v>
      </c>
      <c r="D7" s="1042">
        <v>78791.4543011786</v>
      </c>
      <c r="E7" s="1042">
        <v>79246.09498849549</v>
      </c>
      <c r="F7" s="1042">
        <v>-670.3126453256918</v>
      </c>
      <c r="G7" s="1042">
        <v>-1.028721529614063</v>
      </c>
      <c r="H7" s="1042">
        <v>454.64068731688894</v>
      </c>
      <c r="I7" s="1043">
        <v>0.5770177633465615</v>
      </c>
      <c r="J7" s="1031"/>
      <c r="K7" s="1040" t="s">
        <v>858</v>
      </c>
      <c r="L7" s="1044">
        <v>23002.465491631418</v>
      </c>
      <c r="M7" s="1045">
        <v>22308.0745171152</v>
      </c>
      <c r="N7" s="1045">
        <v>29942.067053997056</v>
      </c>
      <c r="O7" s="1045">
        <v>30295.242872439</v>
      </c>
      <c r="P7" s="1045">
        <v>-694.3909745162164</v>
      </c>
      <c r="Q7" s="1045">
        <v>-3.0187675958859472</v>
      </c>
      <c r="R7" s="1045">
        <v>353.175818441945</v>
      </c>
      <c r="S7" s="1046">
        <v>1.1795305173989266</v>
      </c>
    </row>
    <row r="8" spans="1:19" s="883" customFormat="1" ht="12.75">
      <c r="A8" s="1047" t="s">
        <v>859</v>
      </c>
      <c r="B8" s="1048">
        <v>7998.323793673232</v>
      </c>
      <c r="C8" s="1049">
        <v>7978.245806159997</v>
      </c>
      <c r="D8" s="1049">
        <v>10347.91153206</v>
      </c>
      <c r="E8" s="1049">
        <v>10145.855827422225</v>
      </c>
      <c r="F8" s="1050">
        <v>-20.077987513234802</v>
      </c>
      <c r="G8" s="1050">
        <v>-0.25102744063845883</v>
      </c>
      <c r="H8" s="1050">
        <v>-202.0557046377744</v>
      </c>
      <c r="I8" s="1051">
        <v>-1.9526230390718307</v>
      </c>
      <c r="J8" s="1003"/>
      <c r="K8" s="1047" t="s">
        <v>860</v>
      </c>
      <c r="L8" s="1052">
        <v>14342.269260266698</v>
      </c>
      <c r="M8" s="1053">
        <v>14205.5910956367</v>
      </c>
      <c r="N8" s="1053">
        <v>18943.62419662</v>
      </c>
      <c r="O8" s="1053">
        <v>19019.41081313</v>
      </c>
      <c r="P8" s="1054">
        <v>-136.6781646299969</v>
      </c>
      <c r="Q8" s="1054">
        <v>-0.9529744711225381</v>
      </c>
      <c r="R8" s="1054">
        <v>75.7866165100022</v>
      </c>
      <c r="S8" s="1055">
        <v>0.4000639778502593</v>
      </c>
    </row>
    <row r="9" spans="1:19" s="883" customFormat="1" ht="12.75">
      <c r="A9" s="1047" t="s">
        <v>861</v>
      </c>
      <c r="B9" s="1056">
        <v>3479.861155805159</v>
      </c>
      <c r="C9" s="1050">
        <v>3376.179615360001</v>
      </c>
      <c r="D9" s="1050">
        <v>3421.7982416800005</v>
      </c>
      <c r="E9" s="1050">
        <v>3331.0430235000013</v>
      </c>
      <c r="F9" s="1056">
        <v>-103.68154044515768</v>
      </c>
      <c r="G9" s="1050">
        <v>-2.9794734848025333</v>
      </c>
      <c r="H9" s="1050">
        <v>-90.75521817999925</v>
      </c>
      <c r="I9" s="1051">
        <v>-2.652266784012407</v>
      </c>
      <c r="K9" s="1047" t="s">
        <v>862</v>
      </c>
      <c r="L9" s="1057">
        <v>44.92072345</v>
      </c>
      <c r="M9" s="1054">
        <v>45.558797420000005</v>
      </c>
      <c r="N9" s="1054">
        <v>49.51927504</v>
      </c>
      <c r="O9" s="1054">
        <v>49.56821646</v>
      </c>
      <c r="P9" s="1057">
        <v>0.6380739700000078</v>
      </c>
      <c r="Q9" s="1054">
        <v>1.420444554305164</v>
      </c>
      <c r="R9" s="1054">
        <v>0.048941420000005564</v>
      </c>
      <c r="S9" s="1055">
        <v>0.09883307047704624</v>
      </c>
    </row>
    <row r="10" spans="1:19" s="883" customFormat="1" ht="12.75">
      <c r="A10" s="1047" t="s">
        <v>863</v>
      </c>
      <c r="B10" s="1056">
        <v>20730.12233032415</v>
      </c>
      <c r="C10" s="1050">
        <v>22068.55012928394</v>
      </c>
      <c r="D10" s="1050">
        <v>28761.712302441654</v>
      </c>
      <c r="E10" s="1050">
        <v>28936.631394141667</v>
      </c>
      <c r="F10" s="1056">
        <v>1338.4277989597904</v>
      </c>
      <c r="G10" s="1050">
        <v>6.456439463465828</v>
      </c>
      <c r="H10" s="1050">
        <v>174.91909170001236</v>
      </c>
      <c r="I10" s="1051">
        <v>0.6081664744458314</v>
      </c>
      <c r="K10" s="1047" t="s">
        <v>864</v>
      </c>
      <c r="L10" s="1057">
        <v>6466.227867574001</v>
      </c>
      <c r="M10" s="1054">
        <v>6451.027378088501</v>
      </c>
      <c r="N10" s="1054">
        <v>7273.623215850001</v>
      </c>
      <c r="O10" s="1054">
        <v>7812.948997238998</v>
      </c>
      <c r="P10" s="1057">
        <v>-15.20048948549993</v>
      </c>
      <c r="Q10" s="1054">
        <v>-0.2350750668983592</v>
      </c>
      <c r="R10" s="1054">
        <v>539.3257813889977</v>
      </c>
      <c r="S10" s="1055">
        <v>7.414816046750254</v>
      </c>
    </row>
    <row r="11" spans="1:19" s="883" customFormat="1" ht="12.75">
      <c r="A11" s="1047" t="s">
        <v>865</v>
      </c>
      <c r="B11" s="1056">
        <v>1769.28074207</v>
      </c>
      <c r="C11" s="1050">
        <v>1788.7186767500002</v>
      </c>
      <c r="D11" s="1050">
        <v>2010.0968664000006</v>
      </c>
      <c r="E11" s="1050">
        <v>2053.2435227700003</v>
      </c>
      <c r="F11" s="1056">
        <v>19.437934680000126</v>
      </c>
      <c r="G11" s="1050">
        <v>1.0986348417073926</v>
      </c>
      <c r="H11" s="1050">
        <v>43.14665636999962</v>
      </c>
      <c r="I11" s="1051">
        <v>2.1464963749370685</v>
      </c>
      <c r="K11" s="1047" t="s">
        <v>866</v>
      </c>
      <c r="L11" s="1058">
        <v>2149.04764034072</v>
      </c>
      <c r="M11" s="1059">
        <v>1605.8972459699999</v>
      </c>
      <c r="N11" s="1059">
        <v>3675.300366487057</v>
      </c>
      <c r="O11" s="1059">
        <v>3413.3148456099993</v>
      </c>
      <c r="P11" s="1054">
        <v>-543.1503943707203</v>
      </c>
      <c r="Q11" s="1054">
        <v>-25.27400436244432</v>
      </c>
      <c r="R11" s="1054">
        <v>-261.98552087705775</v>
      </c>
      <c r="S11" s="1055">
        <v>-7.128275100069439</v>
      </c>
    </row>
    <row r="12" spans="1:19" s="883" customFormat="1" ht="12.75">
      <c r="A12" s="1047" t="s">
        <v>867</v>
      </c>
      <c r="B12" s="1060">
        <v>31182.18807197159</v>
      </c>
      <c r="C12" s="1061">
        <v>29277.769220964507</v>
      </c>
      <c r="D12" s="1061">
        <v>34249.93535859693</v>
      </c>
      <c r="E12" s="1061">
        <v>34779.32122066159</v>
      </c>
      <c r="F12" s="1050">
        <v>-1904.4188510070817</v>
      </c>
      <c r="G12" s="1050">
        <v>-6.107393254801407</v>
      </c>
      <c r="H12" s="1050">
        <v>529.3858620646643</v>
      </c>
      <c r="I12" s="1051">
        <v>1.5456550691906208</v>
      </c>
      <c r="K12" s="1040" t="s">
        <v>868</v>
      </c>
      <c r="L12" s="1044">
        <v>60042.01386870157</v>
      </c>
      <c r="M12" s="1045">
        <v>62353.994164339725</v>
      </c>
      <c r="N12" s="1045">
        <v>83966.81437344912</v>
      </c>
      <c r="O12" s="1045">
        <v>84564.73701583623</v>
      </c>
      <c r="P12" s="1045">
        <v>2311.9802956381536</v>
      </c>
      <c r="Q12" s="1045">
        <v>3.8506041797564228</v>
      </c>
      <c r="R12" s="1045">
        <v>597.922642387115</v>
      </c>
      <c r="S12" s="1046">
        <v>0.7120939943342454</v>
      </c>
    </row>
    <row r="13" spans="1:19" s="1033" customFormat="1" ht="12.75">
      <c r="A13" s="1040" t="s">
        <v>869</v>
      </c>
      <c r="B13" s="1041">
        <v>3526.16618513</v>
      </c>
      <c r="C13" s="1042">
        <v>3690.1305077700003</v>
      </c>
      <c r="D13" s="1042">
        <v>3404.02542476</v>
      </c>
      <c r="E13" s="1042">
        <v>3435.854466479501</v>
      </c>
      <c r="F13" s="1042">
        <v>163.96432264000032</v>
      </c>
      <c r="G13" s="1042">
        <v>4.649931796505938</v>
      </c>
      <c r="H13" s="1042">
        <v>31.829041719500765</v>
      </c>
      <c r="I13" s="1043">
        <v>0.9350412452264473</v>
      </c>
      <c r="K13" s="1047" t="s">
        <v>870</v>
      </c>
      <c r="L13" s="1052">
        <v>10938.141335183493</v>
      </c>
      <c r="M13" s="1053">
        <v>12554.698746339498</v>
      </c>
      <c r="N13" s="1053">
        <v>15317.699804687185</v>
      </c>
      <c r="O13" s="1053">
        <v>14778.150663052998</v>
      </c>
      <c r="P13" s="1054">
        <v>1616.5574111560054</v>
      </c>
      <c r="Q13" s="1054">
        <v>14.779086881572892</v>
      </c>
      <c r="R13" s="1054">
        <v>-539.5491416341865</v>
      </c>
      <c r="S13" s="1055">
        <v>-3.5223901010847958</v>
      </c>
    </row>
    <row r="14" spans="1:19" s="883" customFormat="1" ht="12.75">
      <c r="A14" s="1047" t="s">
        <v>871</v>
      </c>
      <c r="B14" s="1048">
        <v>1064.9545842500002</v>
      </c>
      <c r="C14" s="1049">
        <v>1206.6138667100001</v>
      </c>
      <c r="D14" s="1049">
        <v>1624.5139974299998</v>
      </c>
      <c r="E14" s="1049">
        <v>1566.2549187795003</v>
      </c>
      <c r="F14" s="1050">
        <v>141.65928246</v>
      </c>
      <c r="G14" s="1050">
        <v>13.30190832126088</v>
      </c>
      <c r="H14" s="1050">
        <v>-58.25907865049953</v>
      </c>
      <c r="I14" s="1051">
        <v>-3.58624664008227</v>
      </c>
      <c r="K14" s="1047" t="s">
        <v>872</v>
      </c>
      <c r="L14" s="1057">
        <v>6241.116634909785</v>
      </c>
      <c r="M14" s="1054">
        <v>6535.458778778199</v>
      </c>
      <c r="N14" s="1054">
        <v>10873.652292877894</v>
      </c>
      <c r="O14" s="1054">
        <v>10871.1513200132</v>
      </c>
      <c r="P14" s="1057">
        <v>294.3421438684145</v>
      </c>
      <c r="Q14" s="1054">
        <v>4.716177586267288</v>
      </c>
      <c r="R14" s="1054">
        <v>-2.5009728646946314</v>
      </c>
      <c r="S14" s="1055">
        <v>-0.023000301989909475</v>
      </c>
    </row>
    <row r="15" spans="1:19" s="883" customFormat="1" ht="12.75">
      <c r="A15" s="1047" t="s">
        <v>873</v>
      </c>
      <c r="B15" s="1056">
        <v>796.0430835399999</v>
      </c>
      <c r="C15" s="1050">
        <v>830.46148902</v>
      </c>
      <c r="D15" s="1050">
        <v>511.9188356800001</v>
      </c>
      <c r="E15" s="1050">
        <v>564.68548851</v>
      </c>
      <c r="F15" s="1056">
        <v>34.41840548000016</v>
      </c>
      <c r="G15" s="1050">
        <v>4.323686266695726</v>
      </c>
      <c r="H15" s="1050">
        <v>52.76665282999994</v>
      </c>
      <c r="I15" s="1051">
        <v>10.307620886797046</v>
      </c>
      <c r="K15" s="1047" t="s">
        <v>874</v>
      </c>
      <c r="L15" s="1057">
        <v>0</v>
      </c>
      <c r="M15" s="1054">
        <v>0</v>
      </c>
      <c r="N15" s="1054">
        <v>0</v>
      </c>
      <c r="O15" s="1054">
        <v>0</v>
      </c>
      <c r="P15" s="1062">
        <v>0</v>
      </c>
      <c r="Q15" s="1063" t="e">
        <v>#DIV/0!</v>
      </c>
      <c r="R15" s="1063">
        <v>0</v>
      </c>
      <c r="S15" s="1064" t="e">
        <v>#DIV/0!</v>
      </c>
    </row>
    <row r="16" spans="1:19" s="883" customFormat="1" ht="12.75">
      <c r="A16" s="1047" t="s">
        <v>875</v>
      </c>
      <c r="B16" s="1056">
        <v>241.57251959</v>
      </c>
      <c r="C16" s="1050">
        <v>279.34266410999993</v>
      </c>
      <c r="D16" s="1050">
        <v>254.76278612000002</v>
      </c>
      <c r="E16" s="1050">
        <v>253.74452315000002</v>
      </c>
      <c r="F16" s="1056">
        <v>37.77014451999992</v>
      </c>
      <c r="G16" s="1050">
        <v>15.635116355164854</v>
      </c>
      <c r="H16" s="1050">
        <v>-1.018262969999995</v>
      </c>
      <c r="I16" s="1051">
        <v>-0.3996906241716034</v>
      </c>
      <c r="K16" s="1047" t="s">
        <v>876</v>
      </c>
      <c r="L16" s="1057">
        <v>0</v>
      </c>
      <c r="M16" s="1054">
        <v>0</v>
      </c>
      <c r="N16" s="1054">
        <v>0</v>
      </c>
      <c r="O16" s="1054">
        <v>0</v>
      </c>
      <c r="P16" s="1062">
        <v>0</v>
      </c>
      <c r="Q16" s="1063" t="e">
        <v>#DIV/0!</v>
      </c>
      <c r="R16" s="1063">
        <v>0</v>
      </c>
      <c r="S16" s="1064" t="e">
        <v>#DIV/0!</v>
      </c>
    </row>
    <row r="17" spans="1:19" s="883" customFormat="1" ht="12.75">
      <c r="A17" s="1047" t="s">
        <v>877</v>
      </c>
      <c r="B17" s="1056">
        <v>11.854953219999999</v>
      </c>
      <c r="C17" s="1050">
        <v>11.896354220000001</v>
      </c>
      <c r="D17" s="1050">
        <v>14.13501966</v>
      </c>
      <c r="E17" s="1050">
        <v>12.4789809</v>
      </c>
      <c r="F17" s="1056">
        <v>0.04140100000000224</v>
      </c>
      <c r="G17" s="1050">
        <v>0.34922955183118176</v>
      </c>
      <c r="H17" s="1050">
        <v>-1.6560387599999995</v>
      </c>
      <c r="I17" s="1051">
        <v>-11.71585749319007</v>
      </c>
      <c r="J17" s="1003"/>
      <c r="K17" s="1047" t="s">
        <v>878</v>
      </c>
      <c r="L17" s="1057">
        <v>31477.382981504998</v>
      </c>
      <c r="M17" s="1054">
        <v>31840.17803222203</v>
      </c>
      <c r="N17" s="1054">
        <v>42207.085875954006</v>
      </c>
      <c r="O17" s="1054">
        <v>42876.64114574</v>
      </c>
      <c r="P17" s="1057">
        <v>362.7950507170317</v>
      </c>
      <c r="Q17" s="1065">
        <v>1.1525578569546182</v>
      </c>
      <c r="R17" s="1065">
        <v>669.5552697859966</v>
      </c>
      <c r="S17" s="1066">
        <v>1.5863574939852743</v>
      </c>
    </row>
    <row r="18" spans="1:19" s="883" customFormat="1" ht="12.75">
      <c r="A18" s="1047" t="s">
        <v>879</v>
      </c>
      <c r="B18" s="1056">
        <v>16.02626883</v>
      </c>
      <c r="C18" s="1050">
        <v>16.09743657</v>
      </c>
      <c r="D18" s="1050">
        <v>27.84733919</v>
      </c>
      <c r="E18" s="1050">
        <v>83.74117622</v>
      </c>
      <c r="F18" s="1056">
        <v>0.07116773999999992</v>
      </c>
      <c r="G18" s="1050">
        <v>0.44406930118867805</v>
      </c>
      <c r="H18" s="1050">
        <v>55.89383703</v>
      </c>
      <c r="I18" s="1051">
        <v>200.71518017804556</v>
      </c>
      <c r="K18" s="1047" t="s">
        <v>880</v>
      </c>
      <c r="L18" s="1057">
        <v>3063.0504860332953</v>
      </c>
      <c r="M18" s="1054">
        <v>3160.38380289</v>
      </c>
      <c r="N18" s="1054">
        <v>4210.67966576</v>
      </c>
      <c r="O18" s="1054">
        <v>4292.399619059999</v>
      </c>
      <c r="P18" s="1057">
        <v>97.33331685670464</v>
      </c>
      <c r="Q18" s="1065">
        <v>3.1776595684765554</v>
      </c>
      <c r="R18" s="1065">
        <v>81.71995329999936</v>
      </c>
      <c r="S18" s="1066">
        <v>1.940778206533302</v>
      </c>
    </row>
    <row r="19" spans="1:19" s="883" customFormat="1" ht="12.75">
      <c r="A19" s="1047" t="s">
        <v>881</v>
      </c>
      <c r="B19" s="1056">
        <v>517.13052966</v>
      </c>
      <c r="C19" s="1050">
        <v>459.73286586</v>
      </c>
      <c r="D19" s="1050">
        <v>511.2040372600001</v>
      </c>
      <c r="E19" s="1050">
        <v>506.1391224300001</v>
      </c>
      <c r="F19" s="1056">
        <v>-57.397663799999975</v>
      </c>
      <c r="G19" s="1050">
        <v>-11.099260342981001</v>
      </c>
      <c r="H19" s="1050">
        <v>-5.064914830000021</v>
      </c>
      <c r="I19" s="1051">
        <v>-0.9907814611847418</v>
      </c>
      <c r="K19" s="1047" t="s">
        <v>882</v>
      </c>
      <c r="L19" s="1058">
        <v>8322.322431069999</v>
      </c>
      <c r="M19" s="1059">
        <v>8263.274804110002</v>
      </c>
      <c r="N19" s="1059">
        <v>11357.696734170016</v>
      </c>
      <c r="O19" s="1059">
        <v>11746.394267970014</v>
      </c>
      <c r="P19" s="1054">
        <v>-59.047626959996705</v>
      </c>
      <c r="Q19" s="1065">
        <v>-0.7095090036352385</v>
      </c>
      <c r="R19" s="1065">
        <v>388.6975337999975</v>
      </c>
      <c r="S19" s="1066">
        <v>3.422327104672444</v>
      </c>
    </row>
    <row r="20" spans="1:19" s="883" customFormat="1" ht="12.75">
      <c r="A20" s="1047" t="s">
        <v>883</v>
      </c>
      <c r="B20" s="1060">
        <v>878.58424604</v>
      </c>
      <c r="C20" s="1061">
        <v>885.9858312800001</v>
      </c>
      <c r="D20" s="1061">
        <v>459.64340942</v>
      </c>
      <c r="E20" s="1061">
        <v>448.8102564899999</v>
      </c>
      <c r="F20" s="1050">
        <v>7.401585240000031</v>
      </c>
      <c r="G20" s="1050">
        <v>0.8424445661711824</v>
      </c>
      <c r="H20" s="1050">
        <v>-10.833152930000097</v>
      </c>
      <c r="I20" s="1051">
        <v>-2.356860276462984</v>
      </c>
      <c r="J20" s="1003"/>
      <c r="K20" s="1040" t="s">
        <v>884</v>
      </c>
      <c r="L20" s="1044">
        <v>297464.8425950582</v>
      </c>
      <c r="M20" s="1045">
        <v>295429.2469915687</v>
      </c>
      <c r="N20" s="1045">
        <v>374349.8277711696</v>
      </c>
      <c r="O20" s="1045">
        <v>375626.2903911238</v>
      </c>
      <c r="P20" s="1045">
        <v>-2035.5956034894916</v>
      </c>
      <c r="Q20" s="1067">
        <v>-0.6843146859746945</v>
      </c>
      <c r="R20" s="1067">
        <v>1276.4626199541963</v>
      </c>
      <c r="S20" s="1068">
        <v>0.34098122271194553</v>
      </c>
    </row>
    <row r="21" spans="1:19" s="1033" customFormat="1" ht="12.75">
      <c r="A21" s="1040" t="s">
        <v>885</v>
      </c>
      <c r="B21" s="1041">
        <v>255565.55740765922</v>
      </c>
      <c r="C21" s="1042">
        <v>256649.9244494994</v>
      </c>
      <c r="D21" s="1042">
        <v>296111.1972812209</v>
      </c>
      <c r="E21" s="1042">
        <v>296932.0004422783</v>
      </c>
      <c r="F21" s="1042">
        <v>1084.367041840189</v>
      </c>
      <c r="G21" s="1042">
        <v>0.42430093195636964</v>
      </c>
      <c r="H21" s="1042">
        <v>820.8031610573526</v>
      </c>
      <c r="I21" s="1043">
        <v>0.277194232637486</v>
      </c>
      <c r="J21" s="1031"/>
      <c r="K21" s="1047" t="s">
        <v>886</v>
      </c>
      <c r="L21" s="1052">
        <v>66556.96564459868</v>
      </c>
      <c r="M21" s="1053">
        <v>65872.06484027125</v>
      </c>
      <c r="N21" s="1053">
        <v>75449.7206057355</v>
      </c>
      <c r="O21" s="1053">
        <v>76075.75411239393</v>
      </c>
      <c r="P21" s="1054">
        <v>-684.9008043274225</v>
      </c>
      <c r="Q21" s="1065">
        <v>-1.0290445150168959</v>
      </c>
      <c r="R21" s="1065">
        <v>626.033506658423</v>
      </c>
      <c r="S21" s="1066">
        <v>0.8297360170884893</v>
      </c>
    </row>
    <row r="22" spans="1:19" s="883" customFormat="1" ht="12.75">
      <c r="A22" s="1047" t="s">
        <v>887</v>
      </c>
      <c r="B22" s="1048">
        <v>49144.7073363505</v>
      </c>
      <c r="C22" s="1049">
        <v>49397.85727199749</v>
      </c>
      <c r="D22" s="1049">
        <v>59646.21329120616</v>
      </c>
      <c r="E22" s="1049">
        <v>60427.38674168101</v>
      </c>
      <c r="F22" s="1050">
        <v>253.14993564699398</v>
      </c>
      <c r="G22" s="1050">
        <v>0.5151112894302424</v>
      </c>
      <c r="H22" s="1050">
        <v>781.1734504748529</v>
      </c>
      <c r="I22" s="1051">
        <v>1.3096781964363595</v>
      </c>
      <c r="J22" s="1003"/>
      <c r="K22" s="1047" t="s">
        <v>888</v>
      </c>
      <c r="L22" s="1057">
        <v>48139.0792284881</v>
      </c>
      <c r="M22" s="1054">
        <v>48017.089066599365</v>
      </c>
      <c r="N22" s="1054">
        <v>59146.07714425187</v>
      </c>
      <c r="O22" s="1054">
        <v>59666.95894926279</v>
      </c>
      <c r="P22" s="1057">
        <v>-121.99016188873793</v>
      </c>
      <c r="Q22" s="1065">
        <v>-0.2534119136548538</v>
      </c>
      <c r="R22" s="1065">
        <v>520.8818050109257</v>
      </c>
      <c r="S22" s="1066">
        <v>0.8806700801822286</v>
      </c>
    </row>
    <row r="23" spans="1:19" s="883" customFormat="1" ht="12.75">
      <c r="A23" s="1047" t="s">
        <v>889</v>
      </c>
      <c r="B23" s="1056">
        <v>14607.971609179998</v>
      </c>
      <c r="C23" s="1050">
        <v>14582.640106589997</v>
      </c>
      <c r="D23" s="1050">
        <v>19602.753444843507</v>
      </c>
      <c r="E23" s="1050">
        <v>18276.202704109004</v>
      </c>
      <c r="F23" s="1056">
        <v>-25.331502590001037</v>
      </c>
      <c r="G23" s="1050">
        <v>-0.17340876110467052</v>
      </c>
      <c r="H23" s="1050">
        <v>-1326.550740734503</v>
      </c>
      <c r="I23" s="1051">
        <v>-6.767165360045128</v>
      </c>
      <c r="K23" s="1047" t="s">
        <v>890</v>
      </c>
      <c r="L23" s="1057">
        <v>26139.835300735725</v>
      </c>
      <c r="M23" s="1054">
        <v>28082.50194736573</v>
      </c>
      <c r="N23" s="1054">
        <v>39671.87261881226</v>
      </c>
      <c r="O23" s="1054">
        <v>43267.90668369997</v>
      </c>
      <c r="P23" s="1057">
        <v>1942.6666466300048</v>
      </c>
      <c r="Q23" s="1065">
        <v>7.431824356503604</v>
      </c>
      <c r="R23" s="1065">
        <v>3596.03406488771</v>
      </c>
      <c r="S23" s="1066">
        <v>9.06444245634748</v>
      </c>
    </row>
    <row r="24" spans="1:19" s="883" customFormat="1" ht="12.75">
      <c r="A24" s="1047" t="s">
        <v>891</v>
      </c>
      <c r="B24" s="1056">
        <v>9952.86956710395</v>
      </c>
      <c r="C24" s="1050">
        <v>9760.492588083946</v>
      </c>
      <c r="D24" s="1050">
        <v>13697.186892970001</v>
      </c>
      <c r="E24" s="1050">
        <v>13285.70692914</v>
      </c>
      <c r="F24" s="1056">
        <v>-192.376979020004</v>
      </c>
      <c r="G24" s="1050">
        <v>-1.9328795351226649</v>
      </c>
      <c r="H24" s="1050">
        <v>-411.479963830001</v>
      </c>
      <c r="I24" s="1069">
        <v>-3.004120240493985</v>
      </c>
      <c r="K24" s="1047" t="s">
        <v>892</v>
      </c>
      <c r="L24" s="1057">
        <v>119664.8019044213</v>
      </c>
      <c r="M24" s="1054">
        <v>116726.05872016201</v>
      </c>
      <c r="N24" s="1054">
        <v>150233.75500248134</v>
      </c>
      <c r="O24" s="1054">
        <v>147908.91650573886</v>
      </c>
      <c r="P24" s="1057">
        <v>-2938.7431842592923</v>
      </c>
      <c r="Q24" s="1065">
        <v>-2.455812517540894</v>
      </c>
      <c r="R24" s="1065">
        <v>-2324.838496742479</v>
      </c>
      <c r="S24" s="1066">
        <v>-1.5474807886577027</v>
      </c>
    </row>
    <row r="25" spans="1:19" s="883" customFormat="1" ht="12.75">
      <c r="A25" s="1047" t="s">
        <v>893</v>
      </c>
      <c r="B25" s="1056">
        <v>5640.701975473947</v>
      </c>
      <c r="C25" s="1050">
        <v>5428.638757213946</v>
      </c>
      <c r="D25" s="1050">
        <v>9577.186901309999</v>
      </c>
      <c r="E25" s="1050">
        <v>9213.51354685</v>
      </c>
      <c r="F25" s="1056">
        <v>-212.06321826000112</v>
      </c>
      <c r="G25" s="1050">
        <v>-3.759518215677101</v>
      </c>
      <c r="H25" s="1050">
        <v>-363.67335445999925</v>
      </c>
      <c r="I25" s="1051">
        <v>-3.797287848796757</v>
      </c>
      <c r="K25" s="1047" t="s">
        <v>894</v>
      </c>
      <c r="L25" s="1057">
        <v>35801.55782196435</v>
      </c>
      <c r="M25" s="1054">
        <v>35611.33544440035</v>
      </c>
      <c r="N25" s="1054">
        <v>48367.84687966859</v>
      </c>
      <c r="O25" s="1054">
        <v>47231.05865393821</v>
      </c>
      <c r="P25" s="1057">
        <v>-190.22237756400136</v>
      </c>
      <c r="Q25" s="1065">
        <v>-0.5313243030092378</v>
      </c>
      <c r="R25" s="1065">
        <v>-1136.788225730379</v>
      </c>
      <c r="S25" s="1066">
        <v>-2.3502973546838355</v>
      </c>
    </row>
    <row r="26" spans="1:19" s="883" customFormat="1" ht="12.75">
      <c r="A26" s="1047" t="s">
        <v>895</v>
      </c>
      <c r="B26" s="1056">
        <v>4312.167591630001</v>
      </c>
      <c r="C26" s="1050">
        <v>4331.853830870001</v>
      </c>
      <c r="D26" s="1050">
        <v>4119.999991660002</v>
      </c>
      <c r="E26" s="1050">
        <v>4072.19338229</v>
      </c>
      <c r="F26" s="1056">
        <v>19.68623923999985</v>
      </c>
      <c r="G26" s="1050">
        <v>0.4565276933626424</v>
      </c>
      <c r="H26" s="1050">
        <v>-47.80660937000175</v>
      </c>
      <c r="I26" s="1051">
        <v>-1.1603545987081385</v>
      </c>
      <c r="K26" s="1047" t="s">
        <v>896</v>
      </c>
      <c r="L26" s="1058">
        <v>1162.6026948499998</v>
      </c>
      <c r="M26" s="1059">
        <v>1120.19697277</v>
      </c>
      <c r="N26" s="1059">
        <v>1480.5555202200196</v>
      </c>
      <c r="O26" s="1059">
        <v>1475.6954860900194</v>
      </c>
      <c r="P26" s="1054">
        <v>-42.405722079999805</v>
      </c>
      <c r="Q26" s="1065">
        <v>-3.6474818326024123</v>
      </c>
      <c r="R26" s="1065">
        <v>-4.860034130000258</v>
      </c>
      <c r="S26" s="1066">
        <v>-0.3282574725247742</v>
      </c>
    </row>
    <row r="27" spans="1:19" s="883" customFormat="1" ht="12.75">
      <c r="A27" s="1047" t="s">
        <v>897</v>
      </c>
      <c r="B27" s="1056">
        <v>1277.4018440000004</v>
      </c>
      <c r="C27" s="1050">
        <v>390.7247105460007</v>
      </c>
      <c r="D27" s="1050">
        <v>494.77012422999985</v>
      </c>
      <c r="E27" s="1050">
        <v>508.83398719999985</v>
      </c>
      <c r="F27" s="1056">
        <v>-886.6771334539997</v>
      </c>
      <c r="G27" s="1050">
        <v>-69.41254528625835</v>
      </c>
      <c r="H27" s="1050">
        <v>14.063862970000002</v>
      </c>
      <c r="I27" s="1051">
        <v>2.84250448466089</v>
      </c>
      <c r="K27" s="1040" t="s">
        <v>898</v>
      </c>
      <c r="L27" s="1044">
        <v>107252.81507546373</v>
      </c>
      <c r="M27" s="1045">
        <v>106046.07292337001</v>
      </c>
      <c r="N27" s="1045">
        <v>135056.38298246288</v>
      </c>
      <c r="O27" s="1045">
        <v>134742.256478588</v>
      </c>
      <c r="P27" s="1045">
        <v>-1206.7421520937205</v>
      </c>
      <c r="Q27" s="1067">
        <v>-1.125137975394538</v>
      </c>
      <c r="R27" s="1067">
        <v>-314.1265038748679</v>
      </c>
      <c r="S27" s="1068">
        <v>-0.23258915790426385</v>
      </c>
    </row>
    <row r="28" spans="1:19" s="883" customFormat="1" ht="12.75">
      <c r="A28" s="1047" t="s">
        <v>899</v>
      </c>
      <c r="B28" s="1056">
        <v>5944.705740249078</v>
      </c>
      <c r="C28" s="1050">
        <v>5792.185751259999</v>
      </c>
      <c r="D28" s="1050">
        <v>6808.2353452</v>
      </c>
      <c r="E28" s="1050">
        <v>6724.025372100009</v>
      </c>
      <c r="F28" s="1056">
        <v>-152.51998898907914</v>
      </c>
      <c r="G28" s="1050">
        <v>-2.5656440478866944</v>
      </c>
      <c r="H28" s="1050">
        <v>-84.20997309999075</v>
      </c>
      <c r="I28" s="1051">
        <v>-1.2368839916699</v>
      </c>
      <c r="K28" s="1047" t="s">
        <v>900</v>
      </c>
      <c r="L28" s="1052">
        <v>2160.39919307</v>
      </c>
      <c r="M28" s="1053">
        <v>2098.4875004299997</v>
      </c>
      <c r="N28" s="1053">
        <v>1497.29522539</v>
      </c>
      <c r="O28" s="1053">
        <v>1521.264482308</v>
      </c>
      <c r="P28" s="1054">
        <v>-61.91169264000018</v>
      </c>
      <c r="Q28" s="1065">
        <v>-2.8657524423540255</v>
      </c>
      <c r="R28" s="1065">
        <v>23.969256917999928</v>
      </c>
      <c r="S28" s="1066">
        <v>1.6008370634960558</v>
      </c>
    </row>
    <row r="29" spans="1:19" s="883" customFormat="1" ht="12.75">
      <c r="A29" s="1047" t="s">
        <v>901</v>
      </c>
      <c r="B29" s="1056">
        <v>0</v>
      </c>
      <c r="C29" s="1050">
        <v>0</v>
      </c>
      <c r="D29" s="1050">
        <v>0</v>
      </c>
      <c r="E29" s="1050">
        <v>0</v>
      </c>
      <c r="F29" s="1070">
        <v>0</v>
      </c>
      <c r="G29" s="1071" t="e">
        <v>#DIV/0!</v>
      </c>
      <c r="H29" s="1071">
        <v>0</v>
      </c>
      <c r="I29" s="1072" t="e">
        <v>#DIV/0!</v>
      </c>
      <c r="J29" s="1003"/>
      <c r="K29" s="1073" t="s">
        <v>902</v>
      </c>
      <c r="L29" s="1057">
        <v>131.60030004</v>
      </c>
      <c r="M29" s="1054">
        <v>136.03428472</v>
      </c>
      <c r="N29" s="1054">
        <v>158.91970232</v>
      </c>
      <c r="O29" s="1054">
        <v>140.724432</v>
      </c>
      <c r="P29" s="1057">
        <v>4.4339846799999805</v>
      </c>
      <c r="Q29" s="1065">
        <v>3.3692815887594993</v>
      </c>
      <c r="R29" s="1065">
        <v>-18.19527031999999</v>
      </c>
      <c r="S29" s="1066">
        <v>-11.449348352894646</v>
      </c>
    </row>
    <row r="30" spans="1:19" s="883" customFormat="1" ht="12.75">
      <c r="A30" s="1047" t="s">
        <v>903</v>
      </c>
      <c r="B30" s="1056">
        <v>13283.049057741999</v>
      </c>
      <c r="C30" s="1050">
        <v>13394.694779246496</v>
      </c>
      <c r="D30" s="1050">
        <v>15064.411486055002</v>
      </c>
      <c r="E30" s="1050">
        <v>15816.221044195998</v>
      </c>
      <c r="F30" s="1056">
        <v>111.64572150449749</v>
      </c>
      <c r="G30" s="1074">
        <v>0.8405127544072797</v>
      </c>
      <c r="H30" s="1074">
        <v>751.8095581409962</v>
      </c>
      <c r="I30" s="1075">
        <v>4.990633446496997</v>
      </c>
      <c r="K30" s="1047" t="s">
        <v>904</v>
      </c>
      <c r="L30" s="1057">
        <v>567.73356983</v>
      </c>
      <c r="M30" s="1054">
        <v>482.88000000000005</v>
      </c>
      <c r="N30" s="1054">
        <v>507.23868614</v>
      </c>
      <c r="O30" s="1054">
        <v>634.70068324</v>
      </c>
      <c r="P30" s="1057">
        <v>-84.85356982999991</v>
      </c>
      <c r="Q30" s="1065">
        <v>-14.94601946039727</v>
      </c>
      <c r="R30" s="1065">
        <v>127.46199709999996</v>
      </c>
      <c r="S30" s="1066">
        <v>25.12860327550409</v>
      </c>
    </row>
    <row r="31" spans="1:19" s="883" customFormat="1" ht="12.75">
      <c r="A31" s="1047" t="s">
        <v>905</v>
      </c>
      <c r="B31" s="1056">
        <v>11736.549682733475</v>
      </c>
      <c r="C31" s="1050">
        <v>11851.03796053</v>
      </c>
      <c r="D31" s="1050">
        <v>13731.801656999</v>
      </c>
      <c r="E31" s="1050">
        <v>14097.017864366999</v>
      </c>
      <c r="F31" s="1056">
        <v>114.48827779652493</v>
      </c>
      <c r="G31" s="1074">
        <v>0.9754849669742145</v>
      </c>
      <c r="H31" s="1074">
        <v>365.21620736799923</v>
      </c>
      <c r="I31" s="1075">
        <v>2.659637944754694</v>
      </c>
      <c r="K31" s="1047" t="s">
        <v>906</v>
      </c>
      <c r="L31" s="1057">
        <v>30965.701122430008</v>
      </c>
      <c r="M31" s="1054">
        <v>30476.13687898</v>
      </c>
      <c r="N31" s="1054">
        <v>40879.62089620001</v>
      </c>
      <c r="O31" s="1054">
        <v>40654.12007859001</v>
      </c>
      <c r="P31" s="1057">
        <v>-489.5642434500078</v>
      </c>
      <c r="Q31" s="1065">
        <v>-1.5809887252815724</v>
      </c>
      <c r="R31" s="1065">
        <v>-225.50081761000183</v>
      </c>
      <c r="S31" s="1066">
        <v>-0.5516215969384476</v>
      </c>
    </row>
    <row r="32" spans="1:19" s="883" customFormat="1" ht="12.75">
      <c r="A32" s="1047" t="s">
        <v>907</v>
      </c>
      <c r="B32" s="1056">
        <v>3889.9394175924995</v>
      </c>
      <c r="C32" s="1050">
        <v>3935.1077922899995</v>
      </c>
      <c r="D32" s="1050">
        <v>4792.517192405833</v>
      </c>
      <c r="E32" s="1050">
        <v>4790.036581038333</v>
      </c>
      <c r="F32" s="1056">
        <v>45.168374697499985</v>
      </c>
      <c r="G32" s="1074">
        <v>1.1611588214773507</v>
      </c>
      <c r="H32" s="1074">
        <v>-2.480611367500387</v>
      </c>
      <c r="I32" s="1075">
        <v>-0.0517600932435075</v>
      </c>
      <c r="K32" s="1047" t="s">
        <v>908</v>
      </c>
      <c r="L32" s="1057">
        <v>3379.172844783744</v>
      </c>
      <c r="M32" s="1054">
        <v>3487.2855358499996</v>
      </c>
      <c r="N32" s="1054">
        <v>4013.5000495628806</v>
      </c>
      <c r="O32" s="1054">
        <v>3844.0618383099995</v>
      </c>
      <c r="P32" s="1057">
        <v>108.11269106625559</v>
      </c>
      <c r="Q32" s="1065">
        <v>3.199383282010673</v>
      </c>
      <c r="R32" s="1065">
        <v>-169.43821125288105</v>
      </c>
      <c r="S32" s="1066">
        <v>-4.221706967995054</v>
      </c>
    </row>
    <row r="33" spans="1:19" s="883" customFormat="1" ht="12.75">
      <c r="A33" s="1047" t="s">
        <v>909</v>
      </c>
      <c r="B33" s="1056">
        <v>6546.317520439999</v>
      </c>
      <c r="C33" s="1050">
        <v>6420.411087159999</v>
      </c>
      <c r="D33" s="1050">
        <v>7318.6586114084985</v>
      </c>
      <c r="E33" s="1050">
        <v>7236.266924299998</v>
      </c>
      <c r="F33" s="1056">
        <v>-125.90643327999987</v>
      </c>
      <c r="G33" s="1074">
        <v>-1.9233169317998084</v>
      </c>
      <c r="H33" s="1074">
        <v>-82.39168710850026</v>
      </c>
      <c r="I33" s="1075">
        <v>-1.1257757942154338</v>
      </c>
      <c r="K33" s="1047" t="s">
        <v>910</v>
      </c>
      <c r="L33" s="1057">
        <v>40.99367049999999</v>
      </c>
      <c r="M33" s="1054">
        <v>18.425566939999992</v>
      </c>
      <c r="N33" s="1054">
        <v>75.75090191</v>
      </c>
      <c r="O33" s="1054">
        <v>104.77633135</v>
      </c>
      <c r="P33" s="1057">
        <v>-22.56810356</v>
      </c>
      <c r="Q33" s="1065">
        <v>-55.05265394568658</v>
      </c>
      <c r="R33" s="1065">
        <v>29.02542944000001</v>
      </c>
      <c r="S33" s="1066">
        <v>38.31694238371612</v>
      </c>
    </row>
    <row r="34" spans="1:19" s="883" customFormat="1" ht="12.75">
      <c r="A34" s="1047" t="s">
        <v>911</v>
      </c>
      <c r="B34" s="1056">
        <v>0</v>
      </c>
      <c r="C34" s="1050">
        <v>0</v>
      </c>
      <c r="D34" s="1050">
        <v>0</v>
      </c>
      <c r="E34" s="1050">
        <v>0</v>
      </c>
      <c r="F34" s="1070">
        <v>0</v>
      </c>
      <c r="G34" s="1071" t="e">
        <v>#DIV/0!</v>
      </c>
      <c r="H34" s="1071">
        <v>0</v>
      </c>
      <c r="I34" s="1072" t="e">
        <v>#DIV/0!</v>
      </c>
      <c r="K34" s="1047" t="s">
        <v>912</v>
      </c>
      <c r="L34" s="1057">
        <v>3323.2612199799996</v>
      </c>
      <c r="M34" s="1054">
        <v>3406.9587704399996</v>
      </c>
      <c r="N34" s="1054">
        <v>5434.499547969999</v>
      </c>
      <c r="O34" s="1054">
        <v>5193.4759534899995</v>
      </c>
      <c r="P34" s="1057">
        <v>83.69755046</v>
      </c>
      <c r="Q34" s="1065">
        <v>2.5185366096651207</v>
      </c>
      <c r="R34" s="1065">
        <v>-241.0235944799997</v>
      </c>
      <c r="S34" s="1066">
        <v>-4.43506513069877</v>
      </c>
    </row>
    <row r="35" spans="1:19" s="883" customFormat="1" ht="12.75">
      <c r="A35" s="1047" t="s">
        <v>913</v>
      </c>
      <c r="B35" s="1056">
        <v>8346.075369999999</v>
      </c>
      <c r="C35" s="1050">
        <v>8050.837131450001</v>
      </c>
      <c r="D35" s="1050">
        <v>9756.636961830001</v>
      </c>
      <c r="E35" s="1050">
        <v>9467.12757084</v>
      </c>
      <c r="F35" s="1056">
        <v>-295.23823854999773</v>
      </c>
      <c r="G35" s="1050">
        <v>-3.537449944571945</v>
      </c>
      <c r="H35" s="1050">
        <v>-289.5093909900006</v>
      </c>
      <c r="I35" s="1051">
        <v>-2.9673071994235483</v>
      </c>
      <c r="K35" s="1047" t="s">
        <v>914</v>
      </c>
      <c r="L35" s="1057">
        <v>0</v>
      </c>
      <c r="M35" s="1054">
        <v>0</v>
      </c>
      <c r="N35" s="1054">
        <v>0</v>
      </c>
      <c r="O35" s="1054">
        <v>0</v>
      </c>
      <c r="P35" s="1062">
        <v>0</v>
      </c>
      <c r="Q35" s="1063" t="e">
        <v>#DIV/0!</v>
      </c>
      <c r="R35" s="1063">
        <v>0</v>
      </c>
      <c r="S35" s="1064" t="e">
        <v>#DIV/0!</v>
      </c>
    </row>
    <row r="36" spans="1:19" s="883" customFormat="1" ht="12.75">
      <c r="A36" s="1047" t="s">
        <v>915</v>
      </c>
      <c r="B36" s="1056">
        <v>1650.7727841995002</v>
      </c>
      <c r="C36" s="1050">
        <v>1719.98196072</v>
      </c>
      <c r="D36" s="1050">
        <v>1607.0436244189998</v>
      </c>
      <c r="E36" s="1050">
        <v>1872.5773464504998</v>
      </c>
      <c r="F36" s="1056">
        <v>69.2091765204998</v>
      </c>
      <c r="G36" s="1050">
        <v>4.1925319573317905</v>
      </c>
      <c r="H36" s="1050">
        <v>265.5337220315</v>
      </c>
      <c r="I36" s="1051">
        <v>16.523118476481894</v>
      </c>
      <c r="K36" s="1047" t="s">
        <v>916</v>
      </c>
      <c r="L36" s="1057">
        <v>3358.7018525</v>
      </c>
      <c r="M36" s="1054">
        <v>2172.39768071</v>
      </c>
      <c r="N36" s="1054">
        <v>1614.92240128</v>
      </c>
      <c r="O36" s="1054">
        <v>1722.3716720899997</v>
      </c>
      <c r="P36" s="1057">
        <v>-1186.30417179</v>
      </c>
      <c r="Q36" s="1065">
        <v>-35.320317905174946</v>
      </c>
      <c r="R36" s="1065">
        <v>107.44927080999969</v>
      </c>
      <c r="S36" s="1066">
        <v>6.653525316438398</v>
      </c>
    </row>
    <row r="37" spans="1:19" s="883" customFormat="1" ht="12.75">
      <c r="A37" s="1047" t="s">
        <v>917</v>
      </c>
      <c r="B37" s="1056">
        <v>804.1768271200002</v>
      </c>
      <c r="C37" s="1050">
        <v>731.4722784100002</v>
      </c>
      <c r="D37" s="1050">
        <v>991.1339984</v>
      </c>
      <c r="E37" s="1050">
        <v>992.1183136699999</v>
      </c>
      <c r="F37" s="1056">
        <v>-72.70454871000004</v>
      </c>
      <c r="G37" s="1050">
        <v>-9.040865921289596</v>
      </c>
      <c r="H37" s="1050">
        <v>0.9843152699999109</v>
      </c>
      <c r="I37" s="1051">
        <v>0.09931202759555251</v>
      </c>
      <c r="K37" s="1047" t="s">
        <v>918</v>
      </c>
      <c r="L37" s="1057">
        <v>783.9566853</v>
      </c>
      <c r="M37" s="1054">
        <v>877.7333158499999</v>
      </c>
      <c r="N37" s="1054">
        <v>811.3183150799999</v>
      </c>
      <c r="O37" s="1054">
        <v>527.2598569099999</v>
      </c>
      <c r="P37" s="1057">
        <v>93.77663054999994</v>
      </c>
      <c r="Q37" s="1065">
        <v>11.961965795867158</v>
      </c>
      <c r="R37" s="1065">
        <v>-284.05845817</v>
      </c>
      <c r="S37" s="1066">
        <v>-35.01196175288986</v>
      </c>
    </row>
    <row r="38" spans="1:19" s="883" customFormat="1" ht="12.75">
      <c r="A38" s="1047" t="s">
        <v>919</v>
      </c>
      <c r="B38" s="1056">
        <v>589.60718425</v>
      </c>
      <c r="C38" s="1050">
        <v>616.8345999300001</v>
      </c>
      <c r="D38" s="1050">
        <v>476.60258767000005</v>
      </c>
      <c r="E38" s="1050">
        <v>467.66505866</v>
      </c>
      <c r="F38" s="1056">
        <v>27.227415680000036</v>
      </c>
      <c r="G38" s="1050">
        <v>4.617890759698631</v>
      </c>
      <c r="H38" s="1050">
        <v>-8.937529010000048</v>
      </c>
      <c r="I38" s="1051">
        <v>-1.8752581797118566</v>
      </c>
      <c r="K38" s="1047" t="s">
        <v>920</v>
      </c>
      <c r="L38" s="1057">
        <v>56501.03256947998</v>
      </c>
      <c r="M38" s="1054">
        <v>56429.834425140005</v>
      </c>
      <c r="N38" s="1054">
        <v>68126.24783181</v>
      </c>
      <c r="O38" s="1054">
        <v>68587.61956937</v>
      </c>
      <c r="P38" s="1057">
        <v>-71.19814433997817</v>
      </c>
      <c r="Q38" s="1065">
        <v>-0.12601211181835478</v>
      </c>
      <c r="R38" s="1065">
        <v>461.3717375599954</v>
      </c>
      <c r="S38" s="1066">
        <v>0.6772305128252907</v>
      </c>
    </row>
    <row r="39" spans="1:19" s="883" customFormat="1" ht="12.75">
      <c r="A39" s="1047" t="s">
        <v>921</v>
      </c>
      <c r="B39" s="1056">
        <v>1541.6826397700002</v>
      </c>
      <c r="C39" s="1050">
        <v>1590.7176639600002</v>
      </c>
      <c r="D39" s="1050">
        <v>1822.803343857</v>
      </c>
      <c r="E39" s="1050">
        <v>1802.3865002460002</v>
      </c>
      <c r="F39" s="1056">
        <v>49.03502419000006</v>
      </c>
      <c r="G39" s="1050">
        <v>3.180617263570891</v>
      </c>
      <c r="H39" s="1050">
        <v>-20.416843610999877</v>
      </c>
      <c r="I39" s="1051">
        <v>-1.1200793371268682</v>
      </c>
      <c r="K39" s="1047" t="s">
        <v>922</v>
      </c>
      <c r="L39" s="1058">
        <v>6040.262047549997</v>
      </c>
      <c r="M39" s="1059">
        <v>6459.898964310002</v>
      </c>
      <c r="N39" s="1059">
        <v>11937.0694248</v>
      </c>
      <c r="O39" s="1059">
        <v>11811.881580930001</v>
      </c>
      <c r="P39" s="1054">
        <v>419.6369167600051</v>
      </c>
      <c r="Q39" s="1065">
        <v>6.947329659815253</v>
      </c>
      <c r="R39" s="1065">
        <v>-125.18784386999869</v>
      </c>
      <c r="S39" s="1066">
        <v>-1.0487318069032354</v>
      </c>
    </row>
    <row r="40" spans="1:19" s="883" customFormat="1" ht="12.75">
      <c r="A40" s="1047" t="s">
        <v>923</v>
      </c>
      <c r="B40" s="1056">
        <v>12615.06808854875</v>
      </c>
      <c r="C40" s="1050">
        <v>12539.382108116752</v>
      </c>
      <c r="D40" s="1050">
        <v>14252.240938379999</v>
      </c>
      <c r="E40" s="1050">
        <v>14704.33503439</v>
      </c>
      <c r="F40" s="1056">
        <v>-75.68598043199927</v>
      </c>
      <c r="G40" s="1050">
        <v>-0.5999648983321996</v>
      </c>
      <c r="H40" s="1050">
        <v>452.0940960100015</v>
      </c>
      <c r="I40" s="1051">
        <v>3.172091308059162</v>
      </c>
      <c r="K40" s="1040" t="s">
        <v>924</v>
      </c>
      <c r="L40" s="1044">
        <v>107993.85060592178</v>
      </c>
      <c r="M40" s="1045">
        <v>108222.44894626926</v>
      </c>
      <c r="N40" s="1045">
        <v>126574.73428609353</v>
      </c>
      <c r="O40" s="1045">
        <v>128736.52940692152</v>
      </c>
      <c r="P40" s="1045">
        <v>228.598340347482</v>
      </c>
      <c r="Q40" s="1067">
        <v>0.21167718260334625</v>
      </c>
      <c r="R40" s="1067">
        <v>2161.7951208279846</v>
      </c>
      <c r="S40" s="1068">
        <v>1.7079199360132458</v>
      </c>
    </row>
    <row r="41" spans="1:19" s="883" customFormat="1" ht="12.75">
      <c r="A41" s="1047" t="s">
        <v>925</v>
      </c>
      <c r="B41" s="1056">
        <v>35459.97253626999</v>
      </c>
      <c r="C41" s="1050">
        <v>35637.58198079999</v>
      </c>
      <c r="D41" s="1050">
        <v>38608.39559951</v>
      </c>
      <c r="E41" s="1050">
        <v>37905.07313487999</v>
      </c>
      <c r="F41" s="1056">
        <v>177.60944452999684</v>
      </c>
      <c r="G41" s="1050">
        <v>0.5008730459346246</v>
      </c>
      <c r="H41" s="1050">
        <v>-703.3224646300077</v>
      </c>
      <c r="I41" s="1051">
        <v>-1.8216827032277252</v>
      </c>
      <c r="K41" s="1047" t="s">
        <v>926</v>
      </c>
      <c r="L41" s="1052">
        <v>11154.811679539996</v>
      </c>
      <c r="M41" s="1053">
        <v>10649.420455822003</v>
      </c>
      <c r="N41" s="1053">
        <v>11478.185984962998</v>
      </c>
      <c r="O41" s="1053">
        <v>11223.400474588</v>
      </c>
      <c r="P41" s="1054">
        <v>-505.39122371799385</v>
      </c>
      <c r="Q41" s="1065">
        <v>-4.530701532550079</v>
      </c>
      <c r="R41" s="1065">
        <v>-254.78551037499892</v>
      </c>
      <c r="S41" s="1066">
        <v>-2.21973673112442</v>
      </c>
    </row>
    <row r="42" spans="1:19" s="883" customFormat="1" ht="12.75">
      <c r="A42" s="1047" t="s">
        <v>927</v>
      </c>
      <c r="B42" s="1056">
        <v>5652.9988508021</v>
      </c>
      <c r="C42" s="1050">
        <v>5570.354396250002</v>
      </c>
      <c r="D42" s="1050">
        <v>7090.831829739999</v>
      </c>
      <c r="E42" s="1050">
        <v>7058.534302809999</v>
      </c>
      <c r="F42" s="1056">
        <v>-82.64445455209807</v>
      </c>
      <c r="G42" s="1050">
        <v>-1.4619577454959451</v>
      </c>
      <c r="H42" s="1050">
        <v>-32.29752693000046</v>
      </c>
      <c r="I42" s="1051">
        <v>-0.4554829067379633</v>
      </c>
      <c r="K42" s="1047" t="s">
        <v>928</v>
      </c>
      <c r="L42" s="1057">
        <v>30110.321948470006</v>
      </c>
      <c r="M42" s="1054">
        <v>31057.468844090006</v>
      </c>
      <c r="N42" s="1054">
        <v>39907.14514883589</v>
      </c>
      <c r="O42" s="1054">
        <v>40907.84606511976</v>
      </c>
      <c r="P42" s="1057">
        <v>947.1468956200006</v>
      </c>
      <c r="Q42" s="1065">
        <v>3.1455887361182064</v>
      </c>
      <c r="R42" s="1065">
        <v>1000.7009162838731</v>
      </c>
      <c r="S42" s="1066">
        <v>2.507573299347032</v>
      </c>
    </row>
    <row r="43" spans="1:19" s="883" customFormat="1" ht="12.75">
      <c r="A43" s="1047" t="s">
        <v>929</v>
      </c>
      <c r="B43" s="1056">
        <v>38116.09233171301</v>
      </c>
      <c r="C43" s="1050">
        <v>40108.165866236755</v>
      </c>
      <c r="D43" s="1050">
        <v>41259.998918947495</v>
      </c>
      <c r="E43" s="1050">
        <v>42753.683480390006</v>
      </c>
      <c r="F43" s="1056">
        <v>1992.073534523748</v>
      </c>
      <c r="G43" s="1050">
        <v>5.226332010079431</v>
      </c>
      <c r="H43" s="1050">
        <v>1493.684561442511</v>
      </c>
      <c r="I43" s="1051">
        <v>3.6201759587457922</v>
      </c>
      <c r="K43" s="1047" t="s">
        <v>930</v>
      </c>
      <c r="L43" s="1057">
        <v>1011.4556164499999</v>
      </c>
      <c r="M43" s="1054">
        <v>953.0057667599998</v>
      </c>
      <c r="N43" s="1054">
        <v>1022.18701226</v>
      </c>
      <c r="O43" s="1054">
        <v>1058.27458064</v>
      </c>
      <c r="P43" s="1057">
        <v>-58.449849690000065</v>
      </c>
      <c r="Q43" s="1065">
        <v>-5.778785419685241</v>
      </c>
      <c r="R43" s="1065">
        <v>36.08756838000011</v>
      </c>
      <c r="S43" s="1066">
        <v>3.5304272062909954</v>
      </c>
    </row>
    <row r="44" spans="1:19" s="883" customFormat="1" ht="12.75">
      <c r="A44" s="1047" t="s">
        <v>931</v>
      </c>
      <c r="B44" s="1056">
        <v>3864.3572224248</v>
      </c>
      <c r="C44" s="1050">
        <v>4190.9879139452</v>
      </c>
      <c r="D44" s="1050">
        <v>4113.232076321699</v>
      </c>
      <c r="E44" s="1050">
        <v>4125.029359310199</v>
      </c>
      <c r="F44" s="1056">
        <v>326.6306915203995</v>
      </c>
      <c r="G44" s="1050">
        <v>8.452393832148</v>
      </c>
      <c r="H44" s="1050">
        <v>11.797282988499319</v>
      </c>
      <c r="I44" s="1051">
        <v>0.2868129677489329</v>
      </c>
      <c r="K44" s="1047" t="s">
        <v>932</v>
      </c>
      <c r="L44" s="1057">
        <v>1863.5778728299995</v>
      </c>
      <c r="M44" s="1054">
        <v>1297.62596226</v>
      </c>
      <c r="N44" s="1054">
        <v>1973.4139351400001</v>
      </c>
      <c r="O44" s="1054">
        <v>1988.0567245600005</v>
      </c>
      <c r="P44" s="1057">
        <v>-565.9519105699994</v>
      </c>
      <c r="Q44" s="1065">
        <v>-30.3691044426576</v>
      </c>
      <c r="R44" s="1065">
        <v>14.642789420000327</v>
      </c>
      <c r="S44" s="1066">
        <v>0.7420029401465396</v>
      </c>
    </row>
    <row r="45" spans="1:19" s="883" customFormat="1" ht="12.75">
      <c r="A45" s="1047" t="s">
        <v>933</v>
      </c>
      <c r="B45" s="1060">
        <v>30541.24179716959</v>
      </c>
      <c r="C45" s="1061">
        <v>30368.4565019768</v>
      </c>
      <c r="D45" s="1061">
        <v>34975.729356827804</v>
      </c>
      <c r="E45" s="1061">
        <v>34621.772192500204</v>
      </c>
      <c r="F45" s="1050">
        <v>-172.7852951927889</v>
      </c>
      <c r="G45" s="1050">
        <v>-0.5657441709158066</v>
      </c>
      <c r="H45" s="1050">
        <v>-353.95716432759946</v>
      </c>
      <c r="I45" s="1051">
        <v>-1.0120079576224805</v>
      </c>
      <c r="K45" s="1047" t="s">
        <v>934</v>
      </c>
      <c r="L45" s="1057">
        <v>17695.73565615765</v>
      </c>
      <c r="M45" s="1054">
        <v>18663.06746148875</v>
      </c>
      <c r="N45" s="1054">
        <v>21023.335356708365</v>
      </c>
      <c r="O45" s="1054">
        <v>21474.68778308</v>
      </c>
      <c r="P45" s="1057">
        <v>967.3318053311014</v>
      </c>
      <c r="Q45" s="1065">
        <v>5.466468442607502</v>
      </c>
      <c r="R45" s="1065">
        <v>451.3524263716354</v>
      </c>
      <c r="S45" s="1066">
        <v>2.1469116042408216</v>
      </c>
    </row>
    <row r="46" spans="1:19" s="1033" customFormat="1" ht="12.75">
      <c r="A46" s="1040" t="s">
        <v>935</v>
      </c>
      <c r="B46" s="1041">
        <v>152872.33680894147</v>
      </c>
      <c r="C46" s="1042">
        <v>153096.8585829333</v>
      </c>
      <c r="D46" s="1042">
        <v>182872.1444777414</v>
      </c>
      <c r="E46" s="1042">
        <v>185362.16586253475</v>
      </c>
      <c r="F46" s="1042">
        <v>224.52177399181528</v>
      </c>
      <c r="G46" s="1042">
        <v>0.14686880483316</v>
      </c>
      <c r="H46" s="1042">
        <v>2490.0213847933337</v>
      </c>
      <c r="I46" s="1043">
        <v>1.3616187374542494</v>
      </c>
      <c r="K46" s="1047" t="s">
        <v>936</v>
      </c>
      <c r="L46" s="1057">
        <v>25902.419926873616</v>
      </c>
      <c r="M46" s="1054">
        <v>24948.473025250005</v>
      </c>
      <c r="N46" s="1054">
        <v>27130.412025736256</v>
      </c>
      <c r="O46" s="1054">
        <v>27315.064362243753</v>
      </c>
      <c r="P46" s="1057">
        <v>-953.9469016236108</v>
      </c>
      <c r="Q46" s="1065">
        <v>-3.6828485690400545</v>
      </c>
      <c r="R46" s="1065">
        <v>184.65233650749724</v>
      </c>
      <c r="S46" s="1066">
        <v>0.6806101445578256</v>
      </c>
    </row>
    <row r="47" spans="1:19" s="883" customFormat="1" ht="12.75">
      <c r="A47" s="1047" t="s">
        <v>937</v>
      </c>
      <c r="B47" s="1048">
        <v>126107.459511857</v>
      </c>
      <c r="C47" s="1049">
        <v>126320.64517112328</v>
      </c>
      <c r="D47" s="1049">
        <v>149442.7751324195</v>
      </c>
      <c r="E47" s="1049">
        <v>152030.53148614286</v>
      </c>
      <c r="F47" s="1050">
        <v>213.1856592662807</v>
      </c>
      <c r="G47" s="1050">
        <v>0.16905079215098798</v>
      </c>
      <c r="H47" s="1050">
        <v>2587.756353723351</v>
      </c>
      <c r="I47" s="1051">
        <v>1.731603519427667</v>
      </c>
      <c r="K47" s="1047" t="s">
        <v>938</v>
      </c>
      <c r="L47" s="1057">
        <v>2766.58713587</v>
      </c>
      <c r="M47" s="1054">
        <v>3010.2150386199996</v>
      </c>
      <c r="N47" s="1054">
        <v>3048.4579758499995</v>
      </c>
      <c r="O47" s="1054">
        <v>3106.51233865</v>
      </c>
      <c r="P47" s="1057">
        <v>243.62790274999952</v>
      </c>
      <c r="Q47" s="1065">
        <v>8.806080950469923</v>
      </c>
      <c r="R47" s="1065">
        <v>58.05436280000049</v>
      </c>
      <c r="S47" s="1066">
        <v>1.9043845531055166</v>
      </c>
    </row>
    <row r="48" spans="1:19" s="883" customFormat="1" ht="12.75">
      <c r="A48" s="1047" t="s">
        <v>939</v>
      </c>
      <c r="B48" s="1056">
        <v>11680.472307719998</v>
      </c>
      <c r="C48" s="1050">
        <v>11772.210705870004</v>
      </c>
      <c r="D48" s="1050">
        <v>13822.840305757914</v>
      </c>
      <c r="E48" s="1050">
        <v>13686.907817157913</v>
      </c>
      <c r="F48" s="1056">
        <v>91.7383981500061</v>
      </c>
      <c r="G48" s="1050">
        <v>0.7853997315619957</v>
      </c>
      <c r="H48" s="1050">
        <v>-135.9324886000013</v>
      </c>
      <c r="I48" s="1051">
        <v>-0.9833904291246028</v>
      </c>
      <c r="K48" s="1047" t="s">
        <v>940</v>
      </c>
      <c r="L48" s="1058">
        <v>17488.940769730503</v>
      </c>
      <c r="M48" s="1059">
        <v>17643.172391978504</v>
      </c>
      <c r="N48" s="1059">
        <v>20991.596846599998</v>
      </c>
      <c r="O48" s="1059">
        <v>21662.687078040002</v>
      </c>
      <c r="P48" s="1054">
        <v>154.23162224800035</v>
      </c>
      <c r="Q48" s="1063">
        <v>0.8818808656207542</v>
      </c>
      <c r="R48" s="1065">
        <v>671.0902314400046</v>
      </c>
      <c r="S48" s="1066">
        <v>3.196947027632635</v>
      </c>
    </row>
    <row r="49" spans="1:19" s="883" customFormat="1" ht="12.75">
      <c r="A49" s="1047" t="s">
        <v>941</v>
      </c>
      <c r="B49" s="1060">
        <v>15084.404989364477</v>
      </c>
      <c r="C49" s="1061">
        <v>15004.002705939998</v>
      </c>
      <c r="D49" s="1061">
        <v>19606.529039563993</v>
      </c>
      <c r="E49" s="1061">
        <v>19644.726559233994</v>
      </c>
      <c r="F49" s="1050">
        <v>-80.40228342447881</v>
      </c>
      <c r="G49" s="1050">
        <v>-0.5330159424993418</v>
      </c>
      <c r="H49" s="1050">
        <v>38.197519670000474</v>
      </c>
      <c r="I49" s="1051">
        <v>0.19482040698239725</v>
      </c>
      <c r="K49" s="1040" t="s">
        <v>942</v>
      </c>
      <c r="L49" s="1044">
        <v>58687.86635401688</v>
      </c>
      <c r="M49" s="1045">
        <v>56190.613858026976</v>
      </c>
      <c r="N49" s="1045">
        <v>65186.970792073036</v>
      </c>
      <c r="O49" s="1045">
        <v>64849.428609399656</v>
      </c>
      <c r="P49" s="1045">
        <v>-2497.252495989902</v>
      </c>
      <c r="Q49" s="1067">
        <v>-4.255142759707736</v>
      </c>
      <c r="R49" s="1067">
        <v>-337.54218267338</v>
      </c>
      <c r="S49" s="1068">
        <v>-0.5178062096949385</v>
      </c>
    </row>
    <row r="50" spans="1:19" s="1033" customFormat="1" ht="12.75">
      <c r="A50" s="1040" t="s">
        <v>943</v>
      </c>
      <c r="B50" s="1041">
        <v>16208.358571580195</v>
      </c>
      <c r="C50" s="1042">
        <v>15258.651685834198</v>
      </c>
      <c r="D50" s="1042">
        <v>19473.464319079496</v>
      </c>
      <c r="E50" s="1042">
        <v>19577.567001568827</v>
      </c>
      <c r="F50" s="1042">
        <v>-949.7068857459963</v>
      </c>
      <c r="G50" s="1042">
        <v>-5.859364978580968</v>
      </c>
      <c r="H50" s="1042">
        <v>104.10268248933062</v>
      </c>
      <c r="I50" s="1043">
        <v>0.5345873789253515</v>
      </c>
      <c r="K50" s="1047" t="s">
        <v>944</v>
      </c>
      <c r="L50" s="1052">
        <v>32646.192379403477</v>
      </c>
      <c r="M50" s="1053">
        <v>31769.45601994</v>
      </c>
      <c r="N50" s="1053">
        <v>31271.07226622</v>
      </c>
      <c r="O50" s="1053">
        <v>31101.302160090014</v>
      </c>
      <c r="P50" s="1054">
        <v>-876.7363594634771</v>
      </c>
      <c r="Q50" s="1065">
        <v>-2.6855700330204852</v>
      </c>
      <c r="R50" s="1065">
        <v>-169.77010612998492</v>
      </c>
      <c r="S50" s="1066">
        <v>-0.542898256525012</v>
      </c>
    </row>
    <row r="51" spans="1:19" s="883" customFormat="1" ht="12.75">
      <c r="A51" s="1047" t="s">
        <v>945</v>
      </c>
      <c r="B51" s="1048">
        <v>3481.42543444</v>
      </c>
      <c r="C51" s="1049">
        <v>2878.03814463</v>
      </c>
      <c r="D51" s="1049">
        <v>3887.378198669999</v>
      </c>
      <c r="E51" s="1049">
        <v>4331.043035235999</v>
      </c>
      <c r="F51" s="1050">
        <v>-603.3872898100003</v>
      </c>
      <c r="G51" s="1050">
        <v>-17.33161606280553</v>
      </c>
      <c r="H51" s="1050">
        <v>443.66483656599985</v>
      </c>
      <c r="I51" s="1051">
        <v>11.4129578829709</v>
      </c>
      <c r="K51" s="1047" t="s">
        <v>946</v>
      </c>
      <c r="L51" s="1057">
        <v>7280.060389245924</v>
      </c>
      <c r="M51" s="1054">
        <v>6593.142063869999</v>
      </c>
      <c r="N51" s="1054">
        <v>7501.0507342409865</v>
      </c>
      <c r="O51" s="1054">
        <v>7277.066619900988</v>
      </c>
      <c r="P51" s="1057">
        <v>-686.9183253759247</v>
      </c>
      <c r="Q51" s="1065">
        <v>-9.435613012093109</v>
      </c>
      <c r="R51" s="1065">
        <v>-223.9841143399981</v>
      </c>
      <c r="S51" s="1066">
        <v>-2.986036520424395</v>
      </c>
    </row>
    <row r="52" spans="1:19" s="883" customFormat="1" ht="12.75">
      <c r="A52" s="1047" t="s">
        <v>947</v>
      </c>
      <c r="B52" s="1056">
        <v>105</v>
      </c>
      <c r="C52" s="1050">
        <v>94.19999999999999</v>
      </c>
      <c r="D52" s="1050">
        <v>91.5</v>
      </c>
      <c r="E52" s="1050">
        <v>98.4</v>
      </c>
      <c r="F52" s="1056">
        <v>-10.800000000000011</v>
      </c>
      <c r="G52" s="1050">
        <v>-10.285714285714297</v>
      </c>
      <c r="H52" s="1050">
        <v>6.900000000000006</v>
      </c>
      <c r="I52" s="1051">
        <v>7.540983606557383</v>
      </c>
      <c r="K52" s="1047" t="s">
        <v>948</v>
      </c>
      <c r="L52" s="1057">
        <v>18336.65131876</v>
      </c>
      <c r="M52" s="1054">
        <v>17375.890991289994</v>
      </c>
      <c r="N52" s="1054">
        <v>25868.472679219867</v>
      </c>
      <c r="O52" s="1054">
        <v>25935.34945877986</v>
      </c>
      <c r="P52" s="1057">
        <v>-960.760327470005</v>
      </c>
      <c r="Q52" s="1065">
        <v>-5.2395626157054265</v>
      </c>
      <c r="R52" s="1065">
        <v>66.87677955999243</v>
      </c>
      <c r="S52" s="1066">
        <v>0.25852620055808134</v>
      </c>
    </row>
    <row r="53" spans="1:19" s="883" customFormat="1" ht="12.75">
      <c r="A53" s="1047" t="s">
        <v>949</v>
      </c>
      <c r="B53" s="1056">
        <v>1058.8240239400002</v>
      </c>
      <c r="C53" s="1050">
        <v>995.8362689500005</v>
      </c>
      <c r="D53" s="1050">
        <v>1009.2920061000003</v>
      </c>
      <c r="E53" s="1050">
        <v>984.70607199</v>
      </c>
      <c r="F53" s="1056">
        <v>-62.987754989999644</v>
      </c>
      <c r="G53" s="1050">
        <v>-5.948840748400787</v>
      </c>
      <c r="H53" s="1050">
        <v>-24.585934110000267</v>
      </c>
      <c r="I53" s="1051">
        <v>-2.4359584700370944</v>
      </c>
      <c r="K53" s="1047" t="s">
        <v>950</v>
      </c>
      <c r="L53" s="1058">
        <v>424.9622666074799</v>
      </c>
      <c r="M53" s="1059">
        <v>452.12478292698034</v>
      </c>
      <c r="N53" s="1059">
        <v>546.3751123921819</v>
      </c>
      <c r="O53" s="1059">
        <v>535.7103706287998</v>
      </c>
      <c r="P53" s="1054">
        <v>27.16251631950047</v>
      </c>
      <c r="Q53" s="1065">
        <v>6.391747798302612</v>
      </c>
      <c r="R53" s="1065">
        <v>-10.664741763382153</v>
      </c>
      <c r="S53" s="1066">
        <v>-1.9519084089846175</v>
      </c>
    </row>
    <row r="54" spans="1:19" s="883" customFormat="1" ht="12.75">
      <c r="A54" s="1047" t="s">
        <v>951</v>
      </c>
      <c r="B54" s="1056">
        <v>588.85996013</v>
      </c>
      <c r="C54" s="1050">
        <v>551.8175571</v>
      </c>
      <c r="D54" s="1050">
        <v>970.1857130400001</v>
      </c>
      <c r="E54" s="1050">
        <v>982.8074035999999</v>
      </c>
      <c r="F54" s="1056">
        <v>-37.042403029999946</v>
      </c>
      <c r="G54" s="1050">
        <v>-6.290528400304591</v>
      </c>
      <c r="H54" s="1050">
        <v>12.62169055999982</v>
      </c>
      <c r="I54" s="1051">
        <v>1.3009561355475696</v>
      </c>
      <c r="K54" s="1040" t="s">
        <v>952</v>
      </c>
      <c r="L54" s="1044">
        <v>1715.20585942</v>
      </c>
      <c r="M54" s="1045">
        <v>1714.5031921599998</v>
      </c>
      <c r="N54" s="1045">
        <v>1654.9809354899999</v>
      </c>
      <c r="O54" s="1045">
        <v>1600.5325084300002</v>
      </c>
      <c r="P54" s="1045">
        <v>-0.7026672600002257</v>
      </c>
      <c r="Q54" s="1067">
        <v>-0.04096693444353285</v>
      </c>
      <c r="R54" s="1067">
        <v>-54.44842705999963</v>
      </c>
      <c r="S54" s="1068">
        <v>-3.289973068111432</v>
      </c>
    </row>
    <row r="55" spans="1:19" s="883" customFormat="1" ht="12.75">
      <c r="A55" s="1047" t="s">
        <v>953</v>
      </c>
      <c r="B55" s="1056">
        <v>398.3091532</v>
      </c>
      <c r="C55" s="1050">
        <v>410.93658961</v>
      </c>
      <c r="D55" s="1050">
        <v>543.4098541</v>
      </c>
      <c r="E55" s="1050">
        <v>532.6401719400001</v>
      </c>
      <c r="F55" s="1056">
        <v>12.627436409999973</v>
      </c>
      <c r="G55" s="1050">
        <v>3.1702601631299827</v>
      </c>
      <c r="H55" s="1050">
        <v>-10.769682159999888</v>
      </c>
      <c r="I55" s="1051">
        <v>-1.9818709724792767</v>
      </c>
      <c r="K55" s="1040" t="s">
        <v>954</v>
      </c>
      <c r="L55" s="1044">
        <v>212595.52070235155</v>
      </c>
      <c r="M55" s="1044">
        <v>213496.52210500455</v>
      </c>
      <c r="N55" s="1044">
        <v>284468.66294568294</v>
      </c>
      <c r="O55" s="1044">
        <v>287218.03721541486</v>
      </c>
      <c r="P55" s="1045">
        <v>901.0014026529971</v>
      </c>
      <c r="Q55" s="1067">
        <v>0.4238101535142226</v>
      </c>
      <c r="R55" s="1067">
        <v>2749.374269731925</v>
      </c>
      <c r="S55" s="1068">
        <v>0.9664946012900185</v>
      </c>
    </row>
    <row r="56" spans="1:19" s="883" customFormat="1" ht="13.5" thickBot="1">
      <c r="A56" s="1047" t="s">
        <v>955</v>
      </c>
      <c r="B56" s="1056">
        <v>1385.9421205899998</v>
      </c>
      <c r="C56" s="1050">
        <v>1368.8191014600002</v>
      </c>
      <c r="D56" s="1050">
        <v>1475.18554584</v>
      </c>
      <c r="E56" s="1050">
        <v>1469.3821749158278</v>
      </c>
      <c r="F56" s="1056">
        <v>-17.123019129999648</v>
      </c>
      <c r="G56" s="1050">
        <v>-1.2354786592899223</v>
      </c>
      <c r="H56" s="1050">
        <v>-5.803370924172214</v>
      </c>
      <c r="I56" s="1051">
        <v>-0.39339938901500415</v>
      </c>
      <c r="K56" s="1076" t="s">
        <v>956</v>
      </c>
      <c r="L56" s="1077">
        <v>1362086.77561972</v>
      </c>
      <c r="M56" s="1077">
        <v>1358946.60537241</v>
      </c>
      <c r="N56" s="1077">
        <v>1681852.7269443984</v>
      </c>
      <c r="O56" s="1077">
        <v>1692186.7372595097</v>
      </c>
      <c r="P56" s="1077">
        <v>-3140.270247310382</v>
      </c>
      <c r="Q56" s="1078">
        <v>-0.23054847191227054</v>
      </c>
      <c r="R56" s="1078">
        <v>10334.010315111325</v>
      </c>
      <c r="S56" s="1079">
        <v>0.6144420465331841</v>
      </c>
    </row>
    <row r="57" spans="1:11" s="883" customFormat="1" ht="13.5" thickTop="1">
      <c r="A57" s="1047" t="s">
        <v>957</v>
      </c>
      <c r="B57" s="1056">
        <v>3501.7259398301962</v>
      </c>
      <c r="C57" s="1050">
        <v>3374.7449183341973</v>
      </c>
      <c r="D57" s="1050">
        <v>3634.4989916394998</v>
      </c>
      <c r="E57" s="1050">
        <v>3492.60789192</v>
      </c>
      <c r="F57" s="1056">
        <v>-126.9810214959989</v>
      </c>
      <c r="G57" s="1050">
        <v>-3.6262409930960047</v>
      </c>
      <c r="H57" s="1050">
        <v>-141.89109971949983</v>
      </c>
      <c r="I57" s="1051">
        <v>-3.9040071285174207</v>
      </c>
      <c r="K57" s="1080" t="s">
        <v>853</v>
      </c>
    </row>
    <row r="58" spans="1:9" s="883" customFormat="1" ht="12.75">
      <c r="A58" s="1047" t="s">
        <v>958</v>
      </c>
      <c r="B58" s="1056">
        <v>2301.5686457199995</v>
      </c>
      <c r="C58" s="1050">
        <v>2318.63675907</v>
      </c>
      <c r="D58" s="1050">
        <v>2955.3369070400004</v>
      </c>
      <c r="E58" s="1050">
        <v>3017.2613971799997</v>
      </c>
      <c r="F58" s="1056">
        <v>17.068113350000658</v>
      </c>
      <c r="G58" s="1050">
        <v>0.7415861083153243</v>
      </c>
      <c r="H58" s="1050">
        <v>61.92449013999931</v>
      </c>
      <c r="I58" s="1051">
        <v>2.09534452713283</v>
      </c>
    </row>
    <row r="59" spans="1:9" s="883" customFormat="1" ht="12.75">
      <c r="A59" s="1047" t="s">
        <v>959</v>
      </c>
      <c r="B59" s="1056">
        <v>670.0209974599998</v>
      </c>
      <c r="C59" s="1050">
        <v>747.5751047299999</v>
      </c>
      <c r="D59" s="1050">
        <v>1918.6132841600004</v>
      </c>
      <c r="E59" s="1050">
        <v>1754.4955678370004</v>
      </c>
      <c r="F59" s="1056">
        <v>77.55410727000015</v>
      </c>
      <c r="G59" s="1050">
        <v>11.574877140269043</v>
      </c>
      <c r="H59" s="1050">
        <v>-164.11771632299997</v>
      </c>
      <c r="I59" s="1051">
        <v>-8.553975815655491</v>
      </c>
    </row>
    <row r="60" spans="1:9" s="883" customFormat="1" ht="12.75">
      <c r="A60" s="1047" t="s">
        <v>960</v>
      </c>
      <c r="B60" s="1056">
        <v>1998.9845559299993</v>
      </c>
      <c r="C60" s="1050">
        <v>1810.6015983599996</v>
      </c>
      <c r="D60" s="1050">
        <v>2239.3474177900002</v>
      </c>
      <c r="E60" s="1050">
        <v>2181.279970790001</v>
      </c>
      <c r="F60" s="1056">
        <v>-188.3829575699997</v>
      </c>
      <c r="G60" s="1050">
        <v>-9.423932616745866</v>
      </c>
      <c r="H60" s="1050">
        <v>-58.06744699999945</v>
      </c>
      <c r="I60" s="1051">
        <v>-2.5930521784469645</v>
      </c>
    </row>
    <row r="61" spans="1:9" s="883" customFormat="1" ht="12.75">
      <c r="A61" s="1047" t="s">
        <v>961</v>
      </c>
      <c r="B61" s="1056">
        <v>611.52664983</v>
      </c>
      <c r="C61" s="1050">
        <v>602.69053602</v>
      </c>
      <c r="D61" s="1050">
        <v>675.6725200899999</v>
      </c>
      <c r="E61" s="1050">
        <v>658.2335973999999</v>
      </c>
      <c r="F61" s="1056">
        <v>-8.836113810000029</v>
      </c>
      <c r="G61" s="1050">
        <v>-1.4449270219795662</v>
      </c>
      <c r="H61" s="1050">
        <v>-17.438922690000027</v>
      </c>
      <c r="I61" s="1051">
        <v>-2.5809726119507057</v>
      </c>
    </row>
    <row r="62" spans="1:9" s="883" customFormat="1" ht="12.75">
      <c r="A62" s="1047" t="s">
        <v>962</v>
      </c>
      <c r="B62" s="1056">
        <v>101.79091411</v>
      </c>
      <c r="C62" s="1050">
        <v>100.4055254</v>
      </c>
      <c r="D62" s="1050">
        <v>63.51142248999999</v>
      </c>
      <c r="E62" s="1050">
        <v>65.15661562</v>
      </c>
      <c r="F62" s="1056">
        <v>-1.3853887100000009</v>
      </c>
      <c r="G62" s="1050">
        <v>-1.3610141161546945</v>
      </c>
      <c r="H62" s="1050">
        <v>1.6451931300000098</v>
      </c>
      <c r="I62" s="1051">
        <v>2.5903893591094564</v>
      </c>
    </row>
    <row r="63" spans="1:9" s="883" customFormat="1" ht="13.5" thickBot="1">
      <c r="A63" s="1081" t="s">
        <v>963</v>
      </c>
      <c r="B63" s="1082">
        <v>4.4153975499999945</v>
      </c>
      <c r="C63" s="1082">
        <v>4.397049799999994</v>
      </c>
      <c r="D63" s="1082">
        <v>9.564664999999996</v>
      </c>
      <c r="E63" s="1082">
        <v>9.564522999999996</v>
      </c>
      <c r="F63" s="1082">
        <v>-0.018347750000000218</v>
      </c>
      <c r="G63" s="1082">
        <v>-0.4155401590056198</v>
      </c>
      <c r="H63" s="1082">
        <v>-0.00014200000000030855</v>
      </c>
      <c r="I63" s="1083">
        <v>-0.0014846311920000187</v>
      </c>
    </row>
    <row r="64" spans="1:5" ht="13.5" thickTop="1">
      <c r="A64" s="1080" t="s">
        <v>853</v>
      </c>
      <c r="B64" s="954"/>
      <c r="C64" s="954"/>
      <c r="D64" s="954"/>
      <c r="E64" s="954"/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L45" sqref="L45"/>
    </sheetView>
  </sheetViews>
  <sheetFormatPr defaultColWidth="9.140625" defaultRowHeight="15"/>
  <cols>
    <col min="1" max="1" width="34.421875" style="953" bestFit="1" customWidth="1"/>
    <col min="2" max="2" width="12.57421875" style="953" bestFit="1" customWidth="1"/>
    <col min="3" max="4" width="9.421875" style="953" bestFit="1" customWidth="1"/>
    <col min="5" max="6" width="9.140625" style="953" customWidth="1"/>
    <col min="7" max="7" width="7.28125" style="953" bestFit="1" customWidth="1"/>
    <col min="8" max="8" width="9.57421875" style="953" customWidth="1"/>
    <col min="9" max="9" width="7.28125" style="953" bestFit="1" customWidth="1"/>
    <col min="10" max="16384" width="9.140625" style="953" customWidth="1"/>
  </cols>
  <sheetData>
    <row r="1" spans="1:9" ht="12.75">
      <c r="A1" s="1712" t="s">
        <v>1097</v>
      </c>
      <c r="B1" s="1712"/>
      <c r="C1" s="1712"/>
      <c r="D1" s="1712"/>
      <c r="E1" s="1712"/>
      <c r="F1" s="1712"/>
      <c r="G1" s="1712"/>
      <c r="H1" s="1712"/>
      <c r="I1" s="1712"/>
    </row>
    <row r="2" spans="1:9" ht="15.75">
      <c r="A2" s="1713" t="s">
        <v>275</v>
      </c>
      <c r="B2" s="1713"/>
      <c r="C2" s="1713"/>
      <c r="D2" s="1713"/>
      <c r="E2" s="1713"/>
      <c r="F2" s="1713"/>
      <c r="G2" s="1713"/>
      <c r="H2" s="1713"/>
      <c r="I2" s="1713"/>
    </row>
    <row r="3" spans="1:9" ht="13.5" thickBot="1">
      <c r="A3" s="1033"/>
      <c r="B3" s="1033"/>
      <c r="C3" s="1033"/>
      <c r="D3" s="1033"/>
      <c r="E3" s="1033"/>
      <c r="F3" s="1033"/>
      <c r="G3" s="1033"/>
      <c r="H3" s="1714" t="s">
        <v>40</v>
      </c>
      <c r="I3" s="1714"/>
    </row>
    <row r="4" spans="1:9" ht="13.5" customHeight="1" thickTop="1">
      <c r="A4" s="1034"/>
      <c r="B4" s="1009">
        <f>'[6]Sect credit'!B4</f>
        <v>2015</v>
      </c>
      <c r="C4" s="1010">
        <f>'[6]Sect credit'!C4</f>
        <v>2015</v>
      </c>
      <c r="D4" s="1011">
        <f>'[6]Sect credit'!D4</f>
        <v>2016</v>
      </c>
      <c r="E4" s="1011">
        <f>'[6]Sect credit'!E4</f>
        <v>2016</v>
      </c>
      <c r="F4" s="1706" t="str">
        <f>'[6]Sect credit'!F4</f>
        <v>Changes during one month</v>
      </c>
      <c r="G4" s="1707"/>
      <c r="H4" s="1707"/>
      <c r="I4" s="1708"/>
    </row>
    <row r="5" spans="1:9" ht="12.75">
      <c r="A5" s="1035" t="s">
        <v>744</v>
      </c>
      <c r="B5" s="1012" t="str">
        <f>'[6]Sect credit'!B5</f>
        <v>Jul </v>
      </c>
      <c r="C5" s="1012" t="str">
        <f>'[6]Sect credit'!C5</f>
        <v>Aug</v>
      </c>
      <c r="D5" s="1013" t="str">
        <f>'[6]Sect credit'!D5</f>
        <v>Jul (p)</v>
      </c>
      <c r="E5" s="1013" t="str">
        <f>'[6]Sect credit'!E5</f>
        <v>Aug(e)</v>
      </c>
      <c r="F5" s="1709" t="str">
        <f>'[6]Sect credit'!F5:G5</f>
        <v>2015/16</v>
      </c>
      <c r="G5" s="1710"/>
      <c r="H5" s="1709" t="str">
        <f>'[6]Sect credit'!H5:I5</f>
        <v>2016/17</v>
      </c>
      <c r="I5" s="1711"/>
    </row>
    <row r="6" spans="1:9" ht="12.75">
      <c r="A6" s="1036"/>
      <c r="B6" s="1038"/>
      <c r="C6" s="1038"/>
      <c r="D6" s="1038"/>
      <c r="E6" s="1038"/>
      <c r="F6" s="1038" t="s">
        <v>13</v>
      </c>
      <c r="G6" s="1038" t="s">
        <v>709</v>
      </c>
      <c r="H6" s="1038" t="s">
        <v>13</v>
      </c>
      <c r="I6" s="1039" t="s">
        <v>709</v>
      </c>
    </row>
    <row r="7" spans="1:9" s="1033" customFormat="1" ht="12.75">
      <c r="A7" s="1040" t="s">
        <v>964</v>
      </c>
      <c r="B7" s="1084">
        <v>31372.37553562899</v>
      </c>
      <c r="C7" s="1084">
        <v>30553.42028373</v>
      </c>
      <c r="D7" s="1084">
        <v>30642.24724548</v>
      </c>
      <c r="E7" s="1084">
        <v>30448.685533670003</v>
      </c>
      <c r="F7" s="1084">
        <v>-818.9552518989913</v>
      </c>
      <c r="G7" s="1084">
        <v>-2.6104343006123965</v>
      </c>
      <c r="H7" s="1084">
        <v>-193.5617118099981</v>
      </c>
      <c r="I7" s="1085">
        <v>-0.6316824946269244</v>
      </c>
    </row>
    <row r="8" spans="1:9" s="1033" customFormat="1" ht="12.75">
      <c r="A8" s="1040" t="s">
        <v>965</v>
      </c>
      <c r="B8" s="1084">
        <v>784.7315755800001</v>
      </c>
      <c r="C8" s="1084">
        <v>781.9877209</v>
      </c>
      <c r="D8" s="1084">
        <v>1014.6742012399998</v>
      </c>
      <c r="E8" s="1084">
        <v>1114.81178464</v>
      </c>
      <c r="F8" s="1084">
        <v>-2.7438546800001404</v>
      </c>
      <c r="G8" s="1084">
        <v>-0.3496551897981345</v>
      </c>
      <c r="H8" s="1084">
        <v>100.13758340000027</v>
      </c>
      <c r="I8" s="1085">
        <v>9.868939535234604</v>
      </c>
    </row>
    <row r="9" spans="1:9" s="1033" customFormat="1" ht="12.75">
      <c r="A9" s="1040" t="s">
        <v>966</v>
      </c>
      <c r="B9" s="1084">
        <v>18762.58201681</v>
      </c>
      <c r="C9" s="1084">
        <v>19469.979288479997</v>
      </c>
      <c r="D9" s="1084">
        <v>29668.6973924</v>
      </c>
      <c r="E9" s="1084">
        <v>29457.30991919999</v>
      </c>
      <c r="F9" s="1084">
        <v>707.3972716699973</v>
      </c>
      <c r="G9" s="1084">
        <v>3.7702554533071053</v>
      </c>
      <c r="H9" s="1084">
        <v>-211.3874732000113</v>
      </c>
      <c r="I9" s="1085">
        <v>-0.7124932733115569</v>
      </c>
    </row>
    <row r="10" spans="1:9" s="1033" customFormat="1" ht="12.75">
      <c r="A10" s="1040" t="s">
        <v>967</v>
      </c>
      <c r="B10" s="1084">
        <v>9911.185088269443</v>
      </c>
      <c r="C10" s="1084">
        <v>9421.495656760002</v>
      </c>
      <c r="D10" s="1084">
        <v>10549.536879520989</v>
      </c>
      <c r="E10" s="1084">
        <v>11227.81487341099</v>
      </c>
      <c r="F10" s="1084">
        <v>-489.6894315094414</v>
      </c>
      <c r="G10" s="1084">
        <v>-4.940775771497012</v>
      </c>
      <c r="H10" s="1084">
        <v>678.2779938900003</v>
      </c>
      <c r="I10" s="1085">
        <v>6.429457535777609</v>
      </c>
    </row>
    <row r="11" spans="1:10" ht="12.75">
      <c r="A11" s="1047" t="s">
        <v>968</v>
      </c>
      <c r="B11" s="1086">
        <v>9012.167387389443</v>
      </c>
      <c r="C11" s="1086">
        <v>8516.940178030001</v>
      </c>
      <c r="D11" s="1086">
        <v>9573.28587120099</v>
      </c>
      <c r="E11" s="1086">
        <v>9735.041639620988</v>
      </c>
      <c r="F11" s="1086">
        <v>-495.227209359442</v>
      </c>
      <c r="G11" s="1086">
        <v>-5.49509555328948</v>
      </c>
      <c r="H11" s="1086">
        <v>161.75576841999828</v>
      </c>
      <c r="I11" s="1087">
        <v>1.6896577684638352</v>
      </c>
      <c r="J11" s="1033"/>
    </row>
    <row r="12" spans="1:10" ht="12.75">
      <c r="A12" s="1047" t="s">
        <v>969</v>
      </c>
      <c r="B12" s="1086">
        <v>899.0177008799999</v>
      </c>
      <c r="C12" s="1086">
        <v>904.55547873</v>
      </c>
      <c r="D12" s="1086">
        <v>976.25100832</v>
      </c>
      <c r="E12" s="1086">
        <v>1492.7732337900002</v>
      </c>
      <c r="F12" s="1086">
        <v>5.537777850000111</v>
      </c>
      <c r="G12" s="1086">
        <v>0.6159809583926412</v>
      </c>
      <c r="H12" s="1086">
        <v>516.5222254700002</v>
      </c>
      <c r="I12" s="1087">
        <v>52.90875205945931</v>
      </c>
      <c r="J12" s="1033"/>
    </row>
    <row r="13" spans="1:9" s="1033" customFormat="1" ht="12.75">
      <c r="A13" s="1040" t="s">
        <v>970</v>
      </c>
      <c r="B13" s="1084">
        <v>1132441.7169778894</v>
      </c>
      <c r="C13" s="1084">
        <v>1129839.306490644</v>
      </c>
      <c r="D13" s="1084">
        <v>1463885.5165692642</v>
      </c>
      <c r="E13" s="1084">
        <v>1475537.306680729</v>
      </c>
      <c r="F13" s="1084">
        <v>-2602.4104872453026</v>
      </c>
      <c r="G13" s="1084">
        <v>-0.22980524721309906</v>
      </c>
      <c r="H13" s="1084">
        <v>11651.790111464681</v>
      </c>
      <c r="I13" s="1085">
        <v>0.7959495452056665</v>
      </c>
    </row>
    <row r="14" spans="1:10" ht="12.75">
      <c r="A14" s="1047" t="s">
        <v>971</v>
      </c>
      <c r="B14" s="1086">
        <v>957843.1807565038</v>
      </c>
      <c r="C14" s="1086">
        <v>954091.9548512218</v>
      </c>
      <c r="D14" s="1086">
        <v>1207457.4441309331</v>
      </c>
      <c r="E14" s="1086">
        <v>1222010.4707387267</v>
      </c>
      <c r="F14" s="1086">
        <v>-3751.2259052820737</v>
      </c>
      <c r="G14" s="1086">
        <v>-0.39163257416724084</v>
      </c>
      <c r="H14" s="1086">
        <v>14553.026607793523</v>
      </c>
      <c r="I14" s="1087">
        <v>1.2052620718461888</v>
      </c>
      <c r="J14" s="1033"/>
    </row>
    <row r="15" spans="1:10" ht="12.75">
      <c r="A15" s="1047" t="s">
        <v>972</v>
      </c>
      <c r="B15" s="1086">
        <v>811773.974706145</v>
      </c>
      <c r="C15" s="1086">
        <v>805676.4273901281</v>
      </c>
      <c r="D15" s="1086">
        <v>1021955.0148755575</v>
      </c>
      <c r="E15" s="1086">
        <v>1027986.1111084634</v>
      </c>
      <c r="F15" s="1086">
        <v>-6097.547316016862</v>
      </c>
      <c r="G15" s="1086">
        <v>-0.7511385565451418</v>
      </c>
      <c r="H15" s="1086">
        <v>6031.0962329058675</v>
      </c>
      <c r="I15" s="1087">
        <v>0.5901528095774615</v>
      </c>
      <c r="J15" s="1033"/>
    </row>
    <row r="16" spans="1:10" ht="12.75">
      <c r="A16" s="1047" t="s">
        <v>973</v>
      </c>
      <c r="B16" s="1086">
        <v>29897.539750808795</v>
      </c>
      <c r="C16" s="1086">
        <v>31572.2062543308</v>
      </c>
      <c r="D16" s="1086">
        <v>38739.90966501899</v>
      </c>
      <c r="E16" s="1086">
        <v>41281.576128132</v>
      </c>
      <c r="F16" s="1086">
        <v>1674.666503522003</v>
      </c>
      <c r="G16" s="1086">
        <v>5.601352209847634</v>
      </c>
      <c r="H16" s="1086">
        <v>2541.6664631130116</v>
      </c>
      <c r="I16" s="1087">
        <v>6.560847676441699</v>
      </c>
      <c r="J16" s="1033"/>
    </row>
    <row r="17" spans="1:10" ht="12.75">
      <c r="A17" s="1047" t="s">
        <v>974</v>
      </c>
      <c r="B17" s="1086">
        <v>897.6051129200002</v>
      </c>
      <c r="C17" s="1086">
        <v>951.2214186600002</v>
      </c>
      <c r="D17" s="1086">
        <v>913.7726821233437</v>
      </c>
      <c r="E17" s="1086">
        <v>911.0503906533436</v>
      </c>
      <c r="F17" s="1086">
        <v>53.616305739999916</v>
      </c>
      <c r="G17" s="1086">
        <v>5.973262069060708</v>
      </c>
      <c r="H17" s="1086">
        <v>-2.722291470000073</v>
      </c>
      <c r="I17" s="1087">
        <v>-0.29791779982678557</v>
      </c>
      <c r="J17" s="1033"/>
    </row>
    <row r="18" spans="1:10" ht="12.75">
      <c r="A18" s="1047" t="s">
        <v>975</v>
      </c>
      <c r="B18" s="1086">
        <v>84902.03660718203</v>
      </c>
      <c r="C18" s="1086">
        <v>86082.98823039833</v>
      </c>
      <c r="D18" s="1086">
        <v>115407.51848351916</v>
      </c>
      <c r="E18" s="1086">
        <v>121249.12001432708</v>
      </c>
      <c r="F18" s="1086">
        <v>1180.9516232163005</v>
      </c>
      <c r="G18" s="1086">
        <v>1.390957944483986</v>
      </c>
      <c r="H18" s="1086">
        <v>5841.601530807922</v>
      </c>
      <c r="I18" s="1087">
        <v>5.061716608733889</v>
      </c>
      <c r="J18" s="1033"/>
    </row>
    <row r="19" spans="1:10" ht="12.75">
      <c r="A19" s="1047" t="s">
        <v>976</v>
      </c>
      <c r="B19" s="1086">
        <v>30372.02457944801</v>
      </c>
      <c r="C19" s="1086">
        <v>29809.1115577045</v>
      </c>
      <c r="D19" s="1086">
        <v>30441.228424714</v>
      </c>
      <c r="E19" s="1086">
        <v>30582.613097151</v>
      </c>
      <c r="F19" s="1086">
        <v>-562.9130217435122</v>
      </c>
      <c r="G19" s="1086">
        <v>-1.853393145626589</v>
      </c>
      <c r="H19" s="1086">
        <v>141.3846724369978</v>
      </c>
      <c r="I19" s="1087">
        <v>0.4644512713626672</v>
      </c>
      <c r="J19" s="1033"/>
    </row>
    <row r="20" spans="1:10" ht="12.75">
      <c r="A20" s="1047" t="s">
        <v>977</v>
      </c>
      <c r="B20" s="1086">
        <v>174598.5362213854</v>
      </c>
      <c r="C20" s="1086">
        <v>175747.35163942227</v>
      </c>
      <c r="D20" s="1086">
        <v>256428.07243833123</v>
      </c>
      <c r="E20" s="1086">
        <v>253526.83594200213</v>
      </c>
      <c r="F20" s="1086">
        <v>1148.8154180368583</v>
      </c>
      <c r="G20" s="1086">
        <v>0.6579754005384081</v>
      </c>
      <c r="H20" s="1086">
        <v>-2901.236496329104</v>
      </c>
      <c r="I20" s="1087">
        <v>-1.1314036208055287</v>
      </c>
      <c r="J20" s="1033"/>
    </row>
    <row r="21" spans="1:10" ht="12.75">
      <c r="A21" s="1047" t="s">
        <v>978</v>
      </c>
      <c r="B21" s="1086">
        <v>14736.283729769999</v>
      </c>
      <c r="C21" s="1086">
        <v>14635.43760966</v>
      </c>
      <c r="D21" s="1086">
        <v>17327.638864479995</v>
      </c>
      <c r="E21" s="1086">
        <v>17103.087072205006</v>
      </c>
      <c r="F21" s="1086">
        <v>-100.84612010999808</v>
      </c>
      <c r="G21" s="1086">
        <v>-0.6843388873293096</v>
      </c>
      <c r="H21" s="1086">
        <v>-224.55179227498957</v>
      </c>
      <c r="I21" s="1087">
        <v>-1.295916853018557</v>
      </c>
      <c r="J21" s="1033"/>
    </row>
    <row r="22" spans="1:10" ht="12.75">
      <c r="A22" s="1047" t="s">
        <v>979</v>
      </c>
      <c r="B22" s="1086">
        <v>6347.36656492</v>
      </c>
      <c r="C22" s="1086">
        <v>5838.310916960001</v>
      </c>
      <c r="D22" s="1086">
        <v>6520.465008359999</v>
      </c>
      <c r="E22" s="1086">
        <v>6341.2367389500005</v>
      </c>
      <c r="F22" s="1086">
        <v>-509.0556479599991</v>
      </c>
      <c r="G22" s="1086">
        <v>-8.019950364508608</v>
      </c>
      <c r="H22" s="1086">
        <v>-179.22826940999857</v>
      </c>
      <c r="I22" s="1087">
        <v>-2.7487037991954093</v>
      </c>
      <c r="J22" s="1033"/>
    </row>
    <row r="23" spans="1:10" ht="12.75">
      <c r="A23" s="1047" t="s">
        <v>980</v>
      </c>
      <c r="B23" s="1086">
        <v>390.41168038</v>
      </c>
      <c r="C23" s="1086">
        <v>374.32473583</v>
      </c>
      <c r="D23" s="1086">
        <v>287.13090332</v>
      </c>
      <c r="E23" s="1086">
        <v>269.23068716000006</v>
      </c>
      <c r="F23" s="1086">
        <v>-16.08694455</v>
      </c>
      <c r="G23" s="1086">
        <v>-4.12050800691774</v>
      </c>
      <c r="H23" s="1086">
        <v>-17.900216159999957</v>
      </c>
      <c r="I23" s="1087">
        <v>-6.234165655116066</v>
      </c>
      <c r="J23" s="1033"/>
    </row>
    <row r="24" spans="1:10" ht="12.75">
      <c r="A24" s="1047" t="s">
        <v>981</v>
      </c>
      <c r="B24" s="1086">
        <v>7998.505484470001</v>
      </c>
      <c r="C24" s="1086">
        <v>8422.80195687</v>
      </c>
      <c r="D24" s="1086">
        <v>10520.042952799995</v>
      </c>
      <c r="E24" s="1086">
        <v>10492.619646095005</v>
      </c>
      <c r="F24" s="1086">
        <v>424.2964723999994</v>
      </c>
      <c r="G24" s="1086">
        <v>5.304696898987177</v>
      </c>
      <c r="H24" s="1086">
        <v>-27.423306704989955</v>
      </c>
      <c r="I24" s="1087">
        <v>-0.260676756055364</v>
      </c>
      <c r="J24" s="1033"/>
    </row>
    <row r="25" spans="1:10" ht="12.75">
      <c r="A25" s="1047" t="s">
        <v>982</v>
      </c>
      <c r="B25" s="1086">
        <v>159862.2524916154</v>
      </c>
      <c r="C25" s="1086">
        <v>161111.91402976227</v>
      </c>
      <c r="D25" s="1086">
        <v>239100.43357385125</v>
      </c>
      <c r="E25" s="1086">
        <v>236423.74886979713</v>
      </c>
      <c r="F25" s="1086">
        <v>1249.6615381468728</v>
      </c>
      <c r="G25" s="1086">
        <v>0.7817114538733377</v>
      </c>
      <c r="H25" s="1086">
        <v>-2676.684704054118</v>
      </c>
      <c r="I25" s="1087">
        <v>-1.1194813259204597</v>
      </c>
      <c r="J25" s="1033"/>
    </row>
    <row r="26" spans="1:10" ht="12.75">
      <c r="A26" s="1047" t="s">
        <v>983</v>
      </c>
      <c r="B26" s="1086">
        <v>17614.07052342538</v>
      </c>
      <c r="C26" s="1086">
        <v>17505.496734426888</v>
      </c>
      <c r="D26" s="1086">
        <v>21244.037959647005</v>
      </c>
      <c r="E26" s="1086">
        <v>19645.976699304007</v>
      </c>
      <c r="F26" s="1086">
        <v>-108.57378899849209</v>
      </c>
      <c r="G26" s="1086">
        <v>-0.6164037373081774</v>
      </c>
      <c r="H26" s="1086">
        <v>-1598.0612603429981</v>
      </c>
      <c r="I26" s="1087">
        <v>-7.522398817863682</v>
      </c>
      <c r="J26" s="1033"/>
    </row>
    <row r="27" spans="1:10" ht="12.75">
      <c r="A27" s="1047" t="s">
        <v>984</v>
      </c>
      <c r="B27" s="1086">
        <v>3638.109822330001</v>
      </c>
      <c r="C27" s="1086">
        <v>3394.6436909300005</v>
      </c>
      <c r="D27" s="1086">
        <v>4896.81935687</v>
      </c>
      <c r="E27" s="1086">
        <v>4771.547731734</v>
      </c>
      <c r="F27" s="1086">
        <v>-243.46613140000045</v>
      </c>
      <c r="G27" s="1086">
        <v>-6.692105057017613</v>
      </c>
      <c r="H27" s="1086">
        <v>-125.27162513599978</v>
      </c>
      <c r="I27" s="1087">
        <v>-2.558224349449399</v>
      </c>
      <c r="J27" s="1033"/>
    </row>
    <row r="28" spans="1:9" ht="12.75">
      <c r="A28" s="1047" t="s">
        <v>985</v>
      </c>
      <c r="B28" s="1086">
        <v>138610.07214586</v>
      </c>
      <c r="C28" s="1086">
        <v>140211.77360440537</v>
      </c>
      <c r="D28" s="1086">
        <v>212959.57625733424</v>
      </c>
      <c r="E28" s="1086">
        <v>212006.22443875912</v>
      </c>
      <c r="F28" s="1086">
        <v>1601.7014585453726</v>
      </c>
      <c r="G28" s="1086">
        <v>1.1555447838306403</v>
      </c>
      <c r="H28" s="1086">
        <v>-953.3518185751163</v>
      </c>
      <c r="I28" s="1087">
        <v>-0.4476679731101237</v>
      </c>
    </row>
    <row r="29" spans="1:9" ht="12.75">
      <c r="A29" s="1047" t="s">
        <v>986</v>
      </c>
      <c r="B29" s="1086">
        <v>6111.564597540002</v>
      </c>
      <c r="C29" s="1086">
        <v>6099.62696075</v>
      </c>
      <c r="D29" s="1086">
        <v>5278.961100070001</v>
      </c>
      <c r="E29" s="1086">
        <v>5270.52899072</v>
      </c>
      <c r="F29" s="1086">
        <v>-11.937636790002216</v>
      </c>
      <c r="G29" s="1086">
        <v>-0.19532865274478642</v>
      </c>
      <c r="H29" s="1086">
        <v>-8.432109350000246</v>
      </c>
      <c r="I29" s="1087">
        <v>-0.15973046950257758</v>
      </c>
    </row>
    <row r="30" spans="1:9" ht="12.75">
      <c r="A30" s="1047" t="s">
        <v>987</v>
      </c>
      <c r="B30" s="1086">
        <v>4633.831004360001</v>
      </c>
      <c r="C30" s="1086">
        <v>12627.914223470007</v>
      </c>
      <c r="D30" s="1086">
        <v>6049.5126459699995</v>
      </c>
      <c r="E30" s="1086">
        <v>6172.671926705</v>
      </c>
      <c r="F30" s="1086">
        <v>7994.083219110005</v>
      </c>
      <c r="G30" s="1086">
        <v>172.51564011696414</v>
      </c>
      <c r="H30" s="1086">
        <v>123.15928073500072</v>
      </c>
      <c r="I30" s="1087">
        <v>2.035854587675681</v>
      </c>
    </row>
    <row r="31" spans="1:9" ht="12.75">
      <c r="A31" s="1047" t="s">
        <v>988</v>
      </c>
      <c r="B31" s="1086">
        <v>127864.67654396</v>
      </c>
      <c r="C31" s="1086">
        <v>121484.23242018538</v>
      </c>
      <c r="D31" s="1086">
        <v>201631.10251129424</v>
      </c>
      <c r="E31" s="1086">
        <v>200563.0235213341</v>
      </c>
      <c r="F31" s="1086">
        <v>-6380.444123774621</v>
      </c>
      <c r="G31" s="1086">
        <v>-4.989997469380074</v>
      </c>
      <c r="H31" s="1086">
        <v>-1068.0789899601368</v>
      </c>
      <c r="I31" s="1087">
        <v>-0.5297193620712901</v>
      </c>
    </row>
    <row r="32" spans="1:9" s="1033" customFormat="1" ht="12.75">
      <c r="A32" s="1040" t="s">
        <v>989</v>
      </c>
      <c r="B32" s="1084">
        <v>13965.210994323697</v>
      </c>
      <c r="C32" s="1084">
        <v>13937.090168493718</v>
      </c>
      <c r="D32" s="1084">
        <v>15710.44876648047</v>
      </c>
      <c r="E32" s="1084">
        <v>15289.318622625466</v>
      </c>
      <c r="F32" s="1084">
        <v>-28.120825829979367</v>
      </c>
      <c r="G32" s="1084">
        <v>-0.20136341542859154</v>
      </c>
      <c r="H32" s="1084">
        <v>-421.13014385500355</v>
      </c>
      <c r="I32" s="1085">
        <v>-2.6805736113249625</v>
      </c>
    </row>
    <row r="33" spans="1:10" ht="12.75">
      <c r="A33" s="1047" t="s">
        <v>990</v>
      </c>
      <c r="B33" s="1086">
        <v>3529.000557676497</v>
      </c>
      <c r="C33" s="1086">
        <v>3143.8305573131174</v>
      </c>
      <c r="D33" s="1086">
        <v>3525.866136957453</v>
      </c>
      <c r="E33" s="1086">
        <v>1379.773124350003</v>
      </c>
      <c r="F33" s="1086">
        <v>-385.1700003633796</v>
      </c>
      <c r="G33" s="1086">
        <v>-10.914421634916842</v>
      </c>
      <c r="H33" s="1086">
        <v>-2146.09301260745</v>
      </c>
      <c r="I33" s="1087">
        <v>-60.867115461716324</v>
      </c>
      <c r="J33" s="1033"/>
    </row>
    <row r="34" spans="1:10" ht="12.75">
      <c r="A34" s="1047" t="s">
        <v>991</v>
      </c>
      <c r="B34" s="1086">
        <v>10436.210436647201</v>
      </c>
      <c r="C34" s="1086">
        <v>10793.2596111806</v>
      </c>
      <c r="D34" s="1086">
        <v>12184.582629523016</v>
      </c>
      <c r="E34" s="1086">
        <v>13909.545498275464</v>
      </c>
      <c r="F34" s="1086">
        <v>357.0491745333984</v>
      </c>
      <c r="G34" s="1086">
        <v>3.4212531138659767</v>
      </c>
      <c r="H34" s="1086">
        <v>1724.9628687524473</v>
      </c>
      <c r="I34" s="1087">
        <v>14.156930288058406</v>
      </c>
      <c r="J34" s="1033"/>
    </row>
    <row r="35" spans="1:10" ht="12.75">
      <c r="A35" s="1047" t="s">
        <v>992</v>
      </c>
      <c r="B35" s="1086">
        <v>9867.0592467172</v>
      </c>
      <c r="C35" s="1086">
        <v>10210.873131364599</v>
      </c>
      <c r="D35" s="1086">
        <v>11320.202087583017</v>
      </c>
      <c r="E35" s="1086">
        <v>13007.222410865465</v>
      </c>
      <c r="F35" s="1086">
        <v>343.8138846473994</v>
      </c>
      <c r="G35" s="1086">
        <v>3.4844615406742117</v>
      </c>
      <c r="H35" s="1086">
        <v>1687.0203232824479</v>
      </c>
      <c r="I35" s="1087">
        <v>14.902740341825865</v>
      </c>
      <c r="J35" s="1033"/>
    </row>
    <row r="36" spans="1:10" ht="12.75">
      <c r="A36" s="1047" t="s">
        <v>993</v>
      </c>
      <c r="B36" s="1086">
        <v>314.94784489</v>
      </c>
      <c r="C36" s="1086">
        <v>375.06369148499994</v>
      </c>
      <c r="D36" s="1086">
        <v>265.39942653</v>
      </c>
      <c r="E36" s="1086">
        <v>295.88477705</v>
      </c>
      <c r="F36" s="1086">
        <v>60.11584659499994</v>
      </c>
      <c r="G36" s="1086">
        <v>19.087556105042168</v>
      </c>
      <c r="H36" s="1086">
        <v>30.485350519999997</v>
      </c>
      <c r="I36" s="1087">
        <v>11.486592461251613</v>
      </c>
      <c r="J36" s="1033"/>
    </row>
    <row r="37" spans="1:10" ht="12.75">
      <c r="A37" s="1047" t="s">
        <v>994</v>
      </c>
      <c r="B37" s="1086">
        <v>132.45744493999985</v>
      </c>
      <c r="C37" s="1086">
        <v>108.80364549999987</v>
      </c>
      <c r="D37" s="1086">
        <v>384.82057557999997</v>
      </c>
      <c r="E37" s="1086">
        <v>362.3941940499999</v>
      </c>
      <c r="F37" s="1086">
        <v>-23.653799439999972</v>
      </c>
      <c r="G37" s="1086">
        <v>-17.857659454864613</v>
      </c>
      <c r="H37" s="1086">
        <v>-22.42638153000007</v>
      </c>
      <c r="I37" s="1087">
        <v>-5.827750113464989</v>
      </c>
      <c r="J37" s="1033"/>
    </row>
    <row r="38" spans="1:10" ht="12.75">
      <c r="A38" s="1047" t="s">
        <v>995</v>
      </c>
      <c r="B38" s="1086">
        <v>121.74590009999999</v>
      </c>
      <c r="C38" s="1086">
        <v>98.519142831</v>
      </c>
      <c r="D38" s="1086">
        <v>214.16053982999998</v>
      </c>
      <c r="E38" s="1086">
        <v>244.04411631000002</v>
      </c>
      <c r="F38" s="1086">
        <v>-23.22675726899999</v>
      </c>
      <c r="G38" s="1086">
        <v>-19.078061150249766</v>
      </c>
      <c r="H38" s="1086">
        <v>29.883576480000045</v>
      </c>
      <c r="I38" s="1087">
        <v>13.953820112576082</v>
      </c>
      <c r="J38" s="1033"/>
    </row>
    <row r="39" spans="1:9" s="1033" customFormat="1" ht="12.75">
      <c r="A39" s="1040" t="s">
        <v>996</v>
      </c>
      <c r="B39" s="1088">
        <v>40499.24487677</v>
      </c>
      <c r="C39" s="1088">
        <v>39145.47014979945</v>
      </c>
      <c r="D39" s="1088">
        <v>52982.20217808001</v>
      </c>
      <c r="E39" s="1088">
        <v>53967.15765449001</v>
      </c>
      <c r="F39" s="1088">
        <v>-1353.7747269705505</v>
      </c>
      <c r="G39" s="1088">
        <v>-3.342715971840412</v>
      </c>
      <c r="H39" s="1088">
        <v>984.9554764099958</v>
      </c>
      <c r="I39" s="1089">
        <v>1.8590308366183674</v>
      </c>
    </row>
    <row r="40" spans="1:10" ht="12.75">
      <c r="A40" s="1047" t="s">
        <v>997</v>
      </c>
      <c r="B40" s="1086">
        <v>2385.5424673799994</v>
      </c>
      <c r="C40" s="1086">
        <v>2365.0893025399996</v>
      </c>
      <c r="D40" s="1086">
        <v>2364.1932916099995</v>
      </c>
      <c r="E40" s="1086">
        <v>2590.62677193</v>
      </c>
      <c r="F40" s="1086">
        <v>-20.453164839999772</v>
      </c>
      <c r="G40" s="1086">
        <v>-0.8573800349261078</v>
      </c>
      <c r="H40" s="1086">
        <v>226.4334803200004</v>
      </c>
      <c r="I40" s="1087">
        <v>9.577621302097542</v>
      </c>
      <c r="J40" s="1033"/>
    </row>
    <row r="41" spans="1:10" ht="12.75">
      <c r="A41" s="1047" t="s">
        <v>998</v>
      </c>
      <c r="B41" s="1086">
        <v>27840.505172060002</v>
      </c>
      <c r="C41" s="1086">
        <v>25969.879242539955</v>
      </c>
      <c r="D41" s="1086">
        <v>33199.25556479</v>
      </c>
      <c r="E41" s="1086">
        <v>33416.05338216</v>
      </c>
      <c r="F41" s="1086">
        <v>-1870.625929520047</v>
      </c>
      <c r="G41" s="1086">
        <v>-6.7190804116491325</v>
      </c>
      <c r="H41" s="1086">
        <v>216.79781736999576</v>
      </c>
      <c r="I41" s="1087">
        <v>0.6530201165110585</v>
      </c>
      <c r="J41" s="1033"/>
    </row>
    <row r="42" spans="1:10" ht="12.75">
      <c r="A42" s="1047" t="s">
        <v>999</v>
      </c>
      <c r="B42" s="1086">
        <v>2363.42399965</v>
      </c>
      <c r="C42" s="1086">
        <v>2474.020938529996</v>
      </c>
      <c r="D42" s="1086">
        <v>4053.484134090002</v>
      </c>
      <c r="E42" s="1086">
        <v>4174.463812220003</v>
      </c>
      <c r="F42" s="1086">
        <v>110.59693887999583</v>
      </c>
      <c r="G42" s="1086">
        <v>4.679521698026853</v>
      </c>
      <c r="H42" s="1086">
        <v>120.97967813000105</v>
      </c>
      <c r="I42" s="1087">
        <v>2.9845849675975287</v>
      </c>
      <c r="J42" s="1033"/>
    </row>
    <row r="43" spans="1:10" ht="12.75">
      <c r="A43" s="1047" t="s">
        <v>1000</v>
      </c>
      <c r="B43" s="1086">
        <v>3581.0110196199985</v>
      </c>
      <c r="C43" s="1086">
        <v>3525.160123378997</v>
      </c>
      <c r="D43" s="1086">
        <v>4855.554739270001</v>
      </c>
      <c r="E43" s="1086">
        <v>5132.834442110002</v>
      </c>
      <c r="F43" s="1086">
        <v>-55.850896241001465</v>
      </c>
      <c r="G43" s="1086">
        <v>-1.5596404460919007</v>
      </c>
      <c r="H43" s="1086">
        <v>277.27970284000094</v>
      </c>
      <c r="I43" s="1087">
        <v>5.7105669224045865</v>
      </c>
      <c r="J43" s="1033"/>
    </row>
    <row r="44" spans="1:10" ht="12.75">
      <c r="A44" s="1047" t="s">
        <v>1001</v>
      </c>
      <c r="B44" s="1086">
        <v>4328.76517678</v>
      </c>
      <c r="C44" s="1086">
        <v>4811.321656200001</v>
      </c>
      <c r="D44" s="1086">
        <v>8509.69</v>
      </c>
      <c r="E44" s="1086">
        <v>8653.22033705</v>
      </c>
      <c r="F44" s="1086">
        <v>482.55647942000087</v>
      </c>
      <c r="G44" s="1086">
        <v>11.147670518338346</v>
      </c>
      <c r="H44" s="1086">
        <v>143.5303370499987</v>
      </c>
      <c r="I44" s="1087">
        <v>1.6866693974750984</v>
      </c>
      <c r="J44" s="1033"/>
    </row>
    <row r="45" spans="1:9" s="1033" customFormat="1" ht="12.75">
      <c r="A45" s="1040" t="s">
        <v>1002</v>
      </c>
      <c r="B45" s="1084">
        <v>424.96186282739984</v>
      </c>
      <c r="C45" s="1084">
        <v>452.12508535640035</v>
      </c>
      <c r="D45" s="1084">
        <v>546.3279405821893</v>
      </c>
      <c r="E45" s="1084">
        <v>535.71</v>
      </c>
      <c r="F45" s="1084">
        <v>27.163222529000507</v>
      </c>
      <c r="G45" s="1084">
        <v>6.391920053313813</v>
      </c>
      <c r="H45" s="1084">
        <v>-10.617940582189249</v>
      </c>
      <c r="I45" s="1085">
        <v>-1.9435104437225632</v>
      </c>
    </row>
    <row r="46" spans="1:9" s="1033" customFormat="1" ht="12.75">
      <c r="A46" s="1040" t="s">
        <v>1003</v>
      </c>
      <c r="B46" s="1084">
        <v>0</v>
      </c>
      <c r="C46" s="1084">
        <v>0</v>
      </c>
      <c r="D46" s="1084">
        <v>0</v>
      </c>
      <c r="E46" s="1084">
        <v>0</v>
      </c>
      <c r="F46" s="1084">
        <v>0</v>
      </c>
      <c r="G46" s="1090"/>
      <c r="H46" s="1090">
        <v>0</v>
      </c>
      <c r="I46" s="1091"/>
    </row>
    <row r="47" spans="1:9" s="1033" customFormat="1" ht="12.75">
      <c r="A47" s="1040" t="s">
        <v>1004</v>
      </c>
      <c r="B47" s="1084">
        <v>113924.7790809148</v>
      </c>
      <c r="C47" s="1084">
        <v>115345.74217717136</v>
      </c>
      <c r="D47" s="1084">
        <v>76853.00975438085</v>
      </c>
      <c r="E47" s="1084">
        <v>74608.62648268169</v>
      </c>
      <c r="F47" s="1084">
        <v>1420.963096256557</v>
      </c>
      <c r="G47" s="1084">
        <v>1.2472818536231889</v>
      </c>
      <c r="H47" s="1084">
        <v>-2244.38327169916</v>
      </c>
      <c r="I47" s="1085">
        <v>-2.920358329325188</v>
      </c>
    </row>
    <row r="48" spans="1:10" ht="13.5" thickBot="1">
      <c r="A48" s="1092" t="s">
        <v>544</v>
      </c>
      <c r="B48" s="1093">
        <v>1362086.7880090137</v>
      </c>
      <c r="C48" s="1093">
        <v>1358946.6170213348</v>
      </c>
      <c r="D48" s="1093">
        <v>1681852.6609274289</v>
      </c>
      <c r="E48" s="1093">
        <v>1692186.741551447</v>
      </c>
      <c r="F48" s="1093">
        <v>-3140.170987678711</v>
      </c>
      <c r="G48" s="1093">
        <v>-0.2305411824946011</v>
      </c>
      <c r="H48" s="1093">
        <v>10334.080624018316</v>
      </c>
      <c r="I48" s="1094">
        <v>0.6144462510954892</v>
      </c>
      <c r="J48" s="1033"/>
    </row>
    <row r="49" spans="1:8" ht="13.5" thickTop="1">
      <c r="A49" s="1080" t="s">
        <v>853</v>
      </c>
      <c r="B49" s="954"/>
      <c r="C49" s="954"/>
      <c r="D49" s="954"/>
      <c r="E49" s="954"/>
      <c r="F49" s="954"/>
      <c r="H49" s="954"/>
    </row>
    <row r="54" spans="2:5" ht="12.75">
      <c r="B54" s="954"/>
      <c r="C54" s="954"/>
      <c r="D54" s="954"/>
      <c r="E54" s="954"/>
    </row>
    <row r="55" spans="2:5" ht="12.75">
      <c r="B55" s="954"/>
      <c r="C55" s="954"/>
      <c r="D55" s="954"/>
      <c r="E55" s="954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23.140625" style="1003" bestFit="1" customWidth="1"/>
    <col min="2" max="2" width="9.8515625" style="1003" bestFit="1" customWidth="1"/>
    <col min="3" max="3" width="10.8515625" style="1095" bestFit="1" customWidth="1"/>
    <col min="4" max="5" width="9.421875" style="1003" bestFit="1" customWidth="1"/>
    <col min="6" max="6" width="10.421875" style="1003" bestFit="1" customWidth="1"/>
    <col min="7" max="7" width="8.7109375" style="1003" bestFit="1" customWidth="1"/>
    <col min="8" max="8" width="8.28125" style="1003" bestFit="1" customWidth="1"/>
    <col min="9" max="9" width="8.7109375" style="1003" bestFit="1" customWidth="1"/>
    <col min="10" max="16384" width="9.140625" style="1003" customWidth="1"/>
  </cols>
  <sheetData>
    <row r="1" spans="1:9" ht="12.75">
      <c r="A1" s="1715" t="s">
        <v>1098</v>
      </c>
      <c r="B1" s="1715"/>
      <c r="C1" s="1715"/>
      <c r="D1" s="1715"/>
      <c r="E1" s="1715"/>
      <c r="F1" s="1715"/>
      <c r="G1" s="1715"/>
      <c r="H1" s="1715"/>
      <c r="I1" s="1715"/>
    </row>
    <row r="2" spans="1:10" ht="15.75" customHeight="1">
      <c r="A2" s="1716" t="s">
        <v>1005</v>
      </c>
      <c r="B2" s="1716"/>
      <c r="C2" s="1716"/>
      <c r="D2" s="1716"/>
      <c r="E2" s="1716"/>
      <c r="F2" s="1716"/>
      <c r="G2" s="1716"/>
      <c r="H2" s="1716"/>
      <c r="I2" s="1716"/>
      <c r="J2" s="1030"/>
    </row>
    <row r="3" spans="8:9" ht="13.5" thickBot="1">
      <c r="H3" s="1705" t="s">
        <v>40</v>
      </c>
      <c r="I3" s="1705"/>
    </row>
    <row r="4" spans="1:9" s="1097" customFormat="1" ht="13.5" customHeight="1" thickTop="1">
      <c r="A4" s="1096"/>
      <c r="B4" s="1009" t="e">
        <f>#REF!</f>
        <v>#REF!</v>
      </c>
      <c r="C4" s="1010" t="e">
        <f>#REF!</f>
        <v>#REF!</v>
      </c>
      <c r="D4" s="1011" t="e">
        <f>#REF!</f>
        <v>#REF!</v>
      </c>
      <c r="E4" s="1011" t="e">
        <f>#REF!</f>
        <v>#REF!</v>
      </c>
      <c r="F4" s="1706" t="str">
        <f>'Secu Credit'!F4:I4</f>
        <v>Changes during one month</v>
      </c>
      <c r="G4" s="1707"/>
      <c r="H4" s="1707"/>
      <c r="I4" s="1708"/>
    </row>
    <row r="5" spans="1:9" s="1097" customFormat="1" ht="14.25" customHeight="1">
      <c r="A5" s="1014" t="s">
        <v>744</v>
      </c>
      <c r="B5" s="1012" t="e">
        <f>#REF!</f>
        <v>#REF!</v>
      </c>
      <c r="C5" s="1012" t="e">
        <f>#REF!</f>
        <v>#REF!</v>
      </c>
      <c r="D5" s="1013" t="e">
        <f>#REF!</f>
        <v>#REF!</v>
      </c>
      <c r="E5" s="1013" t="e">
        <f>#REF!</f>
        <v>#REF!</v>
      </c>
      <c r="F5" s="1709" t="str">
        <f>'Secu Credit'!F5:G5</f>
        <v>2015/16</v>
      </c>
      <c r="G5" s="1710"/>
      <c r="H5" s="1709" t="str">
        <f>'Secu Credit'!H5:I5</f>
        <v>2016/17</v>
      </c>
      <c r="I5" s="1711"/>
    </row>
    <row r="6" spans="1:9" s="1097" customFormat="1" ht="12.75">
      <c r="A6" s="1098"/>
      <c r="B6" s="1099"/>
      <c r="C6" s="1100"/>
      <c r="D6" s="1099"/>
      <c r="E6" s="1099"/>
      <c r="F6" s="1101" t="s">
        <v>13</v>
      </c>
      <c r="G6" s="1101" t="s">
        <v>709</v>
      </c>
      <c r="H6" s="1101" t="s">
        <v>13</v>
      </c>
      <c r="I6" s="1102" t="s">
        <v>709</v>
      </c>
    </row>
    <row r="7" spans="1:9" s="1097" customFormat="1" ht="12.75">
      <c r="A7" s="1103" t="s">
        <v>1006</v>
      </c>
      <c r="B7" s="1104">
        <v>11521.307362674499</v>
      </c>
      <c r="C7" s="1104">
        <v>9621.5484542545</v>
      </c>
      <c r="D7" s="1104">
        <v>8119.3569748</v>
      </c>
      <c r="E7" s="1104">
        <v>8912.13707888</v>
      </c>
      <c r="F7" s="1104">
        <v>-1899.758908419999</v>
      </c>
      <c r="G7" s="1104">
        <v>-16.4890914600077</v>
      </c>
      <c r="H7" s="1104">
        <v>792.7801040799995</v>
      </c>
      <c r="I7" s="1105">
        <v>9.764074994368968</v>
      </c>
    </row>
    <row r="8" spans="1:9" s="1097" customFormat="1" ht="12.75">
      <c r="A8" s="1073" t="s">
        <v>1007</v>
      </c>
      <c r="B8" s="1106">
        <v>11272.152784284499</v>
      </c>
      <c r="C8" s="1106">
        <v>9385.0484542545</v>
      </c>
      <c r="D8" s="1106">
        <v>7875.8269748</v>
      </c>
      <c r="E8" s="1106">
        <v>8654.498026379999</v>
      </c>
      <c r="F8" s="1106">
        <v>-1887.104330029999</v>
      </c>
      <c r="G8" s="1106">
        <v>-16.741294818687848</v>
      </c>
      <c r="H8" s="1106">
        <v>778.6710515799987</v>
      </c>
      <c r="I8" s="1107">
        <v>9.886848124920524</v>
      </c>
    </row>
    <row r="9" spans="1:12" ht="12.75">
      <c r="A9" s="1073" t="s">
        <v>1008</v>
      </c>
      <c r="B9" s="1106">
        <v>439.98387076</v>
      </c>
      <c r="C9" s="1106">
        <v>406.47346336</v>
      </c>
      <c r="D9" s="1106">
        <v>119.87685779</v>
      </c>
      <c r="E9" s="1106">
        <v>124.34585779</v>
      </c>
      <c r="F9" s="1106">
        <v>-33.51040740000002</v>
      </c>
      <c r="G9" s="1106">
        <v>-7.616280874595763</v>
      </c>
      <c r="H9" s="1106">
        <v>4.468999999999994</v>
      </c>
      <c r="I9" s="1107">
        <v>3.727992276731826</v>
      </c>
      <c r="K9" s="1097"/>
      <c r="L9" s="1097"/>
    </row>
    <row r="10" spans="1:12" ht="12.75">
      <c r="A10" s="1073" t="s">
        <v>1009</v>
      </c>
      <c r="B10" s="1106">
        <v>7211.27353776</v>
      </c>
      <c r="C10" s="1106">
        <v>6034.333442769999</v>
      </c>
      <c r="D10" s="1106">
        <v>4833.12730404</v>
      </c>
      <c r="E10" s="1106">
        <v>5167.352336939999</v>
      </c>
      <c r="F10" s="1106">
        <v>-1176.940094990001</v>
      </c>
      <c r="G10" s="1106">
        <v>-16.320835547663716</v>
      </c>
      <c r="H10" s="1106">
        <v>334.22503289999895</v>
      </c>
      <c r="I10" s="1107">
        <v>6.91529545726265</v>
      </c>
      <c r="K10" s="1097"/>
      <c r="L10" s="1097"/>
    </row>
    <row r="11" spans="1:12" ht="12.75">
      <c r="A11" s="1073" t="s">
        <v>1010</v>
      </c>
      <c r="B11" s="1106">
        <v>1232.8289471245</v>
      </c>
      <c r="C11" s="1106">
        <v>1519.5189471245</v>
      </c>
      <c r="D11" s="1106">
        <v>1493.8370169099999</v>
      </c>
      <c r="E11" s="1106">
        <v>1689.37557036</v>
      </c>
      <c r="F11" s="1106">
        <v>286.69000000000005</v>
      </c>
      <c r="G11" s="1106">
        <v>23.25464539656433</v>
      </c>
      <c r="H11" s="1106">
        <v>195.5385534500001</v>
      </c>
      <c r="I11" s="1107">
        <v>13.089684566424213</v>
      </c>
      <c r="K11" s="1097"/>
      <c r="L11" s="1097"/>
    </row>
    <row r="12" spans="1:12" ht="12.75">
      <c r="A12" s="1073" t="s">
        <v>1011</v>
      </c>
      <c r="B12" s="1106">
        <v>2388.0664286399997</v>
      </c>
      <c r="C12" s="1106">
        <v>1424.722601</v>
      </c>
      <c r="D12" s="1106">
        <v>1428.98579606</v>
      </c>
      <c r="E12" s="1106">
        <v>1673.4242612900002</v>
      </c>
      <c r="F12" s="1106">
        <v>-963.3438276399997</v>
      </c>
      <c r="G12" s="1106">
        <v>-40.33990914518331</v>
      </c>
      <c r="H12" s="1106">
        <v>244.43846523000025</v>
      </c>
      <c r="I12" s="1107">
        <v>17.105730924965528</v>
      </c>
      <c r="K12" s="1097"/>
      <c r="L12" s="1097"/>
    </row>
    <row r="13" spans="1:12" ht="12.75">
      <c r="A13" s="1073" t="s">
        <v>1012</v>
      </c>
      <c r="B13" s="1106">
        <v>0</v>
      </c>
      <c r="C13" s="1106">
        <v>0</v>
      </c>
      <c r="D13" s="1106">
        <v>0</v>
      </c>
      <c r="E13" s="1106">
        <v>0</v>
      </c>
      <c r="F13" s="1106">
        <v>0</v>
      </c>
      <c r="G13" s="1106"/>
      <c r="H13" s="1106">
        <v>0</v>
      </c>
      <c r="I13" s="1107"/>
      <c r="K13" s="1097"/>
      <c r="L13" s="1097"/>
    </row>
    <row r="14" spans="1:12" ht="12.75">
      <c r="A14" s="1073" t="s">
        <v>1013</v>
      </c>
      <c r="B14" s="1106">
        <v>2388.0664286399997</v>
      </c>
      <c r="C14" s="1106">
        <v>1424.722601</v>
      </c>
      <c r="D14" s="1106">
        <v>1428.98579606</v>
      </c>
      <c r="E14" s="1106">
        <v>1673.4242612900002</v>
      </c>
      <c r="F14" s="1106">
        <v>-963.3438276399997</v>
      </c>
      <c r="G14" s="1106">
        <v>-40.33990914518331</v>
      </c>
      <c r="H14" s="1106">
        <v>244.43846523000025</v>
      </c>
      <c r="I14" s="1107">
        <v>17.105730924965528</v>
      </c>
      <c r="K14" s="1097"/>
      <c r="L14" s="1097"/>
    </row>
    <row r="15" spans="1:9" s="1097" customFormat="1" ht="12.75">
      <c r="A15" s="1073" t="s">
        <v>1014</v>
      </c>
      <c r="B15" s="1106">
        <v>249.15457839000004</v>
      </c>
      <c r="C15" s="1106">
        <v>236.5</v>
      </c>
      <c r="D15" s="1106">
        <v>243.53</v>
      </c>
      <c r="E15" s="1106">
        <v>257.6390525</v>
      </c>
      <c r="F15" s="1106">
        <v>-12.65457839000004</v>
      </c>
      <c r="G15" s="1106">
        <v>-5.0790069649821605</v>
      </c>
      <c r="H15" s="1106">
        <v>14.10905249999999</v>
      </c>
      <c r="I15" s="1107">
        <v>5.793558288506545</v>
      </c>
    </row>
    <row r="16" spans="1:12" ht="12.75">
      <c r="A16" s="1103" t="s">
        <v>1015</v>
      </c>
      <c r="B16" s="1104">
        <v>1079.82878677</v>
      </c>
      <c r="C16" s="1104">
        <v>1007.4017244200002</v>
      </c>
      <c r="D16" s="1104">
        <v>1006.56234124</v>
      </c>
      <c r="E16" s="1104">
        <v>1006.5630198000001</v>
      </c>
      <c r="F16" s="1104">
        <v>-72.42706234999991</v>
      </c>
      <c r="G16" s="1104">
        <v>-6.7072727859612655</v>
      </c>
      <c r="H16" s="1104">
        <v>0.0006785600000966951</v>
      </c>
      <c r="I16" s="1105">
        <v>6.741360890382274E-05</v>
      </c>
      <c r="K16" s="1097"/>
      <c r="L16" s="1097"/>
    </row>
    <row r="17" spans="1:12" ht="12.75">
      <c r="A17" s="1073" t="s">
        <v>1007</v>
      </c>
      <c r="B17" s="1106">
        <v>1078.2287867700002</v>
      </c>
      <c r="C17" s="1106">
        <v>1006.3017244200001</v>
      </c>
      <c r="D17" s="1106">
        <v>1006.56234124</v>
      </c>
      <c r="E17" s="1106">
        <v>1006.5630198000001</v>
      </c>
      <c r="F17" s="1106">
        <v>-71.92706235000003</v>
      </c>
      <c r="G17" s="1106">
        <v>-6.670853461951112</v>
      </c>
      <c r="H17" s="1106">
        <v>0.0006785600000966951</v>
      </c>
      <c r="I17" s="1107">
        <v>6.741360890382274E-05</v>
      </c>
      <c r="K17" s="1097"/>
      <c r="L17" s="1097"/>
    </row>
    <row r="18" spans="1:12" ht="12.75">
      <c r="A18" s="1073" t="s">
        <v>1014</v>
      </c>
      <c r="B18" s="1106">
        <v>1.6</v>
      </c>
      <c r="C18" s="1106">
        <v>1.1</v>
      </c>
      <c r="D18" s="1106">
        <v>0</v>
      </c>
      <c r="E18" s="1106">
        <v>0</v>
      </c>
      <c r="F18" s="1106">
        <v>-0.5</v>
      </c>
      <c r="G18" s="1106">
        <v>-31.25</v>
      </c>
      <c r="H18" s="1106">
        <v>0</v>
      </c>
      <c r="I18" s="1107"/>
      <c r="K18" s="1097"/>
      <c r="L18" s="1097"/>
    </row>
    <row r="19" spans="1:12" ht="12.75">
      <c r="A19" s="1103" t="s">
        <v>1016</v>
      </c>
      <c r="B19" s="1104">
        <v>12601.1361494445</v>
      </c>
      <c r="C19" s="1104">
        <v>10628.9501786745</v>
      </c>
      <c r="D19" s="1104">
        <v>9125.91931604</v>
      </c>
      <c r="E19" s="1104">
        <v>9918.70009868</v>
      </c>
      <c r="F19" s="1104">
        <v>-1972.1859707699987</v>
      </c>
      <c r="G19" s="1104">
        <v>-15.650858362140141</v>
      </c>
      <c r="H19" s="1104">
        <v>792.7807826400003</v>
      </c>
      <c r="I19" s="1105">
        <v>8.687133374569553</v>
      </c>
      <c r="K19" s="1097"/>
      <c r="L19" s="1097"/>
    </row>
    <row r="20" spans="1:12" ht="12.75">
      <c r="A20" s="1073" t="s">
        <v>1007</v>
      </c>
      <c r="B20" s="1106">
        <v>12350.381571054499</v>
      </c>
      <c r="C20" s="1106">
        <v>10391.3501786745</v>
      </c>
      <c r="D20" s="1106">
        <v>8882.38931604</v>
      </c>
      <c r="E20" s="1106">
        <v>9661.061046179999</v>
      </c>
      <c r="F20" s="1106">
        <v>-1959.0313923799986</v>
      </c>
      <c r="G20" s="1106">
        <v>-15.86211228462258</v>
      </c>
      <c r="H20" s="1106">
        <v>778.6717301399985</v>
      </c>
      <c r="I20" s="1107">
        <v>8.766467021816498</v>
      </c>
      <c r="K20" s="1097"/>
      <c r="L20" s="1097"/>
    </row>
    <row r="21" spans="1:10" s="1097" customFormat="1" ht="13.5" thickBot="1">
      <c r="A21" s="1108" t="s">
        <v>1014</v>
      </c>
      <c r="B21" s="1109">
        <v>250.75457839000003</v>
      </c>
      <c r="C21" s="1109">
        <v>237.6</v>
      </c>
      <c r="D21" s="1109">
        <v>243.53</v>
      </c>
      <c r="E21" s="1109">
        <v>257.6390525</v>
      </c>
      <c r="F21" s="1109">
        <v>-13.15457839000004</v>
      </c>
      <c r="G21" s="1109">
        <v>-5.245997291240142</v>
      </c>
      <c r="H21" s="1109">
        <v>14.10905249999999</v>
      </c>
      <c r="I21" s="1110">
        <v>5.793558288506545</v>
      </c>
      <c r="J21" s="1003"/>
    </row>
    <row r="22" spans="1:11" ht="13.5" thickTop="1">
      <c r="A22" s="1080" t="s">
        <v>853</v>
      </c>
      <c r="D22" s="1095"/>
      <c r="K22" s="1097"/>
    </row>
    <row r="23" spans="3:5" ht="12.75">
      <c r="C23" s="1003"/>
      <c r="D23" s="1095"/>
      <c r="E23" s="1095"/>
    </row>
    <row r="24" ht="12.75">
      <c r="C24" s="1003"/>
    </row>
    <row r="25" ht="12.75">
      <c r="C25" s="1003"/>
    </row>
    <row r="26" ht="12.75">
      <c r="C26" s="1003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scale="91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I18" sqref="I18"/>
    </sheetView>
  </sheetViews>
  <sheetFormatPr defaultColWidth="9.140625" defaultRowHeight="15"/>
  <cols>
    <col min="2" max="2" width="10.421875" style="0" customWidth="1"/>
    <col min="3" max="3" width="9.421875" style="0" bestFit="1" customWidth="1"/>
    <col min="4" max="4" width="11.28125" style="0" bestFit="1" customWidth="1"/>
    <col min="5" max="5" width="9.421875" style="0" bestFit="1" customWidth="1"/>
    <col min="6" max="6" width="10.57421875" style="0" bestFit="1" customWidth="1"/>
    <col min="7" max="7" width="14.421875" style="0" customWidth="1"/>
    <col min="8" max="8" width="13.140625" style="0" bestFit="1" customWidth="1"/>
    <col min="9" max="9" width="12.140625" style="0" bestFit="1" customWidth="1"/>
    <col min="10" max="10" width="9.421875" style="0" bestFit="1" customWidth="1"/>
  </cols>
  <sheetData>
    <row r="1" spans="1:10" ht="15">
      <c r="A1" s="1737" t="s">
        <v>1099</v>
      </c>
      <c r="B1" s="1737"/>
      <c r="C1" s="1737"/>
      <c r="D1" s="1737"/>
      <c r="E1" s="1737"/>
      <c r="F1" s="1737"/>
      <c r="G1" s="1737"/>
      <c r="H1" s="1737"/>
      <c r="I1" s="1737"/>
      <c r="J1" s="1737"/>
    </row>
    <row r="2" spans="1:10" ht="15.75">
      <c r="A2" s="1738" t="s">
        <v>277</v>
      </c>
      <c r="B2" s="1738"/>
      <c r="C2" s="1738"/>
      <c r="D2" s="1738"/>
      <c r="E2" s="1738"/>
      <c r="F2" s="1738"/>
      <c r="G2" s="1738"/>
      <c r="H2" s="1738"/>
      <c r="I2" s="1738"/>
      <c r="J2" s="1738"/>
    </row>
    <row r="3" spans="1:10" ht="15.75" thickBot="1">
      <c r="A3" s="1112"/>
      <c r="B3" s="1113"/>
      <c r="C3" s="1113"/>
      <c r="D3" s="1113"/>
      <c r="E3" s="1113"/>
      <c r="F3" s="1113"/>
      <c r="G3" s="1113"/>
      <c r="H3" s="1113"/>
      <c r="I3" s="1113"/>
      <c r="J3" s="1114" t="s">
        <v>40</v>
      </c>
    </row>
    <row r="4" spans="1:10" ht="15.75" thickTop="1">
      <c r="A4" s="1115"/>
      <c r="B4" s="1739" t="s">
        <v>1017</v>
      </c>
      <c r="C4" s="1739"/>
      <c r="D4" s="1739"/>
      <c r="E4" s="1739"/>
      <c r="F4" s="1739"/>
      <c r="G4" s="1739"/>
      <c r="H4" s="1740" t="s">
        <v>1018</v>
      </c>
      <c r="I4" s="1741"/>
      <c r="J4" s="1742"/>
    </row>
    <row r="5" spans="1:10" ht="15">
      <c r="A5" s="1720" t="s">
        <v>547</v>
      </c>
      <c r="B5" s="1722" t="s">
        <v>17</v>
      </c>
      <c r="C5" s="1723"/>
      <c r="D5" s="1743" t="s">
        <v>19</v>
      </c>
      <c r="E5" s="1744"/>
      <c r="F5" s="1745" t="s">
        <v>41</v>
      </c>
      <c r="G5" s="1746"/>
      <c r="H5" s="1116" t="s">
        <v>17</v>
      </c>
      <c r="I5" s="1117" t="s">
        <v>19</v>
      </c>
      <c r="J5" s="1118" t="s">
        <v>41</v>
      </c>
    </row>
    <row r="6" spans="1:10" ht="26.25">
      <c r="A6" s="1721"/>
      <c r="B6" s="1119" t="s">
        <v>13</v>
      </c>
      <c r="C6" s="1120" t="s">
        <v>1019</v>
      </c>
      <c r="D6" s="1121" t="s">
        <v>13</v>
      </c>
      <c r="E6" s="1122" t="s">
        <v>1019</v>
      </c>
      <c r="F6" s="1123" t="s">
        <v>13</v>
      </c>
      <c r="G6" s="1122" t="s">
        <v>1019</v>
      </c>
      <c r="H6" s="1124" t="s">
        <v>13</v>
      </c>
      <c r="I6" s="1121" t="s">
        <v>13</v>
      </c>
      <c r="J6" s="1125" t="s">
        <v>13</v>
      </c>
    </row>
    <row r="7" spans="1:10" ht="15">
      <c r="A7" s="1126" t="s">
        <v>151</v>
      </c>
      <c r="B7" s="1127">
        <v>0</v>
      </c>
      <c r="C7" s="1128">
        <v>0</v>
      </c>
      <c r="D7" s="1129">
        <v>5900</v>
      </c>
      <c r="E7" s="1130">
        <v>1.06</v>
      </c>
      <c r="F7" s="1131">
        <v>0</v>
      </c>
      <c r="G7" s="1130">
        <v>0</v>
      </c>
      <c r="H7" s="1132">
        <v>0</v>
      </c>
      <c r="I7" s="1133">
        <v>0</v>
      </c>
      <c r="J7" s="1134">
        <v>0</v>
      </c>
    </row>
    <row r="8" spans="1:10" ht="15">
      <c r="A8" s="1126" t="s">
        <v>152</v>
      </c>
      <c r="B8" s="1127">
        <v>0</v>
      </c>
      <c r="C8" s="1128">
        <v>0</v>
      </c>
      <c r="D8" s="1129">
        <v>3200</v>
      </c>
      <c r="E8" s="1130">
        <v>2.88</v>
      </c>
      <c r="F8" s="1127"/>
      <c r="G8" s="1130"/>
      <c r="H8" s="1132">
        <v>0</v>
      </c>
      <c r="I8" s="1133">
        <v>0</v>
      </c>
      <c r="J8" s="1134"/>
    </row>
    <row r="9" spans="1:10" ht="15">
      <c r="A9" s="1126" t="s">
        <v>153</v>
      </c>
      <c r="B9" s="1127">
        <v>0</v>
      </c>
      <c r="C9" s="1128">
        <v>0</v>
      </c>
      <c r="D9" s="1129">
        <v>0</v>
      </c>
      <c r="E9" s="1130">
        <v>0</v>
      </c>
      <c r="F9" s="1130"/>
      <c r="G9" s="1135"/>
      <c r="H9" s="1132">
        <v>0</v>
      </c>
      <c r="I9" s="1133">
        <v>0</v>
      </c>
      <c r="J9" s="1134"/>
    </row>
    <row r="10" spans="1:10" ht="15">
      <c r="A10" s="1126" t="s">
        <v>154</v>
      </c>
      <c r="B10" s="1127">
        <v>0</v>
      </c>
      <c r="C10" s="1128">
        <v>0</v>
      </c>
      <c r="D10" s="1128">
        <v>0</v>
      </c>
      <c r="E10" s="1130">
        <v>0</v>
      </c>
      <c r="F10" s="1130"/>
      <c r="G10" s="1135"/>
      <c r="H10" s="1132">
        <v>0</v>
      </c>
      <c r="I10" s="1133">
        <v>0</v>
      </c>
      <c r="J10" s="1134"/>
    </row>
    <row r="11" spans="1:10" ht="15">
      <c r="A11" s="1126" t="s">
        <v>155</v>
      </c>
      <c r="B11" s="1136">
        <v>0</v>
      </c>
      <c r="C11" s="1128">
        <v>0</v>
      </c>
      <c r="D11" s="1130">
        <v>0</v>
      </c>
      <c r="E11" s="1130">
        <v>0</v>
      </c>
      <c r="F11" s="1130"/>
      <c r="G11" s="1135"/>
      <c r="H11" s="1137">
        <v>0</v>
      </c>
      <c r="I11" s="1133">
        <v>0</v>
      </c>
      <c r="J11" s="1134"/>
    </row>
    <row r="12" spans="1:10" ht="15">
      <c r="A12" s="1126" t="s">
        <v>156</v>
      </c>
      <c r="B12" s="1136">
        <v>0</v>
      </c>
      <c r="C12" s="1128">
        <v>0</v>
      </c>
      <c r="D12" s="1130">
        <v>0</v>
      </c>
      <c r="E12" s="1130">
        <v>0</v>
      </c>
      <c r="F12" s="1130"/>
      <c r="G12" s="1135"/>
      <c r="H12" s="1132">
        <v>0</v>
      </c>
      <c r="I12" s="1138">
        <v>0</v>
      </c>
      <c r="J12" s="1134"/>
    </row>
    <row r="13" spans="1:10" ht="15">
      <c r="A13" s="1126" t="s">
        <v>157</v>
      </c>
      <c r="B13" s="1136">
        <v>0</v>
      </c>
      <c r="C13" s="1128">
        <v>0</v>
      </c>
      <c r="D13" s="1130">
        <v>0</v>
      </c>
      <c r="E13" s="1130">
        <v>0</v>
      </c>
      <c r="F13" s="1130"/>
      <c r="G13" s="1135"/>
      <c r="H13" s="1132">
        <v>210</v>
      </c>
      <c r="I13" s="1138">
        <v>0</v>
      </c>
      <c r="J13" s="1134"/>
    </row>
    <row r="14" spans="1:10" ht="15">
      <c r="A14" s="1126" t="s">
        <v>158</v>
      </c>
      <c r="B14" s="1136">
        <v>0</v>
      </c>
      <c r="C14" s="1128">
        <v>0</v>
      </c>
      <c r="D14" s="1130">
        <v>0</v>
      </c>
      <c r="E14" s="1130">
        <v>0</v>
      </c>
      <c r="F14" s="1130"/>
      <c r="G14" s="1135"/>
      <c r="H14" s="1132">
        <v>1510</v>
      </c>
      <c r="I14" s="1138">
        <v>0</v>
      </c>
      <c r="J14" s="1134"/>
    </row>
    <row r="15" spans="1:10" ht="15">
      <c r="A15" s="1126" t="s">
        <v>159</v>
      </c>
      <c r="B15" s="1136">
        <v>0</v>
      </c>
      <c r="C15" s="1128">
        <v>0</v>
      </c>
      <c r="D15" s="1130">
        <v>0</v>
      </c>
      <c r="E15" s="1130">
        <v>0</v>
      </c>
      <c r="F15" s="1130"/>
      <c r="G15" s="1135"/>
      <c r="H15" s="1132">
        <v>4900</v>
      </c>
      <c r="I15" s="1138">
        <v>2650</v>
      </c>
      <c r="J15" s="1139"/>
    </row>
    <row r="16" spans="1:10" ht="15">
      <c r="A16" s="1126" t="s">
        <v>160</v>
      </c>
      <c r="B16" s="1127">
        <v>6000</v>
      </c>
      <c r="C16" s="1128">
        <v>0.7854</v>
      </c>
      <c r="D16" s="1129">
        <v>0</v>
      </c>
      <c r="E16" s="1130">
        <v>0</v>
      </c>
      <c r="F16" s="1130"/>
      <c r="G16" s="1135"/>
      <c r="H16" s="1132">
        <v>1250</v>
      </c>
      <c r="I16" s="1138">
        <v>5900</v>
      </c>
      <c r="J16" s="1139"/>
    </row>
    <row r="17" spans="1:10" ht="15">
      <c r="A17" s="1126" t="s">
        <v>161</v>
      </c>
      <c r="B17" s="1127">
        <v>0</v>
      </c>
      <c r="C17" s="1128">
        <v>0</v>
      </c>
      <c r="D17" s="1129">
        <v>0</v>
      </c>
      <c r="E17" s="1130">
        <v>0</v>
      </c>
      <c r="F17" s="1130"/>
      <c r="G17" s="1135"/>
      <c r="H17" s="1132">
        <v>2340</v>
      </c>
      <c r="I17" s="1138"/>
      <c r="J17" s="1134"/>
    </row>
    <row r="18" spans="1:10" ht="15">
      <c r="A18" s="1140" t="s">
        <v>162</v>
      </c>
      <c r="B18" s="1127">
        <v>0</v>
      </c>
      <c r="C18" s="1128">
        <v>0</v>
      </c>
      <c r="D18" s="1141"/>
      <c r="E18" s="1142"/>
      <c r="F18" s="1127"/>
      <c r="G18" s="1130"/>
      <c r="H18" s="1143">
        <v>100</v>
      </c>
      <c r="I18" s="1144">
        <v>5480</v>
      </c>
      <c r="J18" s="1139"/>
    </row>
    <row r="19" spans="1:10" ht="15.75" thickBot="1">
      <c r="A19" s="1145" t="s">
        <v>556</v>
      </c>
      <c r="B19" s="1146">
        <f>SUM(B7:B18)</f>
        <v>6000</v>
      </c>
      <c r="C19" s="1147">
        <v>0.7854</v>
      </c>
      <c r="D19" s="1148">
        <f>SUM(D7:D18)</f>
        <v>9100</v>
      </c>
      <c r="E19" s="1149">
        <v>1.7</v>
      </c>
      <c r="F19" s="1146">
        <f>SUM(F7:F18)</f>
        <v>0</v>
      </c>
      <c r="G19" s="1150"/>
      <c r="H19" s="1151">
        <f>SUM(H7:H18)</f>
        <v>10310</v>
      </c>
      <c r="I19" s="1152">
        <f>SUM(I7:I18)</f>
        <v>14030</v>
      </c>
      <c r="J19" s="1153">
        <f>SUM(J7:J18)</f>
        <v>0</v>
      </c>
    </row>
    <row r="20" spans="1:10" ht="15.75" thickTop="1">
      <c r="A20" s="1154"/>
      <c r="B20" s="1717" t="s">
        <v>1020</v>
      </c>
      <c r="C20" s="1718"/>
      <c r="D20" s="1718"/>
      <c r="E20" s="1718"/>
      <c r="F20" s="1718"/>
      <c r="G20" s="1719"/>
      <c r="H20" s="1113"/>
      <c r="I20" s="1113"/>
      <c r="J20" s="1113"/>
    </row>
    <row r="21" spans="1:10" ht="15">
      <c r="A21" s="1720" t="s">
        <v>547</v>
      </c>
      <c r="B21" s="1722" t="s">
        <v>17</v>
      </c>
      <c r="C21" s="1723"/>
      <c r="D21" s="1724" t="s">
        <v>19</v>
      </c>
      <c r="E21" s="1724"/>
      <c r="F21" s="1725" t="s">
        <v>41</v>
      </c>
      <c r="G21" s="1726"/>
      <c r="H21" s="1113"/>
      <c r="I21" s="1113"/>
      <c r="J21" s="1113"/>
    </row>
    <row r="22" spans="1:10" ht="26.25">
      <c r="A22" s="1721"/>
      <c r="B22" s="1119" t="s">
        <v>13</v>
      </c>
      <c r="C22" s="1123" t="s">
        <v>1019</v>
      </c>
      <c r="D22" s="1119" t="s">
        <v>13</v>
      </c>
      <c r="E22" s="1123" t="s">
        <v>1019</v>
      </c>
      <c r="F22" s="1123" t="s">
        <v>13</v>
      </c>
      <c r="G22" s="1155" t="s">
        <v>1019</v>
      </c>
      <c r="H22" s="1113"/>
      <c r="I22" s="1113"/>
      <c r="J22" s="1113"/>
    </row>
    <row r="23" spans="1:10" ht="15">
      <c r="A23" s="1126" t="s">
        <v>151</v>
      </c>
      <c r="B23" s="1156">
        <v>99500</v>
      </c>
      <c r="C23" s="1157">
        <v>0.0009</v>
      </c>
      <c r="D23" s="1158">
        <v>13000</v>
      </c>
      <c r="E23" s="1159">
        <v>0.72</v>
      </c>
      <c r="F23" s="1160">
        <v>27450</v>
      </c>
      <c r="G23" s="1161">
        <v>0.4329</v>
      </c>
      <c r="H23" s="1113"/>
      <c r="I23" s="1113"/>
      <c r="J23" s="1113"/>
    </row>
    <row r="24" spans="1:10" ht="15">
      <c r="A24" s="1126" t="s">
        <v>152</v>
      </c>
      <c r="B24" s="1162">
        <v>68500</v>
      </c>
      <c r="C24" s="1157">
        <v>0.0513</v>
      </c>
      <c r="D24" s="1158">
        <v>8300</v>
      </c>
      <c r="E24" s="1159">
        <v>1.3</v>
      </c>
      <c r="F24" s="1160"/>
      <c r="G24" s="1163"/>
      <c r="H24" s="1113"/>
      <c r="I24" s="1113"/>
      <c r="J24" s="1113"/>
    </row>
    <row r="25" spans="1:10" ht="15">
      <c r="A25" s="1126" t="s">
        <v>153</v>
      </c>
      <c r="B25" s="1162">
        <v>19000</v>
      </c>
      <c r="C25" s="1157">
        <v>0.1107</v>
      </c>
      <c r="D25" s="1158">
        <v>35000</v>
      </c>
      <c r="E25" s="1159">
        <v>0.22</v>
      </c>
      <c r="F25" s="1160"/>
      <c r="G25" s="1163"/>
      <c r="H25" s="1113"/>
      <c r="I25" s="1113"/>
      <c r="J25" s="1113"/>
    </row>
    <row r="26" spans="1:10" ht="15">
      <c r="A26" s="1126" t="s">
        <v>154</v>
      </c>
      <c r="B26" s="1162">
        <v>11000</v>
      </c>
      <c r="C26" s="1157">
        <v>0.0292</v>
      </c>
      <c r="D26" s="1158">
        <v>20000</v>
      </c>
      <c r="E26" s="1159">
        <v>0.21</v>
      </c>
      <c r="F26" s="1160"/>
      <c r="G26" s="1163"/>
      <c r="H26" s="1113"/>
      <c r="I26" s="1113"/>
      <c r="J26" s="1113"/>
    </row>
    <row r="27" spans="1:10" ht="15">
      <c r="A27" s="1126" t="s">
        <v>155</v>
      </c>
      <c r="B27" s="1162">
        <v>22500</v>
      </c>
      <c r="C27" s="1157">
        <v>0.053</v>
      </c>
      <c r="D27" s="1158">
        <v>9000</v>
      </c>
      <c r="E27" s="1159">
        <v>0.1269</v>
      </c>
      <c r="F27" s="1160"/>
      <c r="G27" s="1163"/>
      <c r="H27" s="1113"/>
      <c r="I27" s="1113"/>
      <c r="J27" s="1113"/>
    </row>
    <row r="28" spans="1:10" ht="15">
      <c r="A28" s="1126" t="s">
        <v>156</v>
      </c>
      <c r="B28" s="1162">
        <v>40000</v>
      </c>
      <c r="C28" s="1157">
        <v>0.0114</v>
      </c>
      <c r="D28" s="1158">
        <v>12050</v>
      </c>
      <c r="E28" s="1159">
        <v>0.0448</v>
      </c>
      <c r="F28" s="1160"/>
      <c r="G28" s="1164"/>
      <c r="H28" s="1113"/>
      <c r="I28" s="1113"/>
      <c r="J28" s="1113"/>
    </row>
    <row r="29" spans="1:10" ht="15">
      <c r="A29" s="1126" t="s">
        <v>157</v>
      </c>
      <c r="B29" s="1162">
        <v>9750</v>
      </c>
      <c r="C29" s="1157">
        <v>0.1726</v>
      </c>
      <c r="D29" s="1158">
        <v>40000</v>
      </c>
      <c r="E29" s="1159">
        <v>0.1103</v>
      </c>
      <c r="F29" s="1160"/>
      <c r="G29" s="1163"/>
      <c r="H29" s="1113"/>
      <c r="I29" s="1113"/>
      <c r="J29" s="1113"/>
    </row>
    <row r="30" spans="1:10" ht="15">
      <c r="A30" s="1126" t="s">
        <v>158</v>
      </c>
      <c r="B30" s="1162">
        <v>850</v>
      </c>
      <c r="C30" s="1157">
        <v>0.3983</v>
      </c>
      <c r="D30" s="1158">
        <v>25420</v>
      </c>
      <c r="E30" s="1159">
        <v>0.1657</v>
      </c>
      <c r="F30" s="1160"/>
      <c r="G30" s="1163"/>
      <c r="H30" s="1113"/>
      <c r="I30" s="1113"/>
      <c r="J30" s="1113"/>
    </row>
    <row r="31" spans="1:10" ht="15">
      <c r="A31" s="1126" t="s">
        <v>159</v>
      </c>
      <c r="B31" s="1162">
        <v>2700</v>
      </c>
      <c r="C31" s="1157">
        <v>0.0424</v>
      </c>
      <c r="D31" s="1158">
        <v>2270</v>
      </c>
      <c r="E31" s="1159">
        <v>1.08</v>
      </c>
      <c r="F31" s="1160"/>
      <c r="G31" s="1163"/>
      <c r="H31" s="1113"/>
      <c r="I31" s="1113"/>
      <c r="J31" s="1113"/>
    </row>
    <row r="32" spans="1:10" ht="15">
      <c r="A32" s="1126" t="s">
        <v>160</v>
      </c>
      <c r="B32" s="1162">
        <v>6000</v>
      </c>
      <c r="C32" s="1157">
        <v>0.3192</v>
      </c>
      <c r="D32" s="1158">
        <v>5910</v>
      </c>
      <c r="E32" s="1159">
        <v>0.4146</v>
      </c>
      <c r="F32" s="1160"/>
      <c r="G32" s="1163"/>
      <c r="H32" s="1113"/>
      <c r="I32" s="1113"/>
      <c r="J32" s="1113"/>
    </row>
    <row r="33" spans="1:10" ht="15">
      <c r="A33" s="1126" t="s">
        <v>161</v>
      </c>
      <c r="B33" s="1162">
        <v>11000</v>
      </c>
      <c r="C33" s="1157">
        <v>0.2581</v>
      </c>
      <c r="D33" s="1158">
        <v>40000</v>
      </c>
      <c r="E33" s="1159">
        <v>0.07</v>
      </c>
      <c r="F33" s="1165"/>
      <c r="G33" s="1163"/>
      <c r="H33" s="1113"/>
      <c r="I33" s="1113"/>
      <c r="J33" s="1113"/>
    </row>
    <row r="34" spans="1:10" ht="15">
      <c r="A34" s="1140" t="s">
        <v>162</v>
      </c>
      <c r="B34" s="1166">
        <v>25000</v>
      </c>
      <c r="C34" s="1167">
        <v>0.0184</v>
      </c>
      <c r="D34" s="1168">
        <v>25000</v>
      </c>
      <c r="E34" s="1169">
        <v>0.0001</v>
      </c>
      <c r="F34" s="1170"/>
      <c r="G34" s="1171"/>
      <c r="H34" s="1113"/>
      <c r="I34" s="1113"/>
      <c r="J34" s="1113"/>
    </row>
    <row r="35" spans="1:10" ht="15.75" thickBot="1">
      <c r="A35" s="1172" t="s">
        <v>556</v>
      </c>
      <c r="B35" s="1173">
        <f>SUM(B23:B34)</f>
        <v>315800</v>
      </c>
      <c r="C35" s="1174">
        <v>0.05</v>
      </c>
      <c r="D35" s="1175">
        <f>SUM(D23:D34)</f>
        <v>235950</v>
      </c>
      <c r="E35" s="1176">
        <v>0.21</v>
      </c>
      <c r="F35" s="1177">
        <f>SUM(F23:F34)</f>
        <v>27450</v>
      </c>
      <c r="G35" s="1178"/>
      <c r="H35" s="1113"/>
      <c r="I35" s="1113"/>
      <c r="J35" s="1113"/>
    </row>
    <row r="36" spans="1:10" ht="15.75" thickTop="1">
      <c r="A36" s="1727" t="s">
        <v>547</v>
      </c>
      <c r="B36" s="1729" t="s">
        <v>1021</v>
      </c>
      <c r="C36" s="1730"/>
      <c r="D36" s="1730"/>
      <c r="E36" s="1730"/>
      <c r="F36" s="1730"/>
      <c r="G36" s="1731"/>
      <c r="H36" s="1113"/>
      <c r="I36" s="1113"/>
      <c r="J36" s="1113"/>
    </row>
    <row r="37" spans="1:10" ht="15">
      <c r="A37" s="1728"/>
      <c r="B37" s="1732" t="s">
        <v>17</v>
      </c>
      <c r="C37" s="1733"/>
      <c r="D37" s="1734" t="s">
        <v>19</v>
      </c>
      <c r="E37" s="1735"/>
      <c r="F37" s="1734" t="s">
        <v>41</v>
      </c>
      <c r="G37" s="1736"/>
      <c r="H37" s="1113"/>
      <c r="I37" s="1113"/>
      <c r="J37" s="1113"/>
    </row>
    <row r="38" spans="1:10" ht="25.5">
      <c r="A38" s="1728"/>
      <c r="B38" s="1179" t="s">
        <v>13</v>
      </c>
      <c r="C38" s="1179" t="s">
        <v>1104</v>
      </c>
      <c r="D38" s="1180" t="s">
        <v>13</v>
      </c>
      <c r="E38" s="1181" t="s">
        <v>1104</v>
      </c>
      <c r="F38" s="1179" t="s">
        <v>13</v>
      </c>
      <c r="G38" s="1182" t="s">
        <v>1104</v>
      </c>
      <c r="H38" s="1113"/>
      <c r="I38" s="1113"/>
      <c r="J38" s="1113"/>
    </row>
    <row r="39" spans="1:10" ht="15">
      <c r="A39" s="1126" t="s">
        <v>151</v>
      </c>
      <c r="B39" s="1183" t="s">
        <v>3</v>
      </c>
      <c r="C39" s="1184" t="s">
        <v>3</v>
      </c>
      <c r="D39" s="1185">
        <v>57250</v>
      </c>
      <c r="E39" s="1186">
        <v>1.39</v>
      </c>
      <c r="F39" s="1183">
        <v>5000</v>
      </c>
      <c r="G39" s="1187">
        <v>1.39</v>
      </c>
      <c r="H39" s="1113"/>
      <c r="I39" s="1113"/>
      <c r="J39" s="1113"/>
    </row>
    <row r="40" spans="1:10" ht="15">
      <c r="A40" s="1126" t="s">
        <v>152</v>
      </c>
      <c r="B40" s="1188">
        <v>20000</v>
      </c>
      <c r="C40" s="1189">
        <v>0.6911</v>
      </c>
      <c r="D40" s="1190">
        <v>0</v>
      </c>
      <c r="E40" s="1191" t="s">
        <v>3</v>
      </c>
      <c r="F40" s="1188"/>
      <c r="G40" s="1192"/>
      <c r="H40" s="1113"/>
      <c r="I40" s="1113"/>
      <c r="J40" s="1113"/>
    </row>
    <row r="41" spans="1:10" ht="15">
      <c r="A41" s="1126" t="s">
        <v>153</v>
      </c>
      <c r="B41" s="1188">
        <v>20000</v>
      </c>
      <c r="C41" s="1189">
        <v>0.67</v>
      </c>
      <c r="D41" s="1190">
        <v>0</v>
      </c>
      <c r="E41" s="1191" t="s">
        <v>3</v>
      </c>
      <c r="F41" s="1188"/>
      <c r="G41" s="1192"/>
      <c r="H41" s="1113"/>
      <c r="I41" s="1113"/>
      <c r="J41" s="1113"/>
    </row>
    <row r="42" spans="1:10" ht="15">
      <c r="A42" s="1126" t="s">
        <v>154</v>
      </c>
      <c r="B42" s="1193" t="s">
        <v>3</v>
      </c>
      <c r="C42" s="1184" t="s">
        <v>3</v>
      </c>
      <c r="D42" s="1194">
        <v>100000</v>
      </c>
      <c r="E42" s="1186">
        <v>0.87</v>
      </c>
      <c r="F42" s="1183"/>
      <c r="G42" s="1195"/>
      <c r="H42" s="1113"/>
      <c r="I42" s="1113"/>
      <c r="J42" s="1113"/>
    </row>
    <row r="43" spans="1:10" ht="15">
      <c r="A43" s="1126" t="s">
        <v>155</v>
      </c>
      <c r="B43" s="1188">
        <v>15000</v>
      </c>
      <c r="C43" s="1189">
        <v>0.21</v>
      </c>
      <c r="D43" s="1196">
        <v>26150</v>
      </c>
      <c r="E43" s="1191">
        <v>1.08</v>
      </c>
      <c r="F43" s="1188"/>
      <c r="G43" s="1197"/>
      <c r="H43" s="1113"/>
      <c r="I43" s="1113"/>
      <c r="J43" s="1113"/>
    </row>
    <row r="44" spans="1:10" ht="15">
      <c r="A44" s="1126" t="s">
        <v>156</v>
      </c>
      <c r="B44" s="1188">
        <v>20000</v>
      </c>
      <c r="C44" s="1189">
        <v>0.2</v>
      </c>
      <c r="D44" s="1196">
        <v>15000</v>
      </c>
      <c r="E44" s="1191">
        <v>0.81</v>
      </c>
      <c r="F44" s="1188"/>
      <c r="G44" s="1197"/>
      <c r="H44" s="1113"/>
      <c r="I44" s="1113"/>
      <c r="J44" s="1113"/>
    </row>
    <row r="45" spans="1:10" ht="15">
      <c r="A45" s="1126" t="s">
        <v>157</v>
      </c>
      <c r="B45" s="1188">
        <v>5000</v>
      </c>
      <c r="C45" s="1189">
        <v>0.69</v>
      </c>
      <c r="D45" s="1190">
        <v>60000</v>
      </c>
      <c r="E45" s="1191">
        <v>0.48</v>
      </c>
      <c r="F45" s="1188"/>
      <c r="G45" s="1192"/>
      <c r="H45" s="1113"/>
      <c r="I45" s="1113"/>
      <c r="J45" s="1113"/>
    </row>
    <row r="46" spans="1:10" ht="15">
      <c r="A46" s="1126" t="s">
        <v>158</v>
      </c>
      <c r="B46" s="1188">
        <v>5000</v>
      </c>
      <c r="C46" s="1189">
        <v>0.86</v>
      </c>
      <c r="D46" s="1196">
        <v>39100</v>
      </c>
      <c r="E46" s="1191">
        <v>0.39</v>
      </c>
      <c r="F46" s="1188"/>
      <c r="G46" s="1197"/>
      <c r="H46" s="1113"/>
      <c r="I46" s="1113"/>
      <c r="J46" s="1113"/>
    </row>
    <row r="47" spans="1:10" ht="15">
      <c r="A47" s="1126" t="s">
        <v>159</v>
      </c>
      <c r="B47" s="1188">
        <v>10000</v>
      </c>
      <c r="C47" s="1189">
        <v>0.72</v>
      </c>
      <c r="D47" s="1196">
        <v>0</v>
      </c>
      <c r="E47" s="1191" t="s">
        <v>3</v>
      </c>
      <c r="F47" s="1188"/>
      <c r="G47" s="1197"/>
      <c r="H47" s="1113"/>
      <c r="I47" s="1113"/>
      <c r="J47" s="1113"/>
    </row>
    <row r="48" spans="1:10" ht="15">
      <c r="A48" s="1126" t="s">
        <v>160</v>
      </c>
      <c r="B48" s="1188">
        <v>10000</v>
      </c>
      <c r="C48" s="1189">
        <v>0.79</v>
      </c>
      <c r="D48" s="1196">
        <v>0</v>
      </c>
      <c r="E48" s="1191" t="s">
        <v>3</v>
      </c>
      <c r="F48" s="1188"/>
      <c r="G48" s="1197"/>
      <c r="H48" s="1113"/>
      <c r="I48" s="1113"/>
      <c r="J48" s="1113"/>
    </row>
    <row r="49" spans="1:10" ht="15">
      <c r="A49" s="1126" t="s">
        <v>161</v>
      </c>
      <c r="B49" s="1193" t="s">
        <v>3</v>
      </c>
      <c r="C49" s="1184" t="s">
        <v>3</v>
      </c>
      <c r="D49" s="1196">
        <v>0</v>
      </c>
      <c r="E49" s="1191" t="s">
        <v>3</v>
      </c>
      <c r="F49" s="1188"/>
      <c r="G49" s="1197"/>
      <c r="H49" s="1113"/>
      <c r="I49" s="1113"/>
      <c r="J49" s="1113"/>
    </row>
    <row r="50" spans="1:10" ht="15.75" thickBot="1">
      <c r="A50" s="1198" t="s">
        <v>162</v>
      </c>
      <c r="B50" s="1199">
        <v>50000</v>
      </c>
      <c r="C50" s="1200">
        <v>0.24</v>
      </c>
      <c r="D50" s="1201">
        <v>0</v>
      </c>
      <c r="E50" s="1202" t="s">
        <v>3</v>
      </c>
      <c r="F50" s="1199"/>
      <c r="G50" s="1203"/>
      <c r="H50" s="1113"/>
      <c r="I50" s="1113"/>
      <c r="J50" s="1113"/>
    </row>
    <row r="51" spans="1:10" ht="16.5" thickBot="1" thickTop="1">
      <c r="A51" s="1204" t="s">
        <v>556</v>
      </c>
      <c r="B51" s="1205">
        <f>SUM(B39:B50)</f>
        <v>155000</v>
      </c>
      <c r="C51" s="1205">
        <v>0.45</v>
      </c>
      <c r="D51" s="1205">
        <f>SUM(D39:D50)</f>
        <v>297500</v>
      </c>
      <c r="E51" s="1205">
        <v>0.85</v>
      </c>
      <c r="F51" s="1205">
        <f>SUM(F39:F50)</f>
        <v>5000</v>
      </c>
      <c r="G51" s="1206"/>
      <c r="H51" s="1113"/>
      <c r="I51" s="1113"/>
      <c r="J51" s="1113"/>
    </row>
    <row r="52" ht="15.75" thickTop="1"/>
  </sheetData>
  <sheetProtection/>
  <mergeCells count="18">
    <mergeCell ref="A1:J1"/>
    <mergeCell ref="A2:J2"/>
    <mergeCell ref="B4:G4"/>
    <mergeCell ref="H4:J4"/>
    <mergeCell ref="A5:A6"/>
    <mergeCell ref="B5:C5"/>
    <mergeCell ref="D5:E5"/>
    <mergeCell ref="F5:G5"/>
    <mergeCell ref="B20:G20"/>
    <mergeCell ref="A21:A22"/>
    <mergeCell ref="B21:C21"/>
    <mergeCell ref="D21:E21"/>
    <mergeCell ref="F21:G21"/>
    <mergeCell ref="A36:A38"/>
    <mergeCell ref="B36:G36"/>
    <mergeCell ref="B37:C37"/>
    <mergeCell ref="D37:E37"/>
    <mergeCell ref="F37:G3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9.140625" style="1112" customWidth="1"/>
    <col min="2" max="17" width="10.421875" style="1112" customWidth="1"/>
    <col min="18" max="16384" width="9.140625" style="1112" customWidth="1"/>
  </cols>
  <sheetData>
    <row r="1" spans="1:17" ht="12.75">
      <c r="A1" s="1737" t="s">
        <v>1100</v>
      </c>
      <c r="B1" s="1737"/>
      <c r="C1" s="1737"/>
      <c r="D1" s="1737"/>
      <c r="E1" s="1737"/>
      <c r="F1" s="1737"/>
      <c r="G1" s="1737"/>
      <c r="H1" s="1737"/>
      <c r="I1" s="1737"/>
      <c r="J1" s="1737"/>
      <c r="K1" s="1737"/>
      <c r="L1" s="1737"/>
      <c r="M1" s="1737"/>
      <c r="N1" s="1737"/>
      <c r="O1" s="1737"/>
      <c r="P1" s="1737"/>
      <c r="Q1" s="1737"/>
    </row>
    <row r="2" spans="1:17" ht="15.75">
      <c r="A2" s="1738" t="s">
        <v>278</v>
      </c>
      <c r="B2" s="1738"/>
      <c r="C2" s="1738"/>
      <c r="D2" s="1738"/>
      <c r="E2" s="1738"/>
      <c r="F2" s="1738"/>
      <c r="G2" s="1738"/>
      <c r="H2" s="1738"/>
      <c r="I2" s="1738"/>
      <c r="J2" s="1738"/>
      <c r="K2" s="1738"/>
      <c r="L2" s="1738"/>
      <c r="M2" s="1738"/>
      <c r="N2" s="1738"/>
      <c r="O2" s="1738"/>
      <c r="P2" s="1738"/>
      <c r="Q2" s="1738"/>
    </row>
    <row r="3" spans="1:17" ht="13.5" thickBot="1">
      <c r="A3" s="1207"/>
      <c r="Q3" s="1208" t="s">
        <v>1022</v>
      </c>
    </row>
    <row r="4" spans="1:17" s="1209" customFormat="1" ht="13.5" thickTop="1">
      <c r="A4" s="1760" t="s">
        <v>547</v>
      </c>
      <c r="B4" s="1762" t="s">
        <v>1023</v>
      </c>
      <c r="C4" s="1763"/>
      <c r="D4" s="1763"/>
      <c r="E4" s="1763"/>
      <c r="F4" s="1763"/>
      <c r="G4" s="1763"/>
      <c r="H4" s="1763"/>
      <c r="I4" s="1763"/>
      <c r="J4" s="1763"/>
      <c r="K4" s="1763"/>
      <c r="L4" s="1763"/>
      <c r="M4" s="1764"/>
      <c r="N4" s="1765" t="s">
        <v>1024</v>
      </c>
      <c r="O4" s="1763"/>
      <c r="P4" s="1763"/>
      <c r="Q4" s="1764"/>
    </row>
    <row r="5" spans="1:17" s="1209" customFormat="1" ht="12.75">
      <c r="A5" s="1761"/>
      <c r="B5" s="1747" t="s">
        <v>19</v>
      </c>
      <c r="C5" s="1748"/>
      <c r="D5" s="1748"/>
      <c r="E5" s="1748"/>
      <c r="F5" s="1748"/>
      <c r="G5" s="1748"/>
      <c r="H5" s="1747" t="s">
        <v>41</v>
      </c>
      <c r="I5" s="1748"/>
      <c r="J5" s="1748"/>
      <c r="K5" s="1748"/>
      <c r="L5" s="1748"/>
      <c r="M5" s="1748"/>
      <c r="N5" s="1749" t="s">
        <v>19</v>
      </c>
      <c r="O5" s="1750"/>
      <c r="P5" s="1753" t="s">
        <v>41</v>
      </c>
      <c r="Q5" s="1754"/>
    </row>
    <row r="6" spans="1:17" s="1209" customFormat="1" ht="12.75">
      <c r="A6" s="1761"/>
      <c r="B6" s="1757" t="s">
        <v>1025</v>
      </c>
      <c r="C6" s="1758"/>
      <c r="D6" s="1757" t="s">
        <v>1026</v>
      </c>
      <c r="E6" s="1758"/>
      <c r="F6" s="1759" t="s">
        <v>1027</v>
      </c>
      <c r="G6" s="1759"/>
      <c r="H6" s="1757" t="s">
        <v>1025</v>
      </c>
      <c r="I6" s="1758"/>
      <c r="J6" s="1757" t="s">
        <v>1026</v>
      </c>
      <c r="K6" s="1758"/>
      <c r="L6" s="1759" t="s">
        <v>1027</v>
      </c>
      <c r="M6" s="1759"/>
      <c r="N6" s="1751"/>
      <c r="O6" s="1752"/>
      <c r="P6" s="1755"/>
      <c r="Q6" s="1756"/>
    </row>
    <row r="7" spans="1:17" s="1209" customFormat="1" ht="25.5">
      <c r="A7" s="1761"/>
      <c r="B7" s="1210" t="s">
        <v>1028</v>
      </c>
      <c r="C7" s="1210" t="s">
        <v>1029</v>
      </c>
      <c r="D7" s="1210" t="s">
        <v>1028</v>
      </c>
      <c r="E7" s="1210" t="s">
        <v>1029</v>
      </c>
      <c r="F7" s="1210" t="s">
        <v>1028</v>
      </c>
      <c r="G7" s="1211" t="s">
        <v>1029</v>
      </c>
      <c r="H7" s="1210" t="s">
        <v>1028</v>
      </c>
      <c r="I7" s="1210" t="s">
        <v>1029</v>
      </c>
      <c r="J7" s="1210" t="s">
        <v>1028</v>
      </c>
      <c r="K7" s="1210" t="s">
        <v>1029</v>
      </c>
      <c r="L7" s="1210" t="s">
        <v>1028</v>
      </c>
      <c r="M7" s="1212" t="s">
        <v>1029</v>
      </c>
      <c r="N7" s="1405" t="s">
        <v>1024</v>
      </c>
      <c r="O7" s="1406" t="s">
        <v>1030</v>
      </c>
      <c r="P7" s="1407" t="s">
        <v>1024</v>
      </c>
      <c r="Q7" s="1408" t="s">
        <v>1030</v>
      </c>
    </row>
    <row r="8" spans="1:17" s="1209" customFormat="1" ht="12.75">
      <c r="A8" s="1126" t="s">
        <v>151</v>
      </c>
      <c r="B8" s="1213">
        <v>332.5</v>
      </c>
      <c r="C8" s="1214">
        <v>34039.025</v>
      </c>
      <c r="D8" s="1215">
        <v>0</v>
      </c>
      <c r="E8" s="1216">
        <v>0</v>
      </c>
      <c r="F8" s="1213">
        <v>332.5</v>
      </c>
      <c r="G8" s="1214">
        <v>34039.025</v>
      </c>
      <c r="H8" s="1214">
        <v>220.8</v>
      </c>
      <c r="I8" s="1217">
        <v>23629.293</v>
      </c>
      <c r="J8" s="1213">
        <v>0</v>
      </c>
      <c r="K8" s="1213">
        <v>0</v>
      </c>
      <c r="L8" s="1216">
        <f>H8-J8</f>
        <v>220.8</v>
      </c>
      <c r="M8" s="1218">
        <f>I8-K8</f>
        <v>23629.293</v>
      </c>
      <c r="N8" s="1219">
        <v>20502.489999999998</v>
      </c>
      <c r="O8" s="1220">
        <v>320</v>
      </c>
      <c r="P8" s="1221">
        <v>17436.95</v>
      </c>
      <c r="Q8" s="1222">
        <v>260</v>
      </c>
    </row>
    <row r="9" spans="1:17" s="1209" customFormat="1" ht="12.75">
      <c r="A9" s="1126" t="s">
        <v>152</v>
      </c>
      <c r="B9" s="1213">
        <v>376.9</v>
      </c>
      <c r="C9" s="1214">
        <v>39886.57000000001</v>
      </c>
      <c r="D9" s="1223">
        <v>0</v>
      </c>
      <c r="E9" s="1224">
        <v>0</v>
      </c>
      <c r="F9" s="1213">
        <v>376.9</v>
      </c>
      <c r="G9" s="1214">
        <v>39886.57000000001</v>
      </c>
      <c r="H9" s="1214"/>
      <c r="I9" s="1213"/>
      <c r="J9" s="1213"/>
      <c r="K9" s="1214"/>
      <c r="L9" s="1213"/>
      <c r="M9" s="1218"/>
      <c r="N9" s="1219">
        <v>14577.730000000001</v>
      </c>
      <c r="O9" s="1220">
        <v>220</v>
      </c>
      <c r="P9" s="1221"/>
      <c r="Q9" s="1222"/>
    </row>
    <row r="10" spans="1:17" s="1209" customFormat="1" ht="12.75">
      <c r="A10" s="1126" t="s">
        <v>153</v>
      </c>
      <c r="B10" s="1213">
        <v>416.5</v>
      </c>
      <c r="C10" s="1214">
        <v>43534.91575</v>
      </c>
      <c r="D10" s="1223">
        <v>0</v>
      </c>
      <c r="E10" s="1224">
        <v>0</v>
      </c>
      <c r="F10" s="1213">
        <v>416.5</v>
      </c>
      <c r="G10" s="1214">
        <v>43534.91575</v>
      </c>
      <c r="H10" s="1214"/>
      <c r="I10" s="1213"/>
      <c r="J10" s="1213"/>
      <c r="K10" s="1214"/>
      <c r="L10" s="1213"/>
      <c r="M10" s="1218"/>
      <c r="N10" s="1225">
        <v>3920.35</v>
      </c>
      <c r="O10" s="1226">
        <v>60</v>
      </c>
      <c r="P10" s="1227"/>
      <c r="Q10" s="1228"/>
    </row>
    <row r="11" spans="1:17" s="1209" customFormat="1" ht="12.75">
      <c r="A11" s="1126" t="s">
        <v>154</v>
      </c>
      <c r="B11" s="1213">
        <v>350.5</v>
      </c>
      <c r="C11" s="1214">
        <v>36816.6</v>
      </c>
      <c r="D11" s="1223">
        <v>0</v>
      </c>
      <c r="E11" s="1224">
        <v>0</v>
      </c>
      <c r="F11" s="1213">
        <v>350.5</v>
      </c>
      <c r="G11" s="1214">
        <v>36816.6</v>
      </c>
      <c r="H11" s="1214"/>
      <c r="I11" s="1213"/>
      <c r="J11" s="1213"/>
      <c r="K11" s="1214"/>
      <c r="L11" s="1213"/>
      <c r="M11" s="1218"/>
      <c r="N11" s="1225">
        <v>10494.960000000001</v>
      </c>
      <c r="O11" s="1226">
        <v>160</v>
      </c>
      <c r="P11" s="1227"/>
      <c r="Q11" s="1228"/>
    </row>
    <row r="12" spans="1:17" s="1209" customFormat="1" ht="12.75">
      <c r="A12" s="1126" t="s">
        <v>155</v>
      </c>
      <c r="B12" s="1213">
        <v>399.75</v>
      </c>
      <c r="C12" s="1214">
        <v>42556.17225</v>
      </c>
      <c r="D12" s="1223">
        <v>0</v>
      </c>
      <c r="E12" s="1224">
        <v>0</v>
      </c>
      <c r="F12" s="1213">
        <v>399.75</v>
      </c>
      <c r="G12" s="1214">
        <v>42556.17225</v>
      </c>
      <c r="H12" s="1214"/>
      <c r="I12" s="1213"/>
      <c r="J12" s="1213"/>
      <c r="K12" s="1214"/>
      <c r="L12" s="1213"/>
      <c r="M12" s="1218"/>
      <c r="N12" s="1225">
        <v>19977.3</v>
      </c>
      <c r="O12" s="1226">
        <v>300</v>
      </c>
      <c r="P12" s="1227"/>
      <c r="Q12" s="1228"/>
    </row>
    <row r="13" spans="1:17" s="1209" customFormat="1" ht="12.75">
      <c r="A13" s="1126" t="s">
        <v>156</v>
      </c>
      <c r="B13" s="1213">
        <v>349.925</v>
      </c>
      <c r="C13" s="1214">
        <v>37301.54475</v>
      </c>
      <c r="D13" s="1223">
        <v>0</v>
      </c>
      <c r="E13" s="1224">
        <v>0</v>
      </c>
      <c r="F13" s="1213">
        <v>349.925</v>
      </c>
      <c r="G13" s="1214">
        <v>37301.54475</v>
      </c>
      <c r="H13" s="1214"/>
      <c r="I13" s="1213"/>
      <c r="J13" s="1213"/>
      <c r="K13" s="1214"/>
      <c r="L13" s="1213"/>
      <c r="M13" s="1218"/>
      <c r="N13" s="1225">
        <v>18644.694000000003</v>
      </c>
      <c r="O13" s="1226">
        <v>280</v>
      </c>
      <c r="P13" s="1227"/>
      <c r="Q13" s="1228"/>
    </row>
    <row r="14" spans="1:17" s="1209" customFormat="1" ht="12.75">
      <c r="A14" s="1126" t="s">
        <v>157</v>
      </c>
      <c r="B14" s="1229">
        <v>318.02500000000003</v>
      </c>
      <c r="C14" s="1214">
        <v>34486.87075</v>
      </c>
      <c r="D14" s="1223">
        <v>0</v>
      </c>
      <c r="E14" s="1224">
        <v>0</v>
      </c>
      <c r="F14" s="1213">
        <v>318.02500000000003</v>
      </c>
      <c r="G14" s="1214">
        <v>34486.87075</v>
      </c>
      <c r="H14" s="1214"/>
      <c r="I14" s="1213"/>
      <c r="J14" s="1213"/>
      <c r="K14" s="1214"/>
      <c r="L14" s="1213"/>
      <c r="M14" s="1218"/>
      <c r="N14" s="1225">
        <v>24380.4</v>
      </c>
      <c r="O14" s="1226">
        <v>380</v>
      </c>
      <c r="P14" s="1227"/>
      <c r="Q14" s="1228"/>
    </row>
    <row r="15" spans="1:17" s="1209" customFormat="1" ht="12.75">
      <c r="A15" s="1126" t="s">
        <v>158</v>
      </c>
      <c r="B15" s="1229">
        <v>346.25</v>
      </c>
      <c r="C15" s="1214">
        <v>37711.87299999999</v>
      </c>
      <c r="D15" s="1223">
        <v>0</v>
      </c>
      <c r="E15" s="1224">
        <v>0</v>
      </c>
      <c r="F15" s="1213">
        <v>346.25</v>
      </c>
      <c r="G15" s="1214">
        <v>37711.87299999999</v>
      </c>
      <c r="H15" s="1213"/>
      <c r="I15" s="1213"/>
      <c r="J15" s="1213"/>
      <c r="K15" s="1214"/>
      <c r="L15" s="1213"/>
      <c r="M15" s="1218"/>
      <c r="N15" s="1225">
        <v>17732.1</v>
      </c>
      <c r="O15" s="1226">
        <v>260</v>
      </c>
      <c r="P15" s="1227"/>
      <c r="Q15" s="1228"/>
    </row>
    <row r="16" spans="1:17" s="1209" customFormat="1" ht="12.75">
      <c r="A16" s="1126" t="s">
        <v>159</v>
      </c>
      <c r="B16" s="1230">
        <v>406.59999999999997</v>
      </c>
      <c r="C16" s="1231">
        <v>43327.5275</v>
      </c>
      <c r="D16" s="1223">
        <v>0</v>
      </c>
      <c r="E16" s="1224">
        <v>0</v>
      </c>
      <c r="F16" s="1213">
        <v>406.59999999999997</v>
      </c>
      <c r="G16" s="1214">
        <v>43327.5275</v>
      </c>
      <c r="H16" s="1232"/>
      <c r="I16" s="1232"/>
      <c r="J16" s="1213"/>
      <c r="K16" s="1214"/>
      <c r="L16" s="1213"/>
      <c r="M16" s="1218"/>
      <c r="N16" s="1233">
        <v>33357.2</v>
      </c>
      <c r="O16" s="1234">
        <v>500</v>
      </c>
      <c r="P16" s="1227"/>
      <c r="Q16" s="1228"/>
    </row>
    <row r="17" spans="1:17" s="1209" customFormat="1" ht="12.75">
      <c r="A17" s="1126" t="s">
        <v>160</v>
      </c>
      <c r="B17" s="1230">
        <v>416.59999999999997</v>
      </c>
      <c r="C17" s="1231">
        <v>42584.382000000005</v>
      </c>
      <c r="D17" s="1223">
        <v>0</v>
      </c>
      <c r="E17" s="1224">
        <v>0</v>
      </c>
      <c r="F17" s="1213">
        <v>416.59999999999997</v>
      </c>
      <c r="G17" s="1214">
        <v>42584.382000000005</v>
      </c>
      <c r="H17" s="1214"/>
      <c r="I17" s="1213"/>
      <c r="J17" s="1213"/>
      <c r="K17" s="1214"/>
      <c r="L17" s="1213"/>
      <c r="M17" s="1218"/>
      <c r="N17" s="1233">
        <v>21290.109999999997</v>
      </c>
      <c r="O17" s="1234">
        <v>320</v>
      </c>
      <c r="P17" s="1227"/>
      <c r="Q17" s="1228"/>
    </row>
    <row r="18" spans="1:17" s="1209" customFormat="1" ht="12.75">
      <c r="A18" s="1126" t="s">
        <v>161</v>
      </c>
      <c r="B18" s="1213">
        <v>295.2825</v>
      </c>
      <c r="C18" s="1214">
        <v>31654.406974999998</v>
      </c>
      <c r="D18" s="1223">
        <v>0</v>
      </c>
      <c r="E18" s="1224">
        <v>0</v>
      </c>
      <c r="F18" s="1213">
        <v>295.2825</v>
      </c>
      <c r="G18" s="1214">
        <v>31654.406974999998</v>
      </c>
      <c r="H18" s="1214"/>
      <c r="I18" s="1213"/>
      <c r="J18" s="1213"/>
      <c r="K18" s="1214"/>
      <c r="L18" s="1213"/>
      <c r="M18" s="1218"/>
      <c r="N18" s="1225">
        <v>21470.559999999998</v>
      </c>
      <c r="O18" s="1226">
        <v>320</v>
      </c>
      <c r="P18" s="1227"/>
      <c r="Q18" s="1228"/>
    </row>
    <row r="19" spans="1:17" s="1209" customFormat="1" ht="12.75">
      <c r="A19" s="1140" t="s">
        <v>162</v>
      </c>
      <c r="B19" s="1235">
        <v>440.438</v>
      </c>
      <c r="C19" s="1236">
        <v>47450.159</v>
      </c>
      <c r="D19" s="1237"/>
      <c r="E19" s="1224"/>
      <c r="F19" s="1235">
        <v>440.438</v>
      </c>
      <c r="G19" s="1238">
        <v>47450.159</v>
      </c>
      <c r="H19" s="1236"/>
      <c r="I19" s="1235"/>
      <c r="J19" s="1213"/>
      <c r="K19" s="1213"/>
      <c r="L19" s="1213"/>
      <c r="M19" s="1218"/>
      <c r="N19" s="1239">
        <v>18896.420000000002</v>
      </c>
      <c r="O19" s="1240">
        <v>280</v>
      </c>
      <c r="P19" s="1241"/>
      <c r="Q19" s="1242"/>
    </row>
    <row r="20" spans="1:17" s="1209" customFormat="1" ht="13.5" thickBot="1">
      <c r="A20" s="1243" t="s">
        <v>556</v>
      </c>
      <c r="B20" s="1244">
        <f aca="true" t="shared" si="0" ref="B20:O20">SUM(B8:B19)</f>
        <v>4449.2705000000005</v>
      </c>
      <c r="C20" s="1244">
        <f t="shared" si="0"/>
        <v>471350.0469749999</v>
      </c>
      <c r="D20" s="1245">
        <f t="shared" si="0"/>
        <v>0</v>
      </c>
      <c r="E20" s="1245">
        <f t="shared" si="0"/>
        <v>0</v>
      </c>
      <c r="F20" s="1246">
        <f t="shared" si="0"/>
        <v>4449.2705000000005</v>
      </c>
      <c r="G20" s="1247">
        <f t="shared" si="0"/>
        <v>471350.0469749999</v>
      </c>
      <c r="H20" s="1244">
        <f t="shared" si="0"/>
        <v>220.8</v>
      </c>
      <c r="I20" s="1245">
        <f t="shared" si="0"/>
        <v>23629.293</v>
      </c>
      <c r="J20" s="1245">
        <f t="shared" si="0"/>
        <v>0</v>
      </c>
      <c r="K20" s="1245">
        <f t="shared" si="0"/>
        <v>0</v>
      </c>
      <c r="L20" s="1244">
        <f t="shared" si="0"/>
        <v>220.8</v>
      </c>
      <c r="M20" s="1248">
        <f t="shared" si="0"/>
        <v>23629.293</v>
      </c>
      <c r="N20" s="1249">
        <f t="shared" si="0"/>
        <v>225244.31399999998</v>
      </c>
      <c r="O20" s="1249">
        <f t="shared" si="0"/>
        <v>3400</v>
      </c>
      <c r="P20" s="1249">
        <f>SUM(P8:P19)</f>
        <v>17436.95</v>
      </c>
      <c r="Q20" s="1250">
        <f>SUM(Q8:Q19)</f>
        <v>260</v>
      </c>
    </row>
    <row r="21" s="1209" customFormat="1" ht="13.5" thickTop="1"/>
    <row r="22" spans="6:16" s="1209" customFormat="1" ht="12.75">
      <c r="F22" s="1251"/>
      <c r="G22" s="1251"/>
      <c r="H22" s="1252"/>
      <c r="I22" s="1252"/>
      <c r="J22" s="1251"/>
      <c r="K22" s="1251"/>
      <c r="L22" s="1251"/>
      <c r="M22" s="1251"/>
      <c r="N22" s="1251"/>
      <c r="O22" s="1251"/>
      <c r="P22" s="1253"/>
    </row>
    <row r="23" spans="8:16" ht="12.75">
      <c r="H23" s="1254"/>
      <c r="I23" s="1254"/>
      <c r="N23" s="1255"/>
      <c r="P23" s="1255"/>
    </row>
    <row r="24" ht="12.75">
      <c r="P24" s="1255"/>
    </row>
    <row r="25" ht="12.75">
      <c r="N25" s="1256"/>
    </row>
    <row r="26" ht="12.75">
      <c r="N26" s="1257"/>
    </row>
  </sheetData>
  <sheetProtection/>
  <mergeCells count="15">
    <mergeCell ref="A1:Q1"/>
    <mergeCell ref="A2:Q2"/>
    <mergeCell ref="A4:A7"/>
    <mergeCell ref="B4:M4"/>
    <mergeCell ref="N4:Q4"/>
    <mergeCell ref="B5:G5"/>
    <mergeCell ref="H5:M5"/>
    <mergeCell ref="N5:O6"/>
    <mergeCell ref="P5:Q6"/>
    <mergeCell ref="B6:C6"/>
    <mergeCell ref="D6:E6"/>
    <mergeCell ref="F6:G6"/>
    <mergeCell ref="H6:I6"/>
    <mergeCell ref="J6:K6"/>
    <mergeCell ref="L6:M6"/>
  </mergeCells>
  <printOptions/>
  <pageMargins left="0.7" right="0.7" top="0.6" bottom="0.75" header="0.3" footer="0.3"/>
  <pageSetup fitToHeight="1" fitToWidth="1" horizontalDpi="600" verticalDpi="600" orientation="landscape" paperSize="9" scale="74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2" sqref="A2:I2"/>
    </sheetView>
  </sheetViews>
  <sheetFormatPr defaultColWidth="11.28125" defaultRowHeight="15"/>
  <cols>
    <col min="1" max="1" width="11.28125" style="2" customWidth="1"/>
    <col min="2" max="9" width="10.140625" style="2" customWidth="1"/>
    <col min="10" max="16384" width="11.28125" style="2" customWidth="1"/>
  </cols>
  <sheetData>
    <row r="1" spans="1:13" ht="12.75">
      <c r="A1" s="1737" t="s">
        <v>1101</v>
      </c>
      <c r="B1" s="1737"/>
      <c r="C1" s="1737"/>
      <c r="D1" s="1737"/>
      <c r="E1" s="1737"/>
      <c r="F1" s="1737"/>
      <c r="G1" s="1737"/>
      <c r="H1" s="1737"/>
      <c r="I1" s="1737"/>
      <c r="J1" s="1258"/>
      <c r="K1" s="1258"/>
      <c r="L1" s="1737"/>
      <c r="M1" s="1737"/>
    </row>
    <row r="2" spans="1:13" ht="15.75">
      <c r="A2" s="1770" t="s">
        <v>280</v>
      </c>
      <c r="B2" s="1770"/>
      <c r="C2" s="1770"/>
      <c r="D2" s="1770"/>
      <c r="E2" s="1770"/>
      <c r="F2" s="1770"/>
      <c r="G2" s="1770"/>
      <c r="H2" s="1770"/>
      <c r="I2" s="1770"/>
      <c r="J2" s="1258"/>
      <c r="K2" s="1258"/>
      <c r="L2" s="1111"/>
      <c r="M2" s="1111"/>
    </row>
    <row r="3" spans="1:9" ht="13.5" thickBot="1">
      <c r="A3" s="1259"/>
      <c r="B3" s="1259"/>
      <c r="C3" s="1259"/>
      <c r="D3" s="1259"/>
      <c r="E3" s="1259"/>
      <c r="F3" s="1259"/>
      <c r="G3" s="1259"/>
      <c r="H3" s="1771" t="s">
        <v>40</v>
      </c>
      <c r="I3" s="1771"/>
    </row>
    <row r="4" spans="1:9" ht="16.5" thickTop="1">
      <c r="A4" s="1772" t="s">
        <v>547</v>
      </c>
      <c r="B4" s="1773" t="s">
        <v>1031</v>
      </c>
      <c r="C4" s="1773"/>
      <c r="D4" s="1773"/>
      <c r="E4" s="1774"/>
      <c r="F4" s="1773" t="s">
        <v>1032</v>
      </c>
      <c r="G4" s="1773"/>
      <c r="H4" s="1773"/>
      <c r="I4" s="1774"/>
    </row>
    <row r="5" spans="1:9" ht="12.75">
      <c r="A5" s="1720"/>
      <c r="B5" s="1722" t="s">
        <v>19</v>
      </c>
      <c r="C5" s="1723"/>
      <c r="D5" s="1745" t="s">
        <v>41</v>
      </c>
      <c r="E5" s="1775"/>
      <c r="F5" s="1766" t="s">
        <v>19</v>
      </c>
      <c r="G5" s="1767"/>
      <c r="H5" s="1768" t="s">
        <v>41</v>
      </c>
      <c r="I5" s="1769"/>
    </row>
    <row r="6" spans="1:10" ht="12.75">
      <c r="A6" s="1721"/>
      <c r="B6" s="1260" t="s">
        <v>13</v>
      </c>
      <c r="C6" s="1261" t="s">
        <v>1033</v>
      </c>
      <c r="D6" s="1262" t="s">
        <v>13</v>
      </c>
      <c r="E6" s="1263" t="s">
        <v>1033</v>
      </c>
      <c r="F6" s="1260" t="s">
        <v>13</v>
      </c>
      <c r="G6" s="1264" t="s">
        <v>1033</v>
      </c>
      <c r="H6" s="1260" t="s">
        <v>13</v>
      </c>
      <c r="I6" s="1263" t="s">
        <v>1033</v>
      </c>
      <c r="J6" s="136"/>
    </row>
    <row r="7" spans="1:10" ht="12.75">
      <c r="A7" s="843" t="s">
        <v>151</v>
      </c>
      <c r="B7" s="1265">
        <v>54163.06</v>
      </c>
      <c r="C7" s="1266">
        <v>0.7392803128066334</v>
      </c>
      <c r="D7" s="1265">
        <v>74532.06</v>
      </c>
      <c r="E7" s="1267">
        <v>0.8235</v>
      </c>
      <c r="F7" s="1268">
        <v>10386.87</v>
      </c>
      <c r="G7" s="1269">
        <v>3.09</v>
      </c>
      <c r="H7" s="1232">
        <v>26350.12</v>
      </c>
      <c r="I7" s="1270">
        <v>3.1572</v>
      </c>
      <c r="J7" s="47"/>
    </row>
    <row r="8" spans="1:10" ht="12.75">
      <c r="A8" s="843" t="s">
        <v>152</v>
      </c>
      <c r="B8" s="1265">
        <v>87216.62</v>
      </c>
      <c r="C8" s="1266">
        <v>1.45</v>
      </c>
      <c r="D8" s="1265"/>
      <c r="E8" s="1267"/>
      <c r="F8" s="1268">
        <v>3614.8099999999995</v>
      </c>
      <c r="G8" s="1269">
        <v>2.71</v>
      </c>
      <c r="H8" s="1232"/>
      <c r="I8" s="1270"/>
      <c r="J8" s="47"/>
    </row>
    <row r="9" spans="1:10" ht="12.75">
      <c r="A9" s="843" t="s">
        <v>153</v>
      </c>
      <c r="B9" s="1271">
        <v>44212.16</v>
      </c>
      <c r="C9" s="1266">
        <v>0.64</v>
      </c>
      <c r="D9" s="1265"/>
      <c r="E9" s="1267"/>
      <c r="F9" s="1272">
        <v>4310.22</v>
      </c>
      <c r="G9" s="1269">
        <v>2.1</v>
      </c>
      <c r="H9" s="1232"/>
      <c r="I9" s="1270"/>
      <c r="J9" s="47"/>
    </row>
    <row r="10" spans="1:9" ht="12.75">
      <c r="A10" s="843" t="s">
        <v>154</v>
      </c>
      <c r="B10" s="1271">
        <v>45909.37</v>
      </c>
      <c r="C10" s="1266">
        <v>0.36</v>
      </c>
      <c r="D10" s="1265"/>
      <c r="E10" s="1267"/>
      <c r="F10" s="1272">
        <v>5389.099999999999</v>
      </c>
      <c r="G10" s="1269">
        <v>1.49</v>
      </c>
      <c r="H10" s="1232"/>
      <c r="I10" s="1270"/>
    </row>
    <row r="11" spans="1:9" ht="12.75">
      <c r="A11" s="843" t="s">
        <v>155</v>
      </c>
      <c r="B11" s="1271">
        <v>86020.75</v>
      </c>
      <c r="C11" s="1266">
        <v>0.82</v>
      </c>
      <c r="D11" s="1265"/>
      <c r="E11" s="1267"/>
      <c r="F11" s="1271">
        <v>7079.22</v>
      </c>
      <c r="G11" s="1269">
        <v>1.5</v>
      </c>
      <c r="H11" s="1232"/>
      <c r="I11" s="1270"/>
    </row>
    <row r="12" spans="1:9" ht="12.75">
      <c r="A12" s="843" t="s">
        <v>156</v>
      </c>
      <c r="B12" s="1271">
        <v>93480.62</v>
      </c>
      <c r="C12" s="1266">
        <v>0.26</v>
      </c>
      <c r="D12" s="1265"/>
      <c r="E12" s="1267"/>
      <c r="F12" s="1271">
        <v>3969.74</v>
      </c>
      <c r="G12" s="1269">
        <v>1.21</v>
      </c>
      <c r="H12" s="1232"/>
      <c r="I12" s="1270"/>
    </row>
    <row r="13" spans="1:9" ht="12.75">
      <c r="A13" s="843" t="s">
        <v>157</v>
      </c>
      <c r="B13" s="1271">
        <v>37572.03</v>
      </c>
      <c r="C13" s="1266">
        <v>0.22</v>
      </c>
      <c r="D13" s="1265"/>
      <c r="E13" s="1267"/>
      <c r="F13" s="1271">
        <v>3770.02</v>
      </c>
      <c r="G13" s="1269">
        <v>1.01</v>
      </c>
      <c r="H13" s="1273"/>
      <c r="I13" s="1270"/>
    </row>
    <row r="14" spans="1:9" ht="12.75">
      <c r="A14" s="843" t="s">
        <v>158</v>
      </c>
      <c r="B14" s="1274">
        <v>75260.85</v>
      </c>
      <c r="C14" s="1266">
        <v>0.42</v>
      </c>
      <c r="D14" s="1265"/>
      <c r="E14" s="1267"/>
      <c r="F14" s="1271">
        <v>6680.02</v>
      </c>
      <c r="G14" s="1269">
        <v>0.98</v>
      </c>
      <c r="H14" s="1273"/>
      <c r="I14" s="1270"/>
    </row>
    <row r="15" spans="1:9" ht="12.75">
      <c r="A15" s="843" t="s">
        <v>159</v>
      </c>
      <c r="B15" s="1274">
        <v>116403.53</v>
      </c>
      <c r="C15" s="1266">
        <v>1.59</v>
      </c>
      <c r="D15" s="1265"/>
      <c r="E15" s="1267"/>
      <c r="F15" s="1274">
        <v>16270</v>
      </c>
      <c r="G15" s="1275">
        <v>1.52</v>
      </c>
      <c r="H15" s="1273"/>
      <c r="I15" s="1270"/>
    </row>
    <row r="16" spans="1:9" ht="12.75">
      <c r="A16" s="843" t="s">
        <v>160</v>
      </c>
      <c r="B16" s="1274">
        <v>137484.17</v>
      </c>
      <c r="C16" s="1266">
        <v>3.44</v>
      </c>
      <c r="D16" s="1265"/>
      <c r="E16" s="1267"/>
      <c r="F16" s="1274">
        <v>11660.02</v>
      </c>
      <c r="G16" s="1275">
        <v>2.75</v>
      </c>
      <c r="H16" s="1273"/>
      <c r="I16" s="1270"/>
    </row>
    <row r="17" spans="1:9" ht="12.75">
      <c r="A17" s="843" t="s">
        <v>161</v>
      </c>
      <c r="B17" s="1274">
        <v>84443.89</v>
      </c>
      <c r="C17" s="1266">
        <v>0.36</v>
      </c>
      <c r="D17" s="1265"/>
      <c r="E17" s="1267"/>
      <c r="F17" s="1274">
        <v>21690.04</v>
      </c>
      <c r="G17" s="1275">
        <v>2.55</v>
      </c>
      <c r="H17" s="1273"/>
      <c r="I17" s="1270"/>
    </row>
    <row r="18" spans="1:9" ht="12.75">
      <c r="A18" s="1276" t="s">
        <v>162</v>
      </c>
      <c r="B18" s="1277">
        <v>99550.12</v>
      </c>
      <c r="C18" s="1278">
        <v>0.69</v>
      </c>
      <c r="D18" s="1279"/>
      <c r="E18" s="1280"/>
      <c r="F18" s="1277">
        <v>34244.23</v>
      </c>
      <c r="G18" s="1281">
        <v>3.25</v>
      </c>
      <c r="H18" s="1273"/>
      <c r="I18" s="1270"/>
    </row>
    <row r="19" spans="1:9" ht="13.5" thickBot="1">
      <c r="A19" s="1282" t="s">
        <v>556</v>
      </c>
      <c r="B19" s="1283">
        <f>SUM(B7:B18)</f>
        <v>961717.17</v>
      </c>
      <c r="C19" s="1284">
        <v>1.15</v>
      </c>
      <c r="D19" s="1285">
        <f>SUM(D7:D18)</f>
        <v>74532.06</v>
      </c>
      <c r="E19" s="1286"/>
      <c r="F19" s="1287">
        <f>SUM(F7:F18)</f>
        <v>129064.29000000001</v>
      </c>
      <c r="G19" s="1288">
        <v>2.39</v>
      </c>
      <c r="H19" s="1289">
        <f>SUM(H7:H18)</f>
        <v>26350.12</v>
      </c>
      <c r="I19" s="1286"/>
    </row>
    <row r="20" ht="13.5" thickTop="1">
      <c r="A20" s="575" t="s">
        <v>1034</v>
      </c>
    </row>
    <row r="21" ht="12.75">
      <c r="A21" s="575"/>
    </row>
    <row r="25" ht="12.75">
      <c r="B25" s="1290"/>
    </row>
  </sheetData>
  <sheetProtection/>
  <mergeCells count="11">
    <mergeCell ref="D5:E5"/>
    <mergeCell ref="F5:G5"/>
    <mergeCell ref="H5:I5"/>
    <mergeCell ref="A1:I1"/>
    <mergeCell ref="L1:M1"/>
    <mergeCell ref="A2:I2"/>
    <mergeCell ref="H3:I3"/>
    <mergeCell ref="A4:A6"/>
    <mergeCell ref="B4:E4"/>
    <mergeCell ref="F4:I4"/>
    <mergeCell ref="B5:C5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S69"/>
  <sheetViews>
    <sheetView zoomScalePageLayoutView="0" workbookViewId="0" topLeftCell="A1">
      <selection activeCell="AV15" sqref="AV15"/>
    </sheetView>
  </sheetViews>
  <sheetFormatPr defaultColWidth="9.140625" defaultRowHeight="15"/>
  <cols>
    <col min="1" max="1" width="2.8515625" style="39" customWidth="1"/>
    <col min="2" max="2" width="3.28125" style="39" customWidth="1"/>
    <col min="3" max="3" width="40.57421875" style="39" customWidth="1"/>
    <col min="4" max="4" width="9.140625" style="39" hidden="1" customWidth="1"/>
    <col min="5" max="5" width="6.421875" style="39" hidden="1" customWidth="1"/>
    <col min="6" max="6" width="9.140625" style="39" customWidth="1"/>
    <col min="7" max="7" width="9.140625" style="39" hidden="1" customWidth="1"/>
    <col min="8" max="8" width="9.140625" style="39" customWidth="1"/>
    <col min="9" max="19" width="9.140625" style="39" hidden="1" customWidth="1"/>
    <col min="20" max="20" width="9.140625" style="39" customWidth="1"/>
    <col min="21" max="27" width="9.140625" style="39" hidden="1" customWidth="1"/>
    <col min="28" max="31" width="0" style="39" hidden="1" customWidth="1"/>
    <col min="32" max="33" width="9.140625" style="39" customWidth="1"/>
    <col min="34" max="43" width="0" style="39" hidden="1" customWidth="1"/>
    <col min="44" max="44" width="9.140625" style="39" customWidth="1"/>
    <col min="45" max="45" width="10.7109375" style="39" customWidth="1"/>
    <col min="46" max="16384" width="9.140625" style="39" customWidth="1"/>
  </cols>
  <sheetData>
    <row r="1" spans="1:45" ht="12.75">
      <c r="A1" s="1575" t="s">
        <v>1102</v>
      </c>
      <c r="B1" s="1575"/>
      <c r="C1" s="1575"/>
      <c r="D1" s="1575"/>
      <c r="E1" s="1575"/>
      <c r="F1" s="1575"/>
      <c r="G1" s="1575"/>
      <c r="H1" s="1575"/>
      <c r="I1" s="1575"/>
      <c r="J1" s="1575"/>
      <c r="K1" s="1575"/>
      <c r="L1" s="1575"/>
      <c r="M1" s="1575"/>
      <c r="N1" s="1575"/>
      <c r="O1" s="1575"/>
      <c r="P1" s="1575"/>
      <c r="Q1" s="1575"/>
      <c r="R1" s="1575"/>
      <c r="S1" s="1575"/>
      <c r="T1" s="1575"/>
      <c r="U1" s="1575"/>
      <c r="V1" s="1575"/>
      <c r="W1" s="1575"/>
      <c r="X1" s="1575"/>
      <c r="Y1" s="1575"/>
      <c r="Z1" s="1575"/>
      <c r="AA1" s="1575"/>
      <c r="AB1" s="1575"/>
      <c r="AC1" s="1575"/>
      <c r="AD1" s="1575"/>
      <c r="AE1" s="1575"/>
      <c r="AF1" s="1575"/>
      <c r="AG1" s="1575"/>
      <c r="AH1" s="1575"/>
      <c r="AI1" s="1575"/>
      <c r="AJ1" s="1575"/>
      <c r="AK1" s="1575"/>
      <c r="AL1" s="1575"/>
      <c r="AM1" s="1575"/>
      <c r="AN1" s="1575"/>
      <c r="AO1" s="1575"/>
      <c r="AP1" s="1575"/>
      <c r="AQ1" s="1575"/>
      <c r="AR1" s="1575"/>
      <c r="AS1" s="1575"/>
    </row>
    <row r="2" spans="1:45" ht="15.75">
      <c r="A2" s="1777" t="s">
        <v>1035</v>
      </c>
      <c r="B2" s="1777"/>
      <c r="C2" s="1777"/>
      <c r="D2" s="1777"/>
      <c r="E2" s="1777"/>
      <c r="F2" s="1777"/>
      <c r="G2" s="1777"/>
      <c r="H2" s="1777"/>
      <c r="I2" s="1777"/>
      <c r="J2" s="1777"/>
      <c r="K2" s="1777"/>
      <c r="L2" s="1777"/>
      <c r="M2" s="1777"/>
      <c r="N2" s="1777"/>
      <c r="O2" s="1777"/>
      <c r="P2" s="1777"/>
      <c r="Q2" s="1777"/>
      <c r="R2" s="1777"/>
      <c r="S2" s="1777"/>
      <c r="T2" s="1777"/>
      <c r="U2" s="1777"/>
      <c r="V2" s="1777"/>
      <c r="W2" s="1777"/>
      <c r="X2" s="1777"/>
      <c r="Y2" s="1777"/>
      <c r="Z2" s="1777"/>
      <c r="AA2" s="1777"/>
      <c r="AB2" s="1777"/>
      <c r="AC2" s="1777"/>
      <c r="AD2" s="1777"/>
      <c r="AE2" s="1777"/>
      <c r="AF2" s="1777"/>
      <c r="AG2" s="1777"/>
      <c r="AH2" s="1777"/>
      <c r="AI2" s="1777"/>
      <c r="AJ2" s="1777"/>
      <c r="AK2" s="1777"/>
      <c r="AL2" s="1777"/>
      <c r="AM2" s="1777"/>
      <c r="AN2" s="1777"/>
      <c r="AO2" s="1777"/>
      <c r="AP2" s="1777"/>
      <c r="AQ2" s="1777"/>
      <c r="AR2" s="1777"/>
      <c r="AS2" s="1777"/>
    </row>
    <row r="3" spans="1:45" ht="13.5" thickBot="1">
      <c r="A3" s="1778" t="s">
        <v>1036</v>
      </c>
      <c r="B3" s="1778"/>
      <c r="C3" s="1778"/>
      <c r="D3" s="1778"/>
      <c r="E3" s="1778"/>
      <c r="F3" s="1778"/>
      <c r="G3" s="1778"/>
      <c r="H3" s="1778"/>
      <c r="I3" s="1778"/>
      <c r="J3" s="1778"/>
      <c r="K3" s="1778"/>
      <c r="L3" s="1778"/>
      <c r="M3" s="1778"/>
      <c r="N3" s="1778"/>
      <c r="O3" s="1778"/>
      <c r="P3" s="1778"/>
      <c r="Q3" s="1778"/>
      <c r="R3" s="1778"/>
      <c r="S3" s="1778"/>
      <c r="T3" s="1778"/>
      <c r="U3" s="1778"/>
      <c r="V3" s="1778"/>
      <c r="W3" s="1778"/>
      <c r="X3" s="1778"/>
      <c r="Y3" s="1778"/>
      <c r="Z3" s="1778"/>
      <c r="AA3" s="1778"/>
      <c r="AB3" s="1778"/>
      <c r="AC3" s="1778"/>
      <c r="AD3" s="1778"/>
      <c r="AE3" s="1778"/>
      <c r="AF3" s="1778"/>
      <c r="AG3" s="1778"/>
      <c r="AH3" s="1778"/>
      <c r="AI3" s="1778"/>
      <c r="AJ3" s="1778"/>
      <c r="AK3" s="1778"/>
      <c r="AL3" s="1778"/>
      <c r="AM3" s="1778"/>
      <c r="AN3" s="1778"/>
      <c r="AO3" s="1778"/>
      <c r="AP3" s="1778"/>
      <c r="AQ3" s="1778"/>
      <c r="AR3" s="1778"/>
      <c r="AS3" s="1778"/>
    </row>
    <row r="4" spans="1:45" ht="13.5" thickTop="1">
      <c r="A4" s="1779" t="s">
        <v>1037</v>
      </c>
      <c r="B4" s="1780"/>
      <c r="C4" s="1780"/>
      <c r="D4" s="1291">
        <v>2010</v>
      </c>
      <c r="E4" s="1291">
        <v>2011</v>
      </c>
      <c r="F4" s="1291">
        <v>2012</v>
      </c>
      <c r="G4" s="1292">
        <v>2013</v>
      </c>
      <c r="H4" s="1292">
        <v>2013</v>
      </c>
      <c r="I4" s="1292">
        <v>2013</v>
      </c>
      <c r="J4" s="1292">
        <v>2013</v>
      </c>
      <c r="K4" s="1292">
        <v>2013</v>
      </c>
      <c r="L4" s="1292">
        <v>2013</v>
      </c>
      <c r="M4" s="1292">
        <v>2013</v>
      </c>
      <c r="N4" s="1292">
        <v>2014</v>
      </c>
      <c r="O4" s="1292">
        <v>2014</v>
      </c>
      <c r="P4" s="1292">
        <v>2014</v>
      </c>
      <c r="Q4" s="1292">
        <v>2014</v>
      </c>
      <c r="R4" s="1292">
        <v>2014</v>
      </c>
      <c r="S4" s="1292">
        <v>2014</v>
      </c>
      <c r="T4" s="1292">
        <v>2014</v>
      </c>
      <c r="U4" s="1292">
        <v>2014</v>
      </c>
      <c r="V4" s="1292">
        <v>2014</v>
      </c>
      <c r="W4" s="1292">
        <v>2014</v>
      </c>
      <c r="X4" s="1292">
        <v>2014</v>
      </c>
      <c r="Y4" s="1292">
        <v>2014</v>
      </c>
      <c r="Z4" s="1292">
        <v>2015</v>
      </c>
      <c r="AA4" s="1292">
        <v>2015</v>
      </c>
      <c r="AB4" s="1292">
        <v>2015</v>
      </c>
      <c r="AC4" s="1292">
        <v>2015</v>
      </c>
      <c r="AD4" s="1292">
        <v>2015</v>
      </c>
      <c r="AE4" s="1292">
        <v>2015</v>
      </c>
      <c r="AF4" s="1292">
        <v>2015</v>
      </c>
      <c r="AG4" s="1292">
        <v>2015</v>
      </c>
      <c r="AH4" s="1292">
        <v>2015</v>
      </c>
      <c r="AI4" s="1292">
        <v>2015</v>
      </c>
      <c r="AJ4" s="1292">
        <v>2015</v>
      </c>
      <c r="AK4" s="1292">
        <v>2015</v>
      </c>
      <c r="AL4" s="1292">
        <v>2016</v>
      </c>
      <c r="AM4" s="1292">
        <v>2016</v>
      </c>
      <c r="AN4" s="1292">
        <v>2016</v>
      </c>
      <c r="AO4" s="1292">
        <v>2016</v>
      </c>
      <c r="AP4" s="1292">
        <v>2016</v>
      </c>
      <c r="AQ4" s="1292">
        <v>2016</v>
      </c>
      <c r="AR4" s="1292">
        <v>2016</v>
      </c>
      <c r="AS4" s="1293">
        <v>2016</v>
      </c>
    </row>
    <row r="5" spans="1:45" ht="12.75">
      <c r="A5" s="1781" t="s">
        <v>547</v>
      </c>
      <c r="B5" s="1782"/>
      <c r="C5" s="1782"/>
      <c r="D5" s="1294" t="s">
        <v>1038</v>
      </c>
      <c r="E5" s="1294" t="s">
        <v>1038</v>
      </c>
      <c r="F5" s="1294" t="s">
        <v>1038</v>
      </c>
      <c r="G5" s="1294" t="s">
        <v>1039</v>
      </c>
      <c r="H5" s="1294" t="s">
        <v>1038</v>
      </c>
      <c r="I5" s="1294" t="s">
        <v>706</v>
      </c>
      <c r="J5" s="1294" t="s">
        <v>1040</v>
      </c>
      <c r="K5" s="1294" t="s">
        <v>1041</v>
      </c>
      <c r="L5" s="1294" t="s">
        <v>1042</v>
      </c>
      <c r="M5" s="1294" t="s">
        <v>1043</v>
      </c>
      <c r="N5" s="1294" t="s">
        <v>1044</v>
      </c>
      <c r="O5" s="1294" t="s">
        <v>1045</v>
      </c>
      <c r="P5" s="1294" t="s">
        <v>1046</v>
      </c>
      <c r="Q5" s="1294" t="s">
        <v>1047</v>
      </c>
      <c r="R5" s="1294" t="s">
        <v>574</v>
      </c>
      <c r="S5" s="1294" t="s">
        <v>1039</v>
      </c>
      <c r="T5" s="1294" t="s">
        <v>1038</v>
      </c>
      <c r="U5" s="1294" t="s">
        <v>706</v>
      </c>
      <c r="V5" s="1294" t="s">
        <v>1040</v>
      </c>
      <c r="W5" s="1294" t="s">
        <v>1041</v>
      </c>
      <c r="X5" s="1294" t="s">
        <v>1042</v>
      </c>
      <c r="Y5" s="1294" t="s">
        <v>1043</v>
      </c>
      <c r="Z5" s="1294" t="s">
        <v>1044</v>
      </c>
      <c r="AA5" s="1294" t="s">
        <v>1045</v>
      </c>
      <c r="AB5" s="1294" t="s">
        <v>1046</v>
      </c>
      <c r="AC5" s="1294" t="s">
        <v>1047</v>
      </c>
      <c r="AD5" s="1294" t="s">
        <v>574</v>
      </c>
      <c r="AE5" s="1294" t="s">
        <v>1039</v>
      </c>
      <c r="AF5" s="1294" t="s">
        <v>1038</v>
      </c>
      <c r="AG5" s="1294" t="s">
        <v>706</v>
      </c>
      <c r="AH5" s="1294" t="s">
        <v>1040</v>
      </c>
      <c r="AI5" s="1294" t="s">
        <v>1041</v>
      </c>
      <c r="AJ5" s="1294" t="s">
        <v>1042</v>
      </c>
      <c r="AK5" s="1294" t="s">
        <v>1043</v>
      </c>
      <c r="AL5" s="1294" t="s">
        <v>1044</v>
      </c>
      <c r="AM5" s="1294" t="s">
        <v>1045</v>
      </c>
      <c r="AN5" s="1294" t="s">
        <v>1046</v>
      </c>
      <c r="AO5" s="1294" t="s">
        <v>1047</v>
      </c>
      <c r="AP5" s="1294" t="s">
        <v>574</v>
      </c>
      <c r="AQ5" s="1294" t="s">
        <v>1039</v>
      </c>
      <c r="AR5" s="1294" t="s">
        <v>1038</v>
      </c>
      <c r="AS5" s="1295" t="s">
        <v>706</v>
      </c>
    </row>
    <row r="6" spans="1:45" ht="12.75">
      <c r="A6" s="1296" t="s">
        <v>1048</v>
      </c>
      <c r="B6" s="575"/>
      <c r="C6" s="575"/>
      <c r="D6" s="1297"/>
      <c r="E6" s="1297"/>
      <c r="F6" s="1297"/>
      <c r="G6" s="1297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1298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  <c r="AG6" s="571"/>
      <c r="AH6" s="571"/>
      <c r="AI6" s="571"/>
      <c r="AJ6" s="571"/>
      <c r="AK6" s="571"/>
      <c r="AL6" s="571"/>
      <c r="AM6" s="571"/>
      <c r="AN6" s="571"/>
      <c r="AO6" s="571"/>
      <c r="AP6" s="571"/>
      <c r="AQ6" s="571"/>
      <c r="AR6" s="571"/>
      <c r="AS6" s="572"/>
    </row>
    <row r="7" spans="1:45" ht="12.75">
      <c r="A7" s="1296"/>
      <c r="B7" s="575" t="s">
        <v>1049</v>
      </c>
      <c r="C7" s="575"/>
      <c r="D7" s="571"/>
      <c r="E7" s="571"/>
      <c r="F7" s="571"/>
      <c r="G7" s="1297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1"/>
      <c r="AE7" s="571"/>
      <c r="AF7" s="571"/>
      <c r="AG7" s="571"/>
      <c r="AH7" s="571"/>
      <c r="AI7" s="571"/>
      <c r="AJ7" s="571"/>
      <c r="AK7" s="571"/>
      <c r="AL7" s="571"/>
      <c r="AM7" s="571"/>
      <c r="AN7" s="571"/>
      <c r="AO7" s="571"/>
      <c r="AP7" s="571"/>
      <c r="AQ7" s="571"/>
      <c r="AR7" s="571"/>
      <c r="AS7" s="572"/>
    </row>
    <row r="8" spans="1:45" ht="12.75">
      <c r="A8" s="1296"/>
      <c r="B8" s="1299" t="s">
        <v>1050</v>
      </c>
      <c r="C8" s="1299"/>
      <c r="D8" s="1297" t="s">
        <v>272</v>
      </c>
      <c r="E8" s="1297">
        <v>5.5</v>
      </c>
      <c r="F8" s="1298">
        <v>5</v>
      </c>
      <c r="G8" s="1298">
        <v>6</v>
      </c>
      <c r="H8" s="1298">
        <v>6</v>
      </c>
      <c r="I8" s="1298">
        <v>5</v>
      </c>
      <c r="J8" s="1298">
        <v>5</v>
      </c>
      <c r="K8" s="1298">
        <v>5</v>
      </c>
      <c r="L8" s="1298">
        <v>5</v>
      </c>
      <c r="M8" s="1298">
        <v>5</v>
      </c>
      <c r="N8" s="1298">
        <v>5</v>
      </c>
      <c r="O8" s="1298">
        <v>5</v>
      </c>
      <c r="P8" s="1298">
        <v>5</v>
      </c>
      <c r="Q8" s="1298">
        <v>5</v>
      </c>
      <c r="R8" s="1298">
        <v>5</v>
      </c>
      <c r="S8" s="1298">
        <v>5</v>
      </c>
      <c r="T8" s="1298">
        <v>5</v>
      </c>
      <c r="U8" s="1298">
        <v>6</v>
      </c>
      <c r="V8" s="1298">
        <v>6</v>
      </c>
      <c r="W8" s="1298">
        <v>6</v>
      </c>
      <c r="X8" s="1298">
        <v>6</v>
      </c>
      <c r="Y8" s="1298">
        <v>6</v>
      </c>
      <c r="Z8" s="1298">
        <v>6</v>
      </c>
      <c r="AA8" s="1298">
        <v>6</v>
      </c>
      <c r="AB8" s="1298">
        <v>6</v>
      </c>
      <c r="AC8" s="1298">
        <v>6</v>
      </c>
      <c r="AD8" s="1298">
        <v>6</v>
      </c>
      <c r="AE8" s="1298">
        <v>6</v>
      </c>
      <c r="AF8" s="1298">
        <v>6</v>
      </c>
      <c r="AG8" s="1298">
        <v>6</v>
      </c>
      <c r="AH8" s="1298">
        <v>6</v>
      </c>
      <c r="AI8" s="1298">
        <v>6</v>
      </c>
      <c r="AJ8" s="1298">
        <v>6</v>
      </c>
      <c r="AK8" s="1298">
        <v>6</v>
      </c>
      <c r="AL8" s="1298">
        <v>6</v>
      </c>
      <c r="AM8" s="1298">
        <v>6</v>
      </c>
      <c r="AN8" s="1298">
        <v>6</v>
      </c>
      <c r="AO8" s="1298">
        <v>6</v>
      </c>
      <c r="AP8" s="1298">
        <v>6</v>
      </c>
      <c r="AQ8" s="1298">
        <v>6</v>
      </c>
      <c r="AR8" s="1298">
        <v>6</v>
      </c>
      <c r="AS8" s="1402">
        <v>6</v>
      </c>
    </row>
    <row r="9" spans="1:45" ht="12.75">
      <c r="A9" s="1296"/>
      <c r="B9" s="1299" t="s">
        <v>1051</v>
      </c>
      <c r="C9" s="1299"/>
      <c r="D9" s="1297">
        <v>5.5</v>
      </c>
      <c r="E9" s="1297">
        <v>5.5</v>
      </c>
      <c r="F9" s="1298">
        <v>5</v>
      </c>
      <c r="G9" s="1298">
        <v>5.5</v>
      </c>
      <c r="H9" s="1298">
        <v>5.5</v>
      </c>
      <c r="I9" s="1298">
        <v>4.5</v>
      </c>
      <c r="J9" s="1298">
        <v>4.5</v>
      </c>
      <c r="K9" s="1298">
        <v>4.5</v>
      </c>
      <c r="L9" s="1298">
        <v>4.5</v>
      </c>
      <c r="M9" s="1298">
        <v>4.5</v>
      </c>
      <c r="N9" s="1298">
        <v>4.5</v>
      </c>
      <c r="O9" s="1298">
        <v>4.5</v>
      </c>
      <c r="P9" s="1298">
        <v>4.5</v>
      </c>
      <c r="Q9" s="1298">
        <v>4.5</v>
      </c>
      <c r="R9" s="1298">
        <v>4.5</v>
      </c>
      <c r="S9" s="1298">
        <v>4.5</v>
      </c>
      <c r="T9" s="1298">
        <v>4.5</v>
      </c>
      <c r="U9" s="1298">
        <v>5</v>
      </c>
      <c r="V9" s="1298">
        <v>5</v>
      </c>
      <c r="W9" s="1298">
        <v>5</v>
      </c>
      <c r="X9" s="1298">
        <v>5</v>
      </c>
      <c r="Y9" s="1298">
        <v>5</v>
      </c>
      <c r="Z9" s="1298">
        <v>5</v>
      </c>
      <c r="AA9" s="1298">
        <v>5</v>
      </c>
      <c r="AB9" s="1298">
        <v>5</v>
      </c>
      <c r="AC9" s="1298">
        <v>5</v>
      </c>
      <c r="AD9" s="1298">
        <v>5</v>
      </c>
      <c r="AE9" s="1298">
        <v>5</v>
      </c>
      <c r="AF9" s="1298">
        <v>5</v>
      </c>
      <c r="AG9" s="1298">
        <v>5</v>
      </c>
      <c r="AH9" s="1298">
        <v>5</v>
      </c>
      <c r="AI9" s="1298">
        <v>5</v>
      </c>
      <c r="AJ9" s="1298">
        <v>5</v>
      </c>
      <c r="AK9" s="1298">
        <v>5</v>
      </c>
      <c r="AL9" s="1298">
        <v>5</v>
      </c>
      <c r="AM9" s="1298">
        <v>5</v>
      </c>
      <c r="AN9" s="1298">
        <v>5</v>
      </c>
      <c r="AO9" s="1298">
        <v>5</v>
      </c>
      <c r="AP9" s="1298">
        <v>5</v>
      </c>
      <c r="AQ9" s="1298">
        <v>5</v>
      </c>
      <c r="AR9" s="1298">
        <v>5</v>
      </c>
      <c r="AS9" s="1402">
        <v>5</v>
      </c>
    </row>
    <row r="10" spans="1:45" ht="12.75">
      <c r="A10" s="1296"/>
      <c r="B10" s="1299" t="s">
        <v>1052</v>
      </c>
      <c r="C10" s="1299"/>
      <c r="D10" s="1297">
        <v>5.5</v>
      </c>
      <c r="E10" s="1297">
        <v>5.5</v>
      </c>
      <c r="F10" s="1298">
        <v>5</v>
      </c>
      <c r="G10" s="1298">
        <v>5</v>
      </c>
      <c r="H10" s="1298">
        <v>5</v>
      </c>
      <c r="I10" s="1298">
        <v>4</v>
      </c>
      <c r="J10" s="1298">
        <v>4</v>
      </c>
      <c r="K10" s="1298">
        <v>4</v>
      </c>
      <c r="L10" s="1298">
        <v>4</v>
      </c>
      <c r="M10" s="1298">
        <v>4</v>
      </c>
      <c r="N10" s="1298">
        <v>4</v>
      </c>
      <c r="O10" s="1298">
        <v>4</v>
      </c>
      <c r="P10" s="1298">
        <v>4</v>
      </c>
      <c r="Q10" s="1298">
        <v>4</v>
      </c>
      <c r="R10" s="1298">
        <v>4</v>
      </c>
      <c r="S10" s="1298">
        <v>4</v>
      </c>
      <c r="T10" s="1298">
        <v>4</v>
      </c>
      <c r="U10" s="1298">
        <v>4</v>
      </c>
      <c r="V10" s="1298">
        <v>4</v>
      </c>
      <c r="W10" s="1298">
        <v>4</v>
      </c>
      <c r="X10" s="1298">
        <v>4</v>
      </c>
      <c r="Y10" s="1298">
        <v>4</v>
      </c>
      <c r="Z10" s="1298">
        <v>4</v>
      </c>
      <c r="AA10" s="1298">
        <v>4</v>
      </c>
      <c r="AB10" s="1298">
        <v>4</v>
      </c>
      <c r="AC10" s="1298">
        <v>4</v>
      </c>
      <c r="AD10" s="1298">
        <v>4</v>
      </c>
      <c r="AE10" s="1298">
        <v>4</v>
      </c>
      <c r="AF10" s="1298">
        <v>4</v>
      </c>
      <c r="AG10" s="1298">
        <v>4</v>
      </c>
      <c r="AH10" s="1298">
        <v>4</v>
      </c>
      <c r="AI10" s="1298">
        <v>4</v>
      </c>
      <c r="AJ10" s="1298">
        <v>4</v>
      </c>
      <c r="AK10" s="1298">
        <v>4</v>
      </c>
      <c r="AL10" s="1298">
        <v>4</v>
      </c>
      <c r="AM10" s="1298">
        <v>4</v>
      </c>
      <c r="AN10" s="1298">
        <v>4</v>
      </c>
      <c r="AO10" s="1298">
        <v>4</v>
      </c>
      <c r="AP10" s="1298">
        <v>4</v>
      </c>
      <c r="AQ10" s="1298">
        <v>4</v>
      </c>
      <c r="AR10" s="1298">
        <v>4</v>
      </c>
      <c r="AS10" s="1402">
        <v>4</v>
      </c>
    </row>
    <row r="11" spans="1:45" ht="12.75">
      <c r="A11" s="574"/>
      <c r="B11" s="575" t="s">
        <v>1053</v>
      </c>
      <c r="C11" s="575"/>
      <c r="D11" s="1297">
        <v>6.5</v>
      </c>
      <c r="E11" s="1298">
        <v>7</v>
      </c>
      <c r="F11" s="1298">
        <v>7</v>
      </c>
      <c r="G11" s="1298">
        <v>8</v>
      </c>
      <c r="H11" s="1298">
        <v>8</v>
      </c>
      <c r="I11" s="1298">
        <v>8</v>
      </c>
      <c r="J11" s="1298">
        <v>8</v>
      </c>
      <c r="K11" s="1298">
        <v>8</v>
      </c>
      <c r="L11" s="1298">
        <v>8</v>
      </c>
      <c r="M11" s="1298">
        <v>8</v>
      </c>
      <c r="N11" s="1298">
        <v>8</v>
      </c>
      <c r="O11" s="1298">
        <v>8</v>
      </c>
      <c r="P11" s="1298">
        <v>8</v>
      </c>
      <c r="Q11" s="1298">
        <v>8</v>
      </c>
      <c r="R11" s="1298">
        <v>8</v>
      </c>
      <c r="S11" s="1298">
        <v>8</v>
      </c>
      <c r="T11" s="1298">
        <v>8</v>
      </c>
      <c r="U11" s="1298">
        <v>8</v>
      </c>
      <c r="V11" s="1298">
        <v>8</v>
      </c>
      <c r="W11" s="1298">
        <v>8</v>
      </c>
      <c r="X11" s="1298">
        <v>8</v>
      </c>
      <c r="Y11" s="1298">
        <v>8</v>
      </c>
      <c r="Z11" s="1298">
        <v>8</v>
      </c>
      <c r="AA11" s="1298">
        <v>8</v>
      </c>
      <c r="AB11" s="1298">
        <v>8</v>
      </c>
      <c r="AC11" s="1298">
        <v>8</v>
      </c>
      <c r="AD11" s="1298">
        <v>8</v>
      </c>
      <c r="AE11" s="1298">
        <v>8</v>
      </c>
      <c r="AF11" s="1298">
        <v>8</v>
      </c>
      <c r="AG11" s="1298">
        <v>7</v>
      </c>
      <c r="AH11" s="1298">
        <v>7</v>
      </c>
      <c r="AI11" s="1298">
        <v>7</v>
      </c>
      <c r="AJ11" s="1298">
        <v>7</v>
      </c>
      <c r="AK11" s="1298">
        <v>7</v>
      </c>
      <c r="AL11" s="1298">
        <v>7</v>
      </c>
      <c r="AM11" s="1298">
        <v>7</v>
      </c>
      <c r="AN11" s="1298">
        <v>7</v>
      </c>
      <c r="AO11" s="1298">
        <v>7</v>
      </c>
      <c r="AP11" s="1298">
        <v>7</v>
      </c>
      <c r="AQ11" s="1298">
        <v>7</v>
      </c>
      <c r="AR11" s="1298">
        <v>7</v>
      </c>
      <c r="AS11" s="1402">
        <v>7</v>
      </c>
    </row>
    <row r="12" spans="1:45" s="571" customFormat="1" ht="12.75">
      <c r="A12" s="574"/>
      <c r="B12" s="575" t="s">
        <v>1054</v>
      </c>
      <c r="C12" s="575"/>
      <c r="AS12" s="572"/>
    </row>
    <row r="13" spans="1:45" s="571" customFormat="1" ht="12.75">
      <c r="A13" s="574"/>
      <c r="B13" s="575"/>
      <c r="C13" s="575" t="s">
        <v>1055</v>
      </c>
      <c r="D13" s="1297"/>
      <c r="E13" s="1297">
        <v>1.5</v>
      </c>
      <c r="F13" s="1297">
        <v>1.5</v>
      </c>
      <c r="G13" s="1297">
        <v>1.5</v>
      </c>
      <c r="H13" s="1298">
        <v>1.5</v>
      </c>
      <c r="I13" s="1298">
        <v>1</v>
      </c>
      <c r="J13" s="1298">
        <v>1</v>
      </c>
      <c r="K13" s="1298">
        <v>1</v>
      </c>
      <c r="L13" s="1298">
        <v>1</v>
      </c>
      <c r="M13" s="1298">
        <v>1</v>
      </c>
      <c r="N13" s="1298">
        <v>1</v>
      </c>
      <c r="O13" s="1298">
        <v>1</v>
      </c>
      <c r="P13" s="1298">
        <v>1</v>
      </c>
      <c r="Q13" s="1298">
        <v>1</v>
      </c>
      <c r="R13" s="1298">
        <v>1</v>
      </c>
      <c r="S13" s="1298">
        <v>1</v>
      </c>
      <c r="T13" s="1298">
        <v>1</v>
      </c>
      <c r="U13" s="1298">
        <v>1</v>
      </c>
      <c r="V13" s="1298">
        <v>1</v>
      </c>
      <c r="W13" s="1298">
        <v>1</v>
      </c>
      <c r="X13" s="1298">
        <v>1</v>
      </c>
      <c r="Y13" s="1298">
        <v>1</v>
      </c>
      <c r="Z13" s="1298">
        <v>1</v>
      </c>
      <c r="AA13" s="1298">
        <v>1</v>
      </c>
      <c r="AB13" s="1298">
        <v>1</v>
      </c>
      <c r="AC13" s="1298">
        <v>1</v>
      </c>
      <c r="AD13" s="1298">
        <v>1</v>
      </c>
      <c r="AE13" s="1298">
        <v>1</v>
      </c>
      <c r="AF13" s="1298">
        <v>1</v>
      </c>
      <c r="AG13" s="1298">
        <v>1</v>
      </c>
      <c r="AH13" s="1298">
        <v>1</v>
      </c>
      <c r="AI13" s="1298">
        <v>1</v>
      </c>
      <c r="AJ13" s="1298">
        <v>1</v>
      </c>
      <c r="AK13" s="1298">
        <v>1</v>
      </c>
      <c r="AL13" s="1298">
        <v>1</v>
      </c>
      <c r="AM13" s="1298">
        <v>1</v>
      </c>
      <c r="AN13" s="1298">
        <v>1</v>
      </c>
      <c r="AO13" s="1298">
        <v>1</v>
      </c>
      <c r="AP13" s="1298">
        <v>1</v>
      </c>
      <c r="AQ13" s="1298">
        <v>1</v>
      </c>
      <c r="AR13" s="1298">
        <v>1</v>
      </c>
      <c r="AS13" s="1402">
        <v>1</v>
      </c>
    </row>
    <row r="14" spans="1:45" s="571" customFormat="1" ht="12.75">
      <c r="A14" s="574"/>
      <c r="B14" s="575"/>
      <c r="C14" s="575" t="s">
        <v>1056</v>
      </c>
      <c r="D14" s="1301"/>
      <c r="E14" s="1298">
        <v>7</v>
      </c>
      <c r="F14" s="1298">
        <v>7</v>
      </c>
      <c r="G14" s="1298">
        <v>6</v>
      </c>
      <c r="H14" s="1298">
        <v>6</v>
      </c>
      <c r="I14" s="1298">
        <v>5</v>
      </c>
      <c r="J14" s="1298">
        <v>5</v>
      </c>
      <c r="K14" s="1298">
        <v>5</v>
      </c>
      <c r="L14" s="1298">
        <v>5</v>
      </c>
      <c r="M14" s="1298">
        <v>5</v>
      </c>
      <c r="N14" s="1298">
        <v>5</v>
      </c>
      <c r="O14" s="1298">
        <v>5</v>
      </c>
      <c r="P14" s="1298">
        <v>5</v>
      </c>
      <c r="Q14" s="1298">
        <v>5</v>
      </c>
      <c r="R14" s="1298">
        <v>5</v>
      </c>
      <c r="S14" s="1298">
        <v>5</v>
      </c>
      <c r="T14" s="1298">
        <v>5</v>
      </c>
      <c r="U14" s="1298">
        <v>4</v>
      </c>
      <c r="V14" s="1298">
        <v>4</v>
      </c>
      <c r="W14" s="1298">
        <v>4</v>
      </c>
      <c r="X14" s="1298">
        <v>4</v>
      </c>
      <c r="Y14" s="1298">
        <v>4</v>
      </c>
      <c r="Z14" s="1298">
        <v>4</v>
      </c>
      <c r="AA14" s="1298">
        <v>4</v>
      </c>
      <c r="AB14" s="1298">
        <v>4</v>
      </c>
      <c r="AC14" s="1298">
        <v>4</v>
      </c>
      <c r="AD14" s="1298">
        <v>4</v>
      </c>
      <c r="AE14" s="1298">
        <v>4</v>
      </c>
      <c r="AF14" s="1298">
        <v>4</v>
      </c>
      <c r="AG14" s="1298">
        <v>4</v>
      </c>
      <c r="AH14" s="1298">
        <v>4</v>
      </c>
      <c r="AI14" s="1298">
        <v>4</v>
      </c>
      <c r="AJ14" s="1298">
        <v>4</v>
      </c>
      <c r="AK14" s="1298">
        <v>4</v>
      </c>
      <c r="AL14" s="1298">
        <v>4</v>
      </c>
      <c r="AM14" s="1298">
        <v>4</v>
      </c>
      <c r="AN14" s="1298">
        <v>4</v>
      </c>
      <c r="AO14" s="1298">
        <v>4</v>
      </c>
      <c r="AP14" s="1298">
        <v>4</v>
      </c>
      <c r="AQ14" s="1298">
        <v>4</v>
      </c>
      <c r="AR14" s="1298">
        <v>4</v>
      </c>
      <c r="AS14" s="1402">
        <v>4</v>
      </c>
    </row>
    <row r="15" spans="1:45" ht="12.75">
      <c r="A15" s="574"/>
      <c r="B15" s="575"/>
      <c r="C15" s="575" t="s">
        <v>1057</v>
      </c>
      <c r="D15" s="1302" t="s">
        <v>1058</v>
      </c>
      <c r="E15" s="1302" t="s">
        <v>1058</v>
      </c>
      <c r="F15" s="1302" t="s">
        <v>1058</v>
      </c>
      <c r="G15" s="1302" t="s">
        <v>1058</v>
      </c>
      <c r="H15" s="1302" t="s">
        <v>1058</v>
      </c>
      <c r="I15" s="1302" t="s">
        <v>1058</v>
      </c>
      <c r="J15" s="1302" t="s">
        <v>1058</v>
      </c>
      <c r="K15" s="1302" t="s">
        <v>1058</v>
      </c>
      <c r="L15" s="1302" t="s">
        <v>1058</v>
      </c>
      <c r="M15" s="1302" t="s">
        <v>1058</v>
      </c>
      <c r="N15" s="1302" t="s">
        <v>1058</v>
      </c>
      <c r="O15" s="1302" t="s">
        <v>1058</v>
      </c>
      <c r="P15" s="1302" t="s">
        <v>1058</v>
      </c>
      <c r="Q15" s="1302" t="s">
        <v>1058</v>
      </c>
      <c r="R15" s="1302" t="s">
        <v>1058</v>
      </c>
      <c r="S15" s="1302" t="s">
        <v>1058</v>
      </c>
      <c r="T15" s="1302" t="s">
        <v>1058</v>
      </c>
      <c r="U15" s="1302" t="s">
        <v>1058</v>
      </c>
      <c r="V15" s="1302" t="s">
        <v>1058</v>
      </c>
      <c r="W15" s="1302" t="s">
        <v>1058</v>
      </c>
      <c r="X15" s="1302" t="s">
        <v>1058</v>
      </c>
      <c r="Y15" s="1302" t="s">
        <v>1058</v>
      </c>
      <c r="Z15" s="1302" t="s">
        <v>1058</v>
      </c>
      <c r="AA15" s="1302" t="s">
        <v>1058</v>
      </c>
      <c r="AB15" s="1302" t="s">
        <v>1058</v>
      </c>
      <c r="AC15" s="1302" t="s">
        <v>1058</v>
      </c>
      <c r="AD15" s="1302" t="s">
        <v>1058</v>
      </c>
      <c r="AE15" s="1302" t="s">
        <v>1058</v>
      </c>
      <c r="AF15" s="1302" t="s">
        <v>1058</v>
      </c>
      <c r="AG15" s="1302" t="s">
        <v>1058</v>
      </c>
      <c r="AH15" s="1302" t="s">
        <v>1058</v>
      </c>
      <c r="AI15" s="1302" t="s">
        <v>1058</v>
      </c>
      <c r="AJ15" s="1302" t="s">
        <v>1058</v>
      </c>
      <c r="AK15" s="1302" t="s">
        <v>1058</v>
      </c>
      <c r="AL15" s="1302" t="s">
        <v>1058</v>
      </c>
      <c r="AM15" s="1302" t="s">
        <v>1058</v>
      </c>
      <c r="AN15" s="1302" t="s">
        <v>1058</v>
      </c>
      <c r="AO15" s="1302" t="s">
        <v>1058</v>
      </c>
      <c r="AP15" s="1302" t="s">
        <v>1058</v>
      </c>
      <c r="AQ15" s="1302" t="s">
        <v>1058</v>
      </c>
      <c r="AR15" s="1302" t="s">
        <v>1058</v>
      </c>
      <c r="AS15" s="1310" t="s">
        <v>1058</v>
      </c>
    </row>
    <row r="16" spans="1:45" ht="12.75">
      <c r="A16" s="574"/>
      <c r="B16" s="575" t="s">
        <v>1059</v>
      </c>
      <c r="C16" s="575"/>
      <c r="D16" s="1302"/>
      <c r="E16" s="1303"/>
      <c r="F16" s="1303"/>
      <c r="G16" s="1304">
        <v>8</v>
      </c>
      <c r="H16" s="1304">
        <v>8</v>
      </c>
      <c r="I16" s="1304">
        <v>8</v>
      </c>
      <c r="J16" s="1304">
        <v>8</v>
      </c>
      <c r="K16" s="1304">
        <v>8</v>
      </c>
      <c r="L16" s="1304">
        <v>8</v>
      </c>
      <c r="M16" s="1304">
        <v>8</v>
      </c>
      <c r="N16" s="1304">
        <v>8</v>
      </c>
      <c r="O16" s="1304">
        <v>8</v>
      </c>
      <c r="P16" s="1304">
        <v>8</v>
      </c>
      <c r="Q16" s="1304">
        <v>8</v>
      </c>
      <c r="R16" s="1304">
        <v>8</v>
      </c>
      <c r="S16" s="1304">
        <v>8</v>
      </c>
      <c r="T16" s="1304">
        <v>8</v>
      </c>
      <c r="U16" s="1304">
        <v>8</v>
      </c>
      <c r="V16" s="1304">
        <v>8</v>
      </c>
      <c r="W16" s="1304">
        <v>8</v>
      </c>
      <c r="X16" s="1304">
        <v>8</v>
      </c>
      <c r="Y16" s="1304">
        <v>8</v>
      </c>
      <c r="Z16" s="1304">
        <v>8</v>
      </c>
      <c r="AA16" s="1304">
        <v>8</v>
      </c>
      <c r="AB16" s="1304">
        <v>8</v>
      </c>
      <c r="AC16" s="1304">
        <v>8</v>
      </c>
      <c r="AD16" s="1304">
        <v>8</v>
      </c>
      <c r="AE16" s="1304">
        <v>8</v>
      </c>
      <c r="AF16" s="1304">
        <v>8</v>
      </c>
      <c r="AG16" s="1304">
        <v>7</v>
      </c>
      <c r="AH16" s="1304">
        <v>7</v>
      </c>
      <c r="AI16" s="1304">
        <v>7</v>
      </c>
      <c r="AJ16" s="1304">
        <v>7</v>
      </c>
      <c r="AK16" s="1304">
        <v>7</v>
      </c>
      <c r="AL16" s="1304">
        <v>7</v>
      </c>
      <c r="AM16" s="1304">
        <v>7</v>
      </c>
      <c r="AN16" s="1304">
        <v>7</v>
      </c>
      <c r="AO16" s="1304">
        <v>7</v>
      </c>
      <c r="AP16" s="1304">
        <v>7</v>
      </c>
      <c r="AQ16" s="1304">
        <v>7</v>
      </c>
      <c r="AR16" s="1304">
        <v>7</v>
      </c>
      <c r="AS16" s="1403">
        <v>7</v>
      </c>
    </row>
    <row r="17" spans="1:45" ht="12.75">
      <c r="A17" s="1305"/>
      <c r="B17" s="1306" t="s">
        <v>1060</v>
      </c>
      <c r="C17" s="1306"/>
      <c r="D17" s="1301">
        <v>3</v>
      </c>
      <c r="E17" s="1301">
        <v>3</v>
      </c>
      <c r="F17" s="1301">
        <v>3</v>
      </c>
      <c r="G17" s="1307"/>
      <c r="H17" s="1307"/>
      <c r="I17" s="1307"/>
      <c r="J17" s="1307"/>
      <c r="K17" s="1307"/>
      <c r="L17" s="1307"/>
      <c r="M17" s="1307"/>
      <c r="N17" s="1307"/>
      <c r="O17" s="1307"/>
      <c r="P17" s="1307"/>
      <c r="Q17" s="1307"/>
      <c r="R17" s="1307"/>
      <c r="S17" s="1307"/>
      <c r="T17" s="1307"/>
      <c r="U17" s="1307"/>
      <c r="V17" s="1307"/>
      <c r="W17" s="1307"/>
      <c r="X17" s="1307"/>
      <c r="Y17" s="1307"/>
      <c r="Z17" s="1307"/>
      <c r="AA17" s="1307"/>
      <c r="AB17" s="1307"/>
      <c r="AC17" s="1307"/>
      <c r="AD17" s="1307"/>
      <c r="AE17" s="1307"/>
      <c r="AF17" s="1307"/>
      <c r="AG17" s="1307"/>
      <c r="AH17" s="1307"/>
      <c r="AI17" s="1307"/>
      <c r="AJ17" s="1307"/>
      <c r="AK17" s="1307"/>
      <c r="AL17" s="1307"/>
      <c r="AM17" s="1307"/>
      <c r="AN17" s="1307"/>
      <c r="AO17" s="1307"/>
      <c r="AP17" s="1307"/>
      <c r="AQ17" s="1307"/>
      <c r="AR17" s="1307"/>
      <c r="AS17" s="1308"/>
    </row>
    <row r="18" spans="1:45" ht="12.75">
      <c r="A18" s="1296" t="s">
        <v>1061</v>
      </c>
      <c r="B18" s="575"/>
      <c r="C18" s="575"/>
      <c r="D18" s="1309"/>
      <c r="E18" s="1309"/>
      <c r="F18" s="1309"/>
      <c r="G18" s="1302"/>
      <c r="H18" s="1302"/>
      <c r="I18" s="1302"/>
      <c r="J18" s="1302"/>
      <c r="K18" s="1302"/>
      <c r="L18" s="1302"/>
      <c r="M18" s="1302"/>
      <c r="N18" s="1302"/>
      <c r="O18" s="1302"/>
      <c r="P18" s="1302"/>
      <c r="Q18" s="1302"/>
      <c r="R18" s="1302"/>
      <c r="S18" s="1302"/>
      <c r="T18" s="1302"/>
      <c r="U18" s="1302"/>
      <c r="V18" s="1302"/>
      <c r="W18" s="1302"/>
      <c r="X18" s="1302"/>
      <c r="Y18" s="1302"/>
      <c r="Z18" s="1302"/>
      <c r="AA18" s="1302"/>
      <c r="AB18" s="1302"/>
      <c r="AC18" s="1302"/>
      <c r="AD18" s="1302"/>
      <c r="AE18" s="1302"/>
      <c r="AF18" s="1302"/>
      <c r="AG18" s="1302"/>
      <c r="AH18" s="1302"/>
      <c r="AI18" s="1302"/>
      <c r="AJ18" s="1302"/>
      <c r="AK18" s="1302"/>
      <c r="AL18" s="1302"/>
      <c r="AM18" s="1302"/>
      <c r="AN18" s="1302"/>
      <c r="AO18" s="1302"/>
      <c r="AP18" s="1302"/>
      <c r="AQ18" s="1302"/>
      <c r="AR18" s="1302"/>
      <c r="AS18" s="1310"/>
    </row>
    <row r="19" spans="1:45" s="571" customFormat="1" ht="12.75">
      <c r="A19" s="1296"/>
      <c r="B19" s="1311" t="s">
        <v>1062</v>
      </c>
      <c r="C19" s="575"/>
      <c r="D19" s="1309">
        <v>8.7</v>
      </c>
      <c r="E19" s="1309">
        <v>8.08</v>
      </c>
      <c r="F19" s="1309">
        <v>0.1</v>
      </c>
      <c r="G19" s="1309">
        <v>1.7747</v>
      </c>
      <c r="H19" s="1309">
        <v>0.5529571428571429</v>
      </c>
      <c r="I19" s="1309">
        <v>0.13</v>
      </c>
      <c r="J19" s="1309">
        <v>0.0968</v>
      </c>
      <c r="K19" s="1309">
        <v>0.04</v>
      </c>
      <c r="L19" s="1309">
        <v>0.0171</v>
      </c>
      <c r="M19" s="1309">
        <v>0.0112</v>
      </c>
      <c r="N19" s="1309">
        <v>0.2514</v>
      </c>
      <c r="O19" s="1309">
        <v>0.0769</v>
      </c>
      <c r="P19" s="1309">
        <v>0.025028571428571428</v>
      </c>
      <c r="Q19" s="1309">
        <v>0.02</v>
      </c>
      <c r="R19" s="1309">
        <v>0.01</v>
      </c>
      <c r="S19" s="1309">
        <v>0.04</v>
      </c>
      <c r="T19" s="1309">
        <v>0.01</v>
      </c>
      <c r="U19" s="1312">
        <v>0.0015</v>
      </c>
      <c r="V19" s="1312">
        <v>0.0032</v>
      </c>
      <c r="W19" s="1312">
        <v>0.3255</v>
      </c>
      <c r="X19" s="1312">
        <v>0.3916</v>
      </c>
      <c r="Y19" s="1312">
        <v>0.059</v>
      </c>
      <c r="Z19" s="1312" t="s">
        <v>3</v>
      </c>
      <c r="AA19" s="1312" t="s">
        <v>3</v>
      </c>
      <c r="AB19" s="1312" t="s">
        <v>3</v>
      </c>
      <c r="AC19" s="1312" t="s">
        <v>3</v>
      </c>
      <c r="AD19" s="1312" t="s">
        <v>3</v>
      </c>
      <c r="AE19" s="1312" t="s">
        <v>3</v>
      </c>
      <c r="AF19" s="1312" t="s">
        <v>3</v>
      </c>
      <c r="AG19" s="1312" t="s">
        <v>3</v>
      </c>
      <c r="AH19" s="1312" t="s">
        <v>3</v>
      </c>
      <c r="AI19" s="1312" t="s">
        <v>3</v>
      </c>
      <c r="AJ19" s="1312" t="s">
        <v>3</v>
      </c>
      <c r="AK19" s="1312" t="s">
        <v>3</v>
      </c>
      <c r="AL19" s="1312" t="s">
        <v>3</v>
      </c>
      <c r="AM19" s="1309" t="s">
        <v>3</v>
      </c>
      <c r="AN19" s="1309" t="s">
        <v>3</v>
      </c>
      <c r="AO19" s="1309" t="s">
        <v>3</v>
      </c>
      <c r="AP19" s="1309" t="s">
        <v>3</v>
      </c>
      <c r="AQ19" s="1309" t="s">
        <v>3</v>
      </c>
      <c r="AR19" s="1309" t="s">
        <v>3</v>
      </c>
      <c r="AS19" s="1300" t="s">
        <v>3</v>
      </c>
    </row>
    <row r="20" spans="1:45" ht="12.75">
      <c r="A20" s="574"/>
      <c r="B20" s="1311" t="s">
        <v>1063</v>
      </c>
      <c r="C20" s="575"/>
      <c r="D20" s="1309">
        <v>8.13</v>
      </c>
      <c r="E20" s="1309">
        <v>8.52</v>
      </c>
      <c r="F20" s="1309">
        <v>1.15</v>
      </c>
      <c r="G20" s="1309">
        <v>2.665178033830017</v>
      </c>
      <c r="H20" s="1309">
        <v>1.1949270430302494</v>
      </c>
      <c r="I20" s="1309">
        <v>0.25</v>
      </c>
      <c r="J20" s="1309">
        <v>0.1401</v>
      </c>
      <c r="K20" s="1309">
        <v>0.07</v>
      </c>
      <c r="L20" s="1309">
        <v>0.03</v>
      </c>
      <c r="M20" s="1309">
        <v>0.08</v>
      </c>
      <c r="N20" s="1309">
        <v>0.4707958107442089</v>
      </c>
      <c r="O20" s="1309">
        <v>0.234</v>
      </c>
      <c r="P20" s="1309">
        <v>0.07589681227455514</v>
      </c>
      <c r="Q20" s="1309">
        <v>0.06</v>
      </c>
      <c r="R20" s="1309">
        <v>0.04</v>
      </c>
      <c r="S20" s="1309">
        <v>0.13</v>
      </c>
      <c r="T20" s="1309">
        <v>0.02</v>
      </c>
      <c r="U20" s="1312">
        <v>0.0044</v>
      </c>
      <c r="V20" s="1312">
        <v>0.0656</v>
      </c>
      <c r="W20" s="1312">
        <v>0.9267</v>
      </c>
      <c r="X20" s="1312">
        <v>0.5235</v>
      </c>
      <c r="Y20" s="1312">
        <v>0.128</v>
      </c>
      <c r="Z20" s="1312">
        <v>0.1551</v>
      </c>
      <c r="AA20" s="1312">
        <v>0.7409</v>
      </c>
      <c r="AB20" s="1312">
        <v>1.1286</v>
      </c>
      <c r="AC20" s="1312">
        <v>0.687</v>
      </c>
      <c r="AD20" s="1312">
        <v>0.5904</v>
      </c>
      <c r="AE20" s="1312">
        <v>0.3719</v>
      </c>
      <c r="AF20" s="1312">
        <v>0.1739</v>
      </c>
      <c r="AG20" s="1312">
        <v>0.9477779527559054</v>
      </c>
      <c r="AH20" s="1309">
        <v>2.22</v>
      </c>
      <c r="AI20" s="1309">
        <v>1.1</v>
      </c>
      <c r="AJ20" s="1309">
        <v>0.29</v>
      </c>
      <c r="AK20" s="1309">
        <v>0.4837</v>
      </c>
      <c r="AL20" s="1309">
        <v>0.6795</v>
      </c>
      <c r="AM20" s="1309">
        <v>0.35</v>
      </c>
      <c r="AN20" s="1309">
        <v>0.53</v>
      </c>
      <c r="AO20" s="1309">
        <v>1.0974</v>
      </c>
      <c r="AP20" s="1309">
        <v>1.3361</v>
      </c>
      <c r="AQ20" s="1309">
        <v>0.1182</v>
      </c>
      <c r="AR20" s="1309">
        <v>0.0456</v>
      </c>
      <c r="AS20" s="1300">
        <v>0.4399</v>
      </c>
    </row>
    <row r="21" spans="1:45" s="1313" customFormat="1" ht="12.75">
      <c r="A21" s="574"/>
      <c r="B21" s="1311" t="s">
        <v>1064</v>
      </c>
      <c r="C21" s="575"/>
      <c r="D21" s="1309">
        <v>8.28</v>
      </c>
      <c r="E21" s="1309">
        <v>8.59</v>
      </c>
      <c r="F21" s="1309">
        <v>1.96</v>
      </c>
      <c r="G21" s="1309">
        <v>2.625707377362713</v>
      </c>
      <c r="H21" s="1309">
        <v>1.6011029109423673</v>
      </c>
      <c r="I21" s="1309">
        <v>0</v>
      </c>
      <c r="J21" s="1309">
        <v>0.6906</v>
      </c>
      <c r="K21" s="1309">
        <v>0.42</v>
      </c>
      <c r="L21" s="1309">
        <v>0.2173</v>
      </c>
      <c r="M21" s="1309">
        <v>0.4599</v>
      </c>
      <c r="N21" s="1309">
        <v>0.9307730932022839</v>
      </c>
      <c r="O21" s="1309" t="s">
        <v>3</v>
      </c>
      <c r="P21" s="1309">
        <v>0.5262407407407408</v>
      </c>
      <c r="Q21" s="1309">
        <v>0.26</v>
      </c>
      <c r="R21" s="1309">
        <v>0.13</v>
      </c>
      <c r="S21" s="1309">
        <v>0.38</v>
      </c>
      <c r="T21" s="1309">
        <v>0.42</v>
      </c>
      <c r="U21" s="1309" t="s">
        <v>3</v>
      </c>
      <c r="V21" s="1309">
        <v>0.157</v>
      </c>
      <c r="W21" s="1309">
        <v>0.9</v>
      </c>
      <c r="X21" s="1309">
        <v>1.2073</v>
      </c>
      <c r="Y21" s="1309">
        <v>0.3029</v>
      </c>
      <c r="Z21" s="1309">
        <v>0.2288</v>
      </c>
      <c r="AA21" s="1309" t="s">
        <v>3</v>
      </c>
      <c r="AB21" s="1312">
        <v>1.2528</v>
      </c>
      <c r="AC21" s="1312">
        <v>0.8742</v>
      </c>
      <c r="AD21" s="1312">
        <v>0.9045</v>
      </c>
      <c r="AE21" s="1312">
        <v>0.6827</v>
      </c>
      <c r="AF21" s="1312">
        <v>0.5648</v>
      </c>
      <c r="AG21" s="1312" t="s">
        <v>3</v>
      </c>
      <c r="AH21" s="1309">
        <v>3.12</v>
      </c>
      <c r="AI21" s="1309">
        <v>1.57</v>
      </c>
      <c r="AJ21" s="1309">
        <v>0.86</v>
      </c>
      <c r="AK21" s="1309">
        <v>0.8527</v>
      </c>
      <c r="AL21" s="1309">
        <v>0.8302</v>
      </c>
      <c r="AM21" s="1309" t="s">
        <v>3</v>
      </c>
      <c r="AN21" s="1309">
        <v>0.9821</v>
      </c>
      <c r="AO21" s="1309">
        <v>1.1044</v>
      </c>
      <c r="AP21" s="1309">
        <v>1.8787</v>
      </c>
      <c r="AQ21" s="1309">
        <v>0.4359</v>
      </c>
      <c r="AR21" s="1309">
        <v>0.3255</v>
      </c>
      <c r="AS21" s="1300">
        <v>2.312</v>
      </c>
    </row>
    <row r="22" spans="1:45" ht="12.75">
      <c r="A22" s="574"/>
      <c r="B22" s="1311" t="s">
        <v>1065</v>
      </c>
      <c r="C22" s="575"/>
      <c r="D22" s="1309">
        <v>7.28</v>
      </c>
      <c r="E22" s="1309">
        <v>8.6105</v>
      </c>
      <c r="F22" s="1309">
        <v>2.72</v>
      </c>
      <c r="G22" s="1309" t="s">
        <v>3</v>
      </c>
      <c r="H22" s="1309">
        <v>2.713382091805048</v>
      </c>
      <c r="I22" s="1309">
        <v>0</v>
      </c>
      <c r="J22" s="1309">
        <v>1.0019</v>
      </c>
      <c r="K22" s="1309">
        <v>0.79</v>
      </c>
      <c r="L22" s="1309">
        <v>0.5</v>
      </c>
      <c r="M22" s="1309">
        <v>0.75</v>
      </c>
      <c r="N22" s="1309">
        <v>1.061509865470852</v>
      </c>
      <c r="O22" s="1309" t="s">
        <v>3</v>
      </c>
      <c r="P22" s="1309">
        <v>0.8337058823529412</v>
      </c>
      <c r="Q22" s="1309">
        <v>0.68</v>
      </c>
      <c r="R22" s="1309">
        <v>0.64</v>
      </c>
      <c r="S22" s="1309">
        <v>2.2</v>
      </c>
      <c r="T22" s="1309">
        <v>0.72</v>
      </c>
      <c r="U22" s="1309" t="s">
        <v>3</v>
      </c>
      <c r="V22" s="1309">
        <v>0.54</v>
      </c>
      <c r="W22" s="1309">
        <v>0.9349</v>
      </c>
      <c r="X22" s="1309">
        <v>0.8726</v>
      </c>
      <c r="Y22" s="1309">
        <v>0.5803</v>
      </c>
      <c r="Z22" s="1309">
        <v>0.369</v>
      </c>
      <c r="AA22" s="1309" t="s">
        <v>3</v>
      </c>
      <c r="AB22" s="1312">
        <v>1.3759</v>
      </c>
      <c r="AC22" s="1312">
        <v>1.1623</v>
      </c>
      <c r="AD22" s="1312">
        <v>0.9827</v>
      </c>
      <c r="AE22" s="1312" t="s">
        <v>3</v>
      </c>
      <c r="AF22" s="1312">
        <v>0.7579</v>
      </c>
      <c r="AG22" s="1312" t="s">
        <v>3</v>
      </c>
      <c r="AH22" s="1309">
        <v>3.04</v>
      </c>
      <c r="AI22" s="1309">
        <v>1.97</v>
      </c>
      <c r="AJ22" s="1309">
        <v>0.97</v>
      </c>
      <c r="AK22" s="1309">
        <v>0.9588</v>
      </c>
      <c r="AL22" s="1309">
        <v>0.9434</v>
      </c>
      <c r="AM22" s="1309" t="s">
        <v>3</v>
      </c>
      <c r="AN22" s="1309">
        <v>1.33</v>
      </c>
      <c r="AO22" s="1309">
        <v>1.2908</v>
      </c>
      <c r="AP22" s="1309">
        <v>0.6016</v>
      </c>
      <c r="AQ22" s="1309">
        <v>0.6737</v>
      </c>
      <c r="AR22" s="1309">
        <v>0.7218</v>
      </c>
      <c r="AS22" s="1300">
        <v>0.7218</v>
      </c>
    </row>
    <row r="23" spans="1:45" ht="12.75">
      <c r="A23" s="574"/>
      <c r="B23" s="575" t="s">
        <v>1066</v>
      </c>
      <c r="C23" s="575"/>
      <c r="D23" s="1309" t="s">
        <v>1067</v>
      </c>
      <c r="E23" s="1309" t="s">
        <v>1068</v>
      </c>
      <c r="F23" s="1309" t="s">
        <v>1068</v>
      </c>
      <c r="G23" s="1309" t="s">
        <v>1068</v>
      </c>
      <c r="H23" s="1309" t="s">
        <v>1068</v>
      </c>
      <c r="I23" s="1309" t="s">
        <v>1068</v>
      </c>
      <c r="J23" s="1309" t="s">
        <v>1068</v>
      </c>
      <c r="K23" s="1309" t="s">
        <v>1068</v>
      </c>
      <c r="L23" s="1309" t="s">
        <v>1068</v>
      </c>
      <c r="M23" s="1309" t="s">
        <v>1069</v>
      </c>
      <c r="N23" s="1309" t="s">
        <v>1069</v>
      </c>
      <c r="O23" s="1309" t="s">
        <v>1069</v>
      </c>
      <c r="P23" s="1309" t="s">
        <v>1069</v>
      </c>
      <c r="Q23" s="1309" t="s">
        <v>1069</v>
      </c>
      <c r="R23" s="1309" t="s">
        <v>1069</v>
      </c>
      <c r="S23" s="1309" t="s">
        <v>1069</v>
      </c>
      <c r="T23" s="1309" t="s">
        <v>1069</v>
      </c>
      <c r="U23" s="1309" t="s">
        <v>1069</v>
      </c>
      <c r="V23" s="1309" t="s">
        <v>1069</v>
      </c>
      <c r="W23" s="1309" t="s">
        <v>1069</v>
      </c>
      <c r="X23" s="1309" t="s">
        <v>1069</v>
      </c>
      <c r="Y23" s="1309" t="s">
        <v>1069</v>
      </c>
      <c r="Z23" s="1309" t="s">
        <v>1069</v>
      </c>
      <c r="AA23" s="1309" t="s">
        <v>1069</v>
      </c>
      <c r="AB23" s="1309" t="s">
        <v>1069</v>
      </c>
      <c r="AC23" s="1309" t="s">
        <v>1069</v>
      </c>
      <c r="AD23" s="1309" t="s">
        <v>1069</v>
      </c>
      <c r="AE23" s="1309" t="s">
        <v>1070</v>
      </c>
      <c r="AF23" s="1309" t="s">
        <v>1071</v>
      </c>
      <c r="AG23" s="1309" t="s">
        <v>1071</v>
      </c>
      <c r="AH23" s="1309" t="s">
        <v>1071</v>
      </c>
      <c r="AI23" s="1309" t="s">
        <v>1071</v>
      </c>
      <c r="AJ23" s="1309" t="s">
        <v>1071</v>
      </c>
      <c r="AK23" s="1309" t="s">
        <v>1071</v>
      </c>
      <c r="AL23" s="1309" t="s">
        <v>1072</v>
      </c>
      <c r="AM23" s="1309" t="s">
        <v>1072</v>
      </c>
      <c r="AN23" s="1309" t="s">
        <v>1072</v>
      </c>
      <c r="AO23" s="1309" t="s">
        <v>1072</v>
      </c>
      <c r="AP23" s="1309" t="s">
        <v>1072</v>
      </c>
      <c r="AQ23" s="1309" t="s">
        <v>1072</v>
      </c>
      <c r="AR23" s="1309" t="s">
        <v>1072</v>
      </c>
      <c r="AS23" s="1300" t="s">
        <v>1072</v>
      </c>
    </row>
    <row r="24" spans="1:45" ht="12.75">
      <c r="A24" s="574"/>
      <c r="B24" s="1306" t="s">
        <v>1073</v>
      </c>
      <c r="C24" s="575"/>
      <c r="D24" s="1309" t="s">
        <v>1074</v>
      </c>
      <c r="E24" s="1309" t="s">
        <v>1075</v>
      </c>
      <c r="F24" s="1309" t="s">
        <v>1075</v>
      </c>
      <c r="G24" s="1309" t="s">
        <v>1075</v>
      </c>
      <c r="H24" s="1309" t="s">
        <v>1075</v>
      </c>
      <c r="I24" s="1309" t="s">
        <v>1076</v>
      </c>
      <c r="J24" s="1309" t="s">
        <v>1076</v>
      </c>
      <c r="K24" s="1309" t="s">
        <v>1076</v>
      </c>
      <c r="L24" s="1309" t="s">
        <v>1075</v>
      </c>
      <c r="M24" s="1309" t="s">
        <v>1075</v>
      </c>
      <c r="N24" s="1309" t="s">
        <v>1075</v>
      </c>
      <c r="O24" s="1309" t="s">
        <v>1075</v>
      </c>
      <c r="P24" s="1309" t="s">
        <v>1075</v>
      </c>
      <c r="Q24" s="1309" t="s">
        <v>1075</v>
      </c>
      <c r="R24" s="1309" t="s">
        <v>1075</v>
      </c>
      <c r="S24" s="1309" t="s">
        <v>1075</v>
      </c>
      <c r="T24" s="1309" t="s">
        <v>1075</v>
      </c>
      <c r="U24" s="1309" t="s">
        <v>1075</v>
      </c>
      <c r="V24" s="1309" t="s">
        <v>1075</v>
      </c>
      <c r="W24" s="1309" t="s">
        <v>1075</v>
      </c>
      <c r="X24" s="1309" t="s">
        <v>1075</v>
      </c>
      <c r="Y24" s="1309" t="s">
        <v>1075</v>
      </c>
      <c r="Z24" s="1309" t="s">
        <v>1075</v>
      </c>
      <c r="AA24" s="1309" t="s">
        <v>1075</v>
      </c>
      <c r="AB24" s="1309" t="s">
        <v>1075</v>
      </c>
      <c r="AC24" s="1309" t="s">
        <v>1075</v>
      </c>
      <c r="AD24" s="1309" t="s">
        <v>1075</v>
      </c>
      <c r="AE24" s="1309" t="s">
        <v>1075</v>
      </c>
      <c r="AF24" s="1309" t="s">
        <v>1075</v>
      </c>
      <c r="AG24" s="1309" t="s">
        <v>1075</v>
      </c>
      <c r="AH24" s="1309" t="s">
        <v>1075</v>
      </c>
      <c r="AI24" s="1309" t="s">
        <v>1075</v>
      </c>
      <c r="AJ24" s="1309" t="s">
        <v>1075</v>
      </c>
      <c r="AK24" s="1309" t="s">
        <v>1075</v>
      </c>
      <c r="AL24" s="1309" t="s">
        <v>1075</v>
      </c>
      <c r="AM24" s="1309" t="s">
        <v>1075</v>
      </c>
      <c r="AN24" s="1309" t="s">
        <v>1075</v>
      </c>
      <c r="AO24" s="1309" t="s">
        <v>1075</v>
      </c>
      <c r="AP24" s="1309" t="s">
        <v>1075</v>
      </c>
      <c r="AQ24" s="1309" t="s">
        <v>1075</v>
      </c>
      <c r="AR24" s="1309" t="s">
        <v>1075</v>
      </c>
      <c r="AS24" s="1300" t="s">
        <v>1075</v>
      </c>
    </row>
    <row r="25" spans="1:45" ht="12.75">
      <c r="A25" s="1314" t="s">
        <v>1077</v>
      </c>
      <c r="B25" s="1315"/>
      <c r="C25" s="1316"/>
      <c r="D25" s="1317">
        <v>6.57</v>
      </c>
      <c r="E25" s="1317">
        <v>8.22</v>
      </c>
      <c r="F25" s="1317">
        <v>0.86</v>
      </c>
      <c r="G25" s="1317">
        <v>1.3649886601894599</v>
      </c>
      <c r="H25" s="1317">
        <v>0.86</v>
      </c>
      <c r="I25" s="1317">
        <v>0.3</v>
      </c>
      <c r="J25" s="1317">
        <v>0.27</v>
      </c>
      <c r="K25" s="1317">
        <v>0.25</v>
      </c>
      <c r="L25" s="1317">
        <v>0.22459140275275666</v>
      </c>
      <c r="M25" s="1317">
        <v>0.20374838574155063</v>
      </c>
      <c r="N25" s="1317">
        <v>0.21</v>
      </c>
      <c r="O25" s="1317">
        <v>0.20773918429166563</v>
      </c>
      <c r="P25" s="1317">
        <v>0.2017363513916063</v>
      </c>
      <c r="Q25" s="1317">
        <v>0.19</v>
      </c>
      <c r="R25" s="1317">
        <v>0.19</v>
      </c>
      <c r="S25" s="1317">
        <v>0.18</v>
      </c>
      <c r="T25" s="1317">
        <v>0.1633696910001769</v>
      </c>
      <c r="U25" s="1317">
        <v>0.15</v>
      </c>
      <c r="V25" s="1317">
        <v>0.17</v>
      </c>
      <c r="W25" s="1317">
        <v>1.03</v>
      </c>
      <c r="X25" s="1317">
        <v>0.42</v>
      </c>
      <c r="Y25" s="1318">
        <v>0.15</v>
      </c>
      <c r="Z25" s="1317">
        <v>0.15</v>
      </c>
      <c r="AA25" s="1317">
        <v>2.23</v>
      </c>
      <c r="AB25" s="1317">
        <v>1.8</v>
      </c>
      <c r="AC25" s="1317">
        <v>0.64</v>
      </c>
      <c r="AD25" s="1317">
        <v>0.44</v>
      </c>
      <c r="AE25" s="1317">
        <v>0.24</v>
      </c>
      <c r="AF25" s="1317">
        <v>1.01</v>
      </c>
      <c r="AG25" s="1317">
        <v>0.7392803128066334</v>
      </c>
      <c r="AH25" s="1317">
        <v>1.45</v>
      </c>
      <c r="AI25" s="1317">
        <v>0.64</v>
      </c>
      <c r="AJ25" s="1317">
        <v>0.36</v>
      </c>
      <c r="AK25" s="1317">
        <v>0.82</v>
      </c>
      <c r="AL25" s="1317">
        <v>0.26</v>
      </c>
      <c r="AM25" s="1317">
        <v>0.22</v>
      </c>
      <c r="AN25" s="1317">
        <v>0.42</v>
      </c>
      <c r="AO25" s="1317">
        <v>1.59</v>
      </c>
      <c r="AP25" s="1317">
        <v>3.44</v>
      </c>
      <c r="AQ25" s="1317">
        <v>0.36</v>
      </c>
      <c r="AR25" s="1317">
        <v>0.69</v>
      </c>
      <c r="AS25" s="1319">
        <v>0.82</v>
      </c>
    </row>
    <row r="26" spans="1:45" ht="12.75">
      <c r="A26" s="828" t="s">
        <v>1078</v>
      </c>
      <c r="B26" s="1320"/>
      <c r="C26" s="1316"/>
      <c r="D26" s="1321"/>
      <c r="E26" s="1321"/>
      <c r="F26" s="1322">
        <v>6.171809923677013</v>
      </c>
      <c r="G26" s="1317">
        <v>5.2</v>
      </c>
      <c r="H26" s="1317">
        <v>5.25</v>
      </c>
      <c r="I26" s="1317">
        <v>5.13</v>
      </c>
      <c r="J26" s="1317">
        <v>5.01</v>
      </c>
      <c r="K26" s="1317">
        <v>4.89</v>
      </c>
      <c r="L26" s="1317">
        <v>4.86</v>
      </c>
      <c r="M26" s="1317">
        <v>4.75</v>
      </c>
      <c r="N26" s="1317">
        <v>4.68</v>
      </c>
      <c r="O26" s="1317">
        <v>4.61</v>
      </c>
      <c r="P26" s="1317">
        <v>4.45</v>
      </c>
      <c r="Q26" s="1317">
        <v>4.3</v>
      </c>
      <c r="R26" s="1317">
        <v>4.26</v>
      </c>
      <c r="S26" s="1317">
        <v>4.22</v>
      </c>
      <c r="T26" s="1317">
        <v>4.093039677595375</v>
      </c>
      <c r="U26" s="1317">
        <v>3.99</v>
      </c>
      <c r="V26" s="1317">
        <v>3.9028606805380788</v>
      </c>
      <c r="W26" s="1317">
        <v>3.7938564896258735</v>
      </c>
      <c r="X26" s="1317">
        <v>3.813646481799705</v>
      </c>
      <c r="Y26" s="1318">
        <v>3.76</v>
      </c>
      <c r="Z26" s="1317">
        <v>3.7486832454511747</v>
      </c>
      <c r="AA26" s="1317">
        <v>3.84</v>
      </c>
      <c r="AB26" s="1317">
        <v>3.79</v>
      </c>
      <c r="AC26" s="1317">
        <v>4.07</v>
      </c>
      <c r="AD26" s="1317">
        <v>4.06</v>
      </c>
      <c r="AE26" s="1317">
        <v>4.05</v>
      </c>
      <c r="AF26" s="1317">
        <v>3.94</v>
      </c>
      <c r="AG26" s="1317">
        <v>3.9</v>
      </c>
      <c r="AH26" s="1317">
        <v>3.73</v>
      </c>
      <c r="AI26" s="1317">
        <v>3.55</v>
      </c>
      <c r="AJ26" s="1317">
        <v>3.52</v>
      </c>
      <c r="AK26" s="1317">
        <v>3.37</v>
      </c>
      <c r="AL26" s="1317">
        <v>3.3209337778655517</v>
      </c>
      <c r="AM26" s="1317">
        <v>3.15</v>
      </c>
      <c r="AN26" s="1317">
        <v>3.064653314912344</v>
      </c>
      <c r="AO26" s="1317">
        <v>2.94</v>
      </c>
      <c r="AP26" s="1317">
        <v>3.07</v>
      </c>
      <c r="AQ26" s="1317">
        <v>3.09</v>
      </c>
      <c r="AR26" s="1317">
        <v>3.28</v>
      </c>
      <c r="AS26" s="1319">
        <v>3.29</v>
      </c>
    </row>
    <row r="27" spans="1:45" ht="12.75">
      <c r="A27" s="828" t="s">
        <v>1079</v>
      </c>
      <c r="B27" s="1323"/>
      <c r="C27" s="1323"/>
      <c r="D27" s="1321"/>
      <c r="E27" s="1321"/>
      <c r="F27" s="1324">
        <v>12.402829832416426</v>
      </c>
      <c r="G27" s="1317">
        <v>12.34</v>
      </c>
      <c r="H27" s="1317">
        <v>12.09</v>
      </c>
      <c r="I27" s="1317">
        <v>12.1</v>
      </c>
      <c r="J27" s="1317">
        <v>11.95</v>
      </c>
      <c r="K27" s="1317">
        <v>11.78</v>
      </c>
      <c r="L27" s="1317">
        <v>11.79</v>
      </c>
      <c r="M27" s="1317">
        <v>11.48</v>
      </c>
      <c r="N27" s="1317">
        <v>11.53</v>
      </c>
      <c r="O27" s="1317">
        <v>11.37</v>
      </c>
      <c r="P27" s="1317">
        <v>11.18</v>
      </c>
      <c r="Q27" s="1317">
        <v>10.915791628170691</v>
      </c>
      <c r="R27" s="1317">
        <v>10.82</v>
      </c>
      <c r="S27" s="1317">
        <v>10.81</v>
      </c>
      <c r="T27" s="1317">
        <v>10.54995071060591</v>
      </c>
      <c r="U27" s="1317">
        <v>10.3</v>
      </c>
      <c r="V27" s="1317">
        <v>10.226252086741528</v>
      </c>
      <c r="W27" s="1317">
        <v>10.135310047775658</v>
      </c>
      <c r="X27" s="1317">
        <v>9.937237232078088</v>
      </c>
      <c r="Y27" s="1318">
        <v>9.94</v>
      </c>
      <c r="Z27" s="1317">
        <v>9.818236657250683</v>
      </c>
      <c r="AA27" s="1317">
        <v>9.67</v>
      </c>
      <c r="AB27" s="1317">
        <v>9.56</v>
      </c>
      <c r="AC27" s="1317">
        <v>9.64</v>
      </c>
      <c r="AD27" s="1317">
        <v>9.65</v>
      </c>
      <c r="AE27" s="1317">
        <v>9.59</v>
      </c>
      <c r="AF27" s="1317">
        <v>9.62</v>
      </c>
      <c r="AG27" s="1317">
        <v>9.61</v>
      </c>
      <c r="AH27" s="1317">
        <v>9.54</v>
      </c>
      <c r="AI27" s="1317">
        <v>9.46</v>
      </c>
      <c r="AJ27" s="1317">
        <v>9.47</v>
      </c>
      <c r="AK27" s="1317">
        <v>9.44</v>
      </c>
      <c r="AL27" s="1317">
        <v>9.292191527361625</v>
      </c>
      <c r="AM27" s="1317">
        <v>9.2</v>
      </c>
      <c r="AN27" s="1317">
        <v>9.16820383701169</v>
      </c>
      <c r="AO27" s="1317">
        <v>9.06</v>
      </c>
      <c r="AP27" s="1317">
        <v>9.04</v>
      </c>
      <c r="AQ27" s="1317">
        <v>8.98</v>
      </c>
      <c r="AR27" s="1317">
        <v>8.86</v>
      </c>
      <c r="AS27" s="1319">
        <v>8.88</v>
      </c>
    </row>
    <row r="28" spans="1:45" ht="13.5" thickBot="1">
      <c r="A28" s="1325" t="s">
        <v>1080</v>
      </c>
      <c r="B28" s="1326"/>
      <c r="C28" s="1326"/>
      <c r="D28" s="1327"/>
      <c r="E28" s="1327"/>
      <c r="F28" s="1327"/>
      <c r="G28" s="1328">
        <v>9.84</v>
      </c>
      <c r="H28" s="1328">
        <v>9.83</v>
      </c>
      <c r="I28" s="1328">
        <v>9.63</v>
      </c>
      <c r="J28" s="1328">
        <v>9.35</v>
      </c>
      <c r="K28" s="1328">
        <v>9.23</v>
      </c>
      <c r="L28" s="1328">
        <v>9.03</v>
      </c>
      <c r="M28" s="1328">
        <v>8.86</v>
      </c>
      <c r="N28" s="1328">
        <v>8.75</v>
      </c>
      <c r="O28" s="1328">
        <v>8.58</v>
      </c>
      <c r="P28" s="1328">
        <v>8.55</v>
      </c>
      <c r="Q28" s="1328">
        <v>8.38</v>
      </c>
      <c r="R28" s="1328">
        <v>8.31</v>
      </c>
      <c r="S28" s="1328">
        <v>8.23</v>
      </c>
      <c r="T28" s="1328">
        <v>8.36</v>
      </c>
      <c r="U28" s="1328">
        <v>7.68</v>
      </c>
      <c r="V28" s="1328">
        <v>7.9</v>
      </c>
      <c r="W28" s="1328">
        <v>7.73</v>
      </c>
      <c r="X28" s="1328">
        <v>7.46</v>
      </c>
      <c r="Y28" s="1328">
        <v>7.44</v>
      </c>
      <c r="Z28" s="1328">
        <v>7.49</v>
      </c>
      <c r="AA28" s="1328">
        <v>7.51</v>
      </c>
      <c r="AB28" s="1328">
        <v>7.52</v>
      </c>
      <c r="AC28" s="1328">
        <v>7.68</v>
      </c>
      <c r="AD28" s="1328">
        <v>7.76</v>
      </c>
      <c r="AE28" s="1328">
        <v>7.69</v>
      </c>
      <c r="AF28" s="1328">
        <v>7.88</v>
      </c>
      <c r="AG28" s="1328">
        <v>7.18</v>
      </c>
      <c r="AH28" s="1328">
        <v>7.21</v>
      </c>
      <c r="AI28" s="1328">
        <v>7.22</v>
      </c>
      <c r="AJ28" s="1328">
        <v>7.04</v>
      </c>
      <c r="AK28" s="1328">
        <v>6.91</v>
      </c>
      <c r="AL28" s="1328">
        <v>6.82</v>
      </c>
      <c r="AM28" s="1328">
        <v>6.58</v>
      </c>
      <c r="AN28" s="1328">
        <v>6.46</v>
      </c>
      <c r="AO28" s="1328">
        <v>6.32</v>
      </c>
      <c r="AP28" s="1328">
        <v>6.29</v>
      </c>
      <c r="AQ28" s="1328">
        <v>6.27</v>
      </c>
      <c r="AR28" s="1328">
        <v>6.54</v>
      </c>
      <c r="AS28" s="1329">
        <v>6.1</v>
      </c>
    </row>
    <row r="29" spans="1:45" ht="13.5" thickTop="1">
      <c r="A29" s="1330"/>
      <c r="B29" s="1331"/>
      <c r="C29" s="1331"/>
      <c r="D29" s="1297"/>
      <c r="E29" s="1297"/>
      <c r="F29" s="1297"/>
      <c r="H29" s="1309"/>
      <c r="I29" s="1309"/>
      <c r="J29" s="1309"/>
      <c r="K29" s="1309"/>
      <c r="L29" s="1309"/>
      <c r="M29" s="1309"/>
      <c r="AS29" s="1404"/>
    </row>
    <row r="30" spans="1:45" ht="12.75">
      <c r="A30" s="1332" t="s">
        <v>1081</v>
      </c>
      <c r="B30" s="575"/>
      <c r="C30" s="575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1:7" ht="12.75">
      <c r="A31" s="1333" t="s">
        <v>1082</v>
      </c>
      <c r="B31" s="44"/>
      <c r="C31" s="44"/>
      <c r="D31" s="44"/>
      <c r="E31" s="44"/>
      <c r="F31" s="44"/>
      <c r="G31" s="44"/>
    </row>
    <row r="32" spans="1:5" ht="12.75">
      <c r="A32" s="1334" t="s">
        <v>1083</v>
      </c>
      <c r="B32" s="1334"/>
      <c r="C32" s="1334"/>
      <c r="D32" s="1334"/>
      <c r="E32" s="1334"/>
    </row>
    <row r="33" spans="1:3" ht="12.75">
      <c r="A33" s="1776" t="s">
        <v>1084</v>
      </c>
      <c r="B33" s="1776"/>
      <c r="C33" s="1776"/>
    </row>
    <row r="34" spans="1:3" ht="12.75">
      <c r="A34" s="1776"/>
      <c r="B34" s="1776"/>
      <c r="C34" s="1776"/>
    </row>
    <row r="35" spans="1:3" ht="12.75">
      <c r="A35" s="1335"/>
      <c r="B35" s="575"/>
      <c r="C35" s="575"/>
    </row>
    <row r="36" spans="1:3" ht="12.75">
      <c r="A36" s="575"/>
      <c r="B36" s="575"/>
      <c r="C36" s="575"/>
    </row>
    <row r="37" spans="1:3" ht="12.75">
      <c r="A37" s="575"/>
      <c r="B37" s="1311"/>
      <c r="C37" s="575"/>
    </row>
    <row r="38" spans="1:3" ht="12.75">
      <c r="A38" s="575"/>
      <c r="B38" s="575"/>
      <c r="C38" s="575"/>
    </row>
    <row r="39" spans="1:3" ht="12.75">
      <c r="A39" s="575"/>
      <c r="B39" s="575"/>
      <c r="C39" s="575"/>
    </row>
    <row r="40" spans="1:3" ht="12.75">
      <c r="A40" s="575"/>
      <c r="B40" s="575"/>
      <c r="C40" s="575"/>
    </row>
    <row r="41" spans="1:3" ht="12.75">
      <c r="A41" s="575"/>
      <c r="B41" s="575"/>
      <c r="C41" s="575"/>
    </row>
    <row r="42" spans="1:3" ht="12.75">
      <c r="A42" s="575"/>
      <c r="B42" s="575"/>
      <c r="C42" s="575"/>
    </row>
    <row r="43" spans="1:3" ht="12.75">
      <c r="A43" s="575"/>
      <c r="B43" s="575"/>
      <c r="C43" s="575"/>
    </row>
    <row r="44" spans="1:3" ht="12.75">
      <c r="A44" s="1335"/>
      <c r="B44" s="575"/>
      <c r="C44" s="575"/>
    </row>
    <row r="45" spans="1:3" ht="12.75">
      <c r="A45" s="1335"/>
      <c r="B45" s="1311"/>
      <c r="C45" s="575"/>
    </row>
    <row r="46" spans="1:3" ht="12.75">
      <c r="A46" s="575"/>
      <c r="B46" s="1311"/>
      <c r="C46" s="575"/>
    </row>
    <row r="47" spans="1:3" ht="12.75">
      <c r="A47" s="575"/>
      <c r="B47" s="1311"/>
      <c r="C47" s="575"/>
    </row>
    <row r="48" spans="1:3" ht="12.75">
      <c r="A48" s="575"/>
      <c r="B48" s="1311"/>
      <c r="C48" s="575"/>
    </row>
    <row r="49" spans="1:3" ht="12.75">
      <c r="A49" s="575"/>
      <c r="B49" s="575"/>
      <c r="C49" s="575"/>
    </row>
    <row r="50" spans="1:3" ht="12.75">
      <c r="A50" s="575"/>
      <c r="B50" s="575"/>
      <c r="C50" s="575"/>
    </row>
    <row r="51" spans="1:3" ht="12.75">
      <c r="A51" s="1336"/>
      <c r="B51" s="1337"/>
      <c r="C51" s="1338"/>
    </row>
    <row r="52" spans="1:3" ht="12.75">
      <c r="A52" s="1335"/>
      <c r="B52" s="575"/>
      <c r="C52" s="575"/>
    </row>
    <row r="53" spans="1:3" ht="12.75">
      <c r="A53" s="575"/>
      <c r="B53" s="1335"/>
      <c r="C53" s="575"/>
    </row>
    <row r="54" spans="1:3" ht="12.75">
      <c r="A54" s="575"/>
      <c r="B54" s="575"/>
      <c r="C54" s="575"/>
    </row>
    <row r="55" spans="1:3" ht="12.75">
      <c r="A55" s="575"/>
      <c r="B55" s="575"/>
      <c r="C55" s="575"/>
    </row>
    <row r="56" spans="1:3" ht="12.75">
      <c r="A56" s="575"/>
      <c r="B56" s="575"/>
      <c r="C56" s="575"/>
    </row>
    <row r="57" spans="1:3" ht="12.75">
      <c r="A57" s="575"/>
      <c r="B57" s="575"/>
      <c r="C57" s="575"/>
    </row>
    <row r="58" spans="1:3" ht="12.75">
      <c r="A58" s="575"/>
      <c r="B58" s="575"/>
      <c r="C58" s="575"/>
    </row>
    <row r="59" spans="1:3" ht="12.75">
      <c r="A59" s="575"/>
      <c r="B59" s="575"/>
      <c r="C59" s="575"/>
    </row>
    <row r="60" spans="1:3" ht="12.75">
      <c r="A60" s="575"/>
      <c r="B60" s="575"/>
      <c r="C60" s="575"/>
    </row>
    <row r="61" spans="1:3" ht="12.75">
      <c r="A61" s="575"/>
      <c r="B61" s="1335"/>
      <c r="C61" s="575"/>
    </row>
    <row r="62" spans="1:3" ht="12.75">
      <c r="A62" s="575"/>
      <c r="B62" s="575"/>
      <c r="C62" s="575"/>
    </row>
    <row r="63" spans="1:3" ht="12.75">
      <c r="A63" s="575"/>
      <c r="B63" s="1311"/>
      <c r="C63" s="575"/>
    </row>
    <row r="64" spans="1:3" ht="12.75">
      <c r="A64" s="575"/>
      <c r="B64" s="1311"/>
      <c r="C64" s="575"/>
    </row>
    <row r="65" spans="1:3" ht="12.75">
      <c r="A65" s="575"/>
      <c r="B65" s="1311"/>
      <c r="C65" s="575"/>
    </row>
    <row r="66" spans="1:3" ht="12.75">
      <c r="A66" s="575"/>
      <c r="B66" s="1311"/>
      <c r="C66" s="575"/>
    </row>
    <row r="67" spans="1:3" ht="12.75">
      <c r="A67" s="1333"/>
      <c r="B67" s="1333"/>
      <c r="C67" s="1336"/>
    </row>
    <row r="68" spans="1:3" ht="12.75">
      <c r="A68" s="1311"/>
      <c r="B68" s="571"/>
      <c r="C68" s="571"/>
    </row>
    <row r="69" ht="12.75">
      <c r="A69" s="1339"/>
    </row>
  </sheetData>
  <sheetProtection/>
  <mergeCells count="7">
    <mergeCell ref="A34:C34"/>
    <mergeCell ref="A1:AS1"/>
    <mergeCell ref="A2:AS2"/>
    <mergeCell ref="A3:AS3"/>
    <mergeCell ref="A4:C4"/>
    <mergeCell ref="A5:C5"/>
    <mergeCell ref="A33:C33"/>
  </mergeCells>
  <dataValidations count="1">
    <dataValidation type="textLength" allowBlank="1" showInputMessage="1" showErrorMessage="1" sqref="G7:G12">
      <formula1>11111</formula1>
      <formula2>99999</formula2>
    </dataValidation>
  </dataValidations>
  <printOptions/>
  <pageMargins left="0.7" right="0.7" top="0.75" bottom="0.75" header="0.3" footer="0.3"/>
  <pageSetup horizontalDpi="600" verticalDpi="600" orientation="portrait" paperSize="9" scale="73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9.140625" style="1344" customWidth="1"/>
    <col min="2" max="16384" width="9.140625" style="1341" customWidth="1"/>
  </cols>
  <sheetData>
    <row r="1" spans="1:11" ht="12.75">
      <c r="A1" s="1783" t="s">
        <v>1103</v>
      </c>
      <c r="B1" s="1783"/>
      <c r="C1" s="1783"/>
      <c r="D1" s="1783"/>
      <c r="E1" s="1783"/>
      <c r="F1" s="1783"/>
      <c r="G1" s="1783"/>
      <c r="H1" s="1783"/>
      <c r="I1" s="1783"/>
      <c r="J1" s="1783"/>
      <c r="K1" s="1783"/>
    </row>
    <row r="2" spans="1:11" ht="15.75">
      <c r="A2" s="1784" t="s">
        <v>282</v>
      </c>
      <c r="B2" s="1784"/>
      <c r="C2" s="1784"/>
      <c r="D2" s="1784"/>
      <c r="E2" s="1784"/>
      <c r="F2" s="1784"/>
      <c r="G2" s="1784"/>
      <c r="H2" s="1784"/>
      <c r="I2" s="1784"/>
      <c r="J2" s="1784"/>
      <c r="K2" s="1784"/>
    </row>
    <row r="3" spans="1:6" ht="12.75">
      <c r="A3" s="1340"/>
      <c r="B3" s="1342"/>
      <c r="C3" s="1343"/>
      <c r="D3" s="1343"/>
      <c r="E3" s="1343"/>
      <c r="F3" s="1343"/>
    </row>
    <row r="4" spans="1:11" ht="12.75" thickBot="1">
      <c r="A4" s="1345"/>
      <c r="B4" s="1345"/>
      <c r="C4" s="1345"/>
      <c r="D4" s="1345"/>
      <c r="E4" s="1345"/>
      <c r="F4" s="1345"/>
      <c r="G4" s="1345"/>
      <c r="H4" s="1345"/>
      <c r="I4" s="1345"/>
      <c r="J4" s="1345"/>
      <c r="K4" s="1345" t="s">
        <v>1085</v>
      </c>
    </row>
    <row r="5" spans="1:11" ht="13.5" thickTop="1">
      <c r="A5" s="1785" t="s">
        <v>547</v>
      </c>
      <c r="B5" s="1787" t="s">
        <v>1086</v>
      </c>
      <c r="C5" s="1787"/>
      <c r="D5" s="1787"/>
      <c r="E5" s="1787"/>
      <c r="F5" s="1788"/>
      <c r="G5" s="1789" t="s">
        <v>1087</v>
      </c>
      <c r="H5" s="1790"/>
      <c r="I5" s="1790"/>
      <c r="J5" s="1790"/>
      <c r="K5" s="1791"/>
    </row>
    <row r="6" spans="1:11" ht="12.75">
      <c r="A6" s="1786"/>
      <c r="B6" s="1346" t="s">
        <v>554</v>
      </c>
      <c r="C6" s="1347" t="s">
        <v>555</v>
      </c>
      <c r="D6" s="1348" t="s">
        <v>17</v>
      </c>
      <c r="E6" s="1348" t="s">
        <v>19</v>
      </c>
      <c r="F6" s="1349" t="s">
        <v>41</v>
      </c>
      <c r="G6" s="1346" t="s">
        <v>554</v>
      </c>
      <c r="H6" s="1347" t="s">
        <v>555</v>
      </c>
      <c r="I6" s="1348" t="s">
        <v>17</v>
      </c>
      <c r="J6" s="1348" t="s">
        <v>19</v>
      </c>
      <c r="K6" s="1350" t="s">
        <v>41</v>
      </c>
    </row>
    <row r="7" spans="1:11" ht="12.75">
      <c r="A7" s="1351" t="s">
        <v>151</v>
      </c>
      <c r="B7" s="1352">
        <v>0.18</v>
      </c>
      <c r="C7" s="1353">
        <v>0.25</v>
      </c>
      <c r="D7" s="1354">
        <v>0.0044</v>
      </c>
      <c r="E7" s="1355">
        <v>0.9477779527559054</v>
      </c>
      <c r="F7" s="1356">
        <v>0.4399</v>
      </c>
      <c r="G7" s="1357" t="s">
        <v>3</v>
      </c>
      <c r="H7" s="1358" t="s">
        <v>3</v>
      </c>
      <c r="I7" s="1358" t="s">
        <v>3</v>
      </c>
      <c r="J7" s="1359" t="s">
        <v>3</v>
      </c>
      <c r="K7" s="1360">
        <v>0.7218</v>
      </c>
    </row>
    <row r="8" spans="1:11" ht="12.75">
      <c r="A8" s="1361" t="s">
        <v>152</v>
      </c>
      <c r="B8" s="1362">
        <v>0.1463</v>
      </c>
      <c r="C8" s="1363">
        <v>0.14</v>
      </c>
      <c r="D8" s="1364">
        <v>0.0656</v>
      </c>
      <c r="E8" s="1365">
        <v>2.22</v>
      </c>
      <c r="F8" s="1366"/>
      <c r="G8" s="1367">
        <v>1.16</v>
      </c>
      <c r="H8" s="1364">
        <v>1</v>
      </c>
      <c r="I8" s="1368">
        <v>0.54</v>
      </c>
      <c r="J8" s="1368">
        <v>3.04</v>
      </c>
      <c r="K8" s="1369"/>
    </row>
    <row r="9" spans="1:11" ht="12.75">
      <c r="A9" s="1361" t="s">
        <v>153</v>
      </c>
      <c r="B9" s="1362">
        <v>0.31</v>
      </c>
      <c r="C9" s="1363">
        <v>0.07</v>
      </c>
      <c r="D9" s="1364">
        <v>0.9267</v>
      </c>
      <c r="E9" s="1365">
        <v>1.1</v>
      </c>
      <c r="F9" s="1366"/>
      <c r="G9" s="1367">
        <v>0.93</v>
      </c>
      <c r="H9" s="1364">
        <v>0.79</v>
      </c>
      <c r="I9" s="1368">
        <v>0.9349</v>
      </c>
      <c r="J9" s="1368">
        <v>1.97</v>
      </c>
      <c r="K9" s="1369"/>
    </row>
    <row r="10" spans="1:11" ht="12.75">
      <c r="A10" s="1361" t="s">
        <v>154</v>
      </c>
      <c r="B10" s="1362">
        <v>0.60496</v>
      </c>
      <c r="C10" s="1363">
        <v>0.03</v>
      </c>
      <c r="D10" s="1364">
        <v>0.5235</v>
      </c>
      <c r="E10" s="1365">
        <v>0.29</v>
      </c>
      <c r="F10" s="1366"/>
      <c r="G10" s="1367">
        <v>1.4799466666666667</v>
      </c>
      <c r="H10" s="1364">
        <v>0.5</v>
      </c>
      <c r="I10" s="1368">
        <v>0.8726</v>
      </c>
      <c r="J10" s="1368">
        <v>0.97</v>
      </c>
      <c r="K10" s="1369"/>
    </row>
    <row r="11" spans="1:11" ht="12.75">
      <c r="A11" s="1361" t="s">
        <v>155</v>
      </c>
      <c r="B11" s="1362">
        <v>0.74</v>
      </c>
      <c r="C11" s="1363">
        <v>0.08</v>
      </c>
      <c r="D11" s="1364">
        <v>0.128</v>
      </c>
      <c r="E11" s="1365">
        <v>0.4837</v>
      </c>
      <c r="F11" s="1366"/>
      <c r="G11" s="1367">
        <v>2.11</v>
      </c>
      <c r="H11" s="1364">
        <v>0.75</v>
      </c>
      <c r="I11" s="1368">
        <v>0.5803</v>
      </c>
      <c r="J11" s="1368">
        <v>0.9588</v>
      </c>
      <c r="K11" s="1369"/>
    </row>
    <row r="12" spans="1:11" ht="12.75">
      <c r="A12" s="1361" t="s">
        <v>156</v>
      </c>
      <c r="B12" s="1362">
        <v>1.52</v>
      </c>
      <c r="C12" s="1363">
        <v>0.47</v>
      </c>
      <c r="D12" s="1364">
        <v>0.1551</v>
      </c>
      <c r="E12" s="1365">
        <v>0.6795</v>
      </c>
      <c r="F12" s="1366"/>
      <c r="G12" s="1367">
        <v>2.26</v>
      </c>
      <c r="H12" s="1364">
        <v>1.06</v>
      </c>
      <c r="I12" s="1368">
        <v>0.369</v>
      </c>
      <c r="J12" s="1368">
        <v>0.9434</v>
      </c>
      <c r="K12" s="1369"/>
    </row>
    <row r="13" spans="1:11" ht="12.75">
      <c r="A13" s="1361" t="s">
        <v>157</v>
      </c>
      <c r="B13" s="1362">
        <v>1.9281166666666665</v>
      </c>
      <c r="C13" s="1363">
        <v>0.234</v>
      </c>
      <c r="D13" s="1364">
        <v>0.7409</v>
      </c>
      <c r="E13" s="1365">
        <v>0.35</v>
      </c>
      <c r="F13" s="1366"/>
      <c r="G13" s="1367" t="s">
        <v>3</v>
      </c>
      <c r="H13" s="1370" t="s">
        <v>3</v>
      </c>
      <c r="I13" s="1371" t="s">
        <v>3</v>
      </c>
      <c r="J13" s="1371" t="s">
        <v>3</v>
      </c>
      <c r="K13" s="1360"/>
    </row>
    <row r="14" spans="1:11" ht="12.75">
      <c r="A14" s="1361" t="s">
        <v>158</v>
      </c>
      <c r="B14" s="1362">
        <v>4.02</v>
      </c>
      <c r="C14" s="1363">
        <v>0.08</v>
      </c>
      <c r="D14" s="1372">
        <v>1.1286</v>
      </c>
      <c r="E14" s="1373">
        <v>0.5323</v>
      </c>
      <c r="F14" s="1374"/>
      <c r="G14" s="1375">
        <v>4.03</v>
      </c>
      <c r="H14" s="1370">
        <v>0.83</v>
      </c>
      <c r="I14" s="1376">
        <v>1.3759</v>
      </c>
      <c r="J14" s="1377">
        <v>1.3328</v>
      </c>
      <c r="K14" s="1369"/>
    </row>
    <row r="15" spans="1:11" ht="12.75">
      <c r="A15" s="1361" t="s">
        <v>159</v>
      </c>
      <c r="B15" s="1362">
        <v>3.4946865983623683</v>
      </c>
      <c r="C15" s="1363">
        <v>0.06</v>
      </c>
      <c r="D15" s="1364">
        <v>0.687</v>
      </c>
      <c r="E15" s="1365">
        <v>1.0974</v>
      </c>
      <c r="F15" s="1366"/>
      <c r="G15" s="1367">
        <v>4.04</v>
      </c>
      <c r="H15" s="1370">
        <v>0.68</v>
      </c>
      <c r="I15" s="1368">
        <v>1.1623</v>
      </c>
      <c r="J15" s="1368">
        <v>1.2908</v>
      </c>
      <c r="K15" s="1369"/>
    </row>
    <row r="16" spans="1:11" ht="12.75">
      <c r="A16" s="1361" t="s">
        <v>160</v>
      </c>
      <c r="B16" s="1362">
        <v>4.46</v>
      </c>
      <c r="C16" s="1363">
        <v>0.04</v>
      </c>
      <c r="D16" s="1372">
        <v>0.5904</v>
      </c>
      <c r="E16" s="1373">
        <v>1.3361</v>
      </c>
      <c r="F16" s="1374"/>
      <c r="G16" s="1375">
        <v>4.12</v>
      </c>
      <c r="H16" s="1370">
        <v>0.64</v>
      </c>
      <c r="I16" s="1368">
        <v>0.9827</v>
      </c>
      <c r="J16" s="1368">
        <v>0.6016</v>
      </c>
      <c r="K16" s="1369"/>
    </row>
    <row r="17" spans="1:11" ht="12.75">
      <c r="A17" s="1361" t="s">
        <v>161</v>
      </c>
      <c r="B17" s="1362">
        <v>2.67</v>
      </c>
      <c r="C17" s="1363">
        <v>0.13</v>
      </c>
      <c r="D17" s="1364">
        <v>0.3719</v>
      </c>
      <c r="E17" s="1365">
        <v>0.1182</v>
      </c>
      <c r="F17" s="1366"/>
      <c r="G17" s="1367" t="s">
        <v>3</v>
      </c>
      <c r="H17" s="1370" t="s">
        <v>3</v>
      </c>
      <c r="I17" s="1371" t="s">
        <v>3</v>
      </c>
      <c r="J17" s="1371">
        <v>0.6737</v>
      </c>
      <c r="K17" s="1369"/>
    </row>
    <row r="18" spans="1:11" ht="12.75">
      <c r="A18" s="1378" t="s">
        <v>162</v>
      </c>
      <c r="B18" s="1379">
        <v>1.19</v>
      </c>
      <c r="C18" s="1380">
        <v>0.02</v>
      </c>
      <c r="D18" s="1381">
        <v>0.1739</v>
      </c>
      <c r="E18" s="1381">
        <v>0.0456</v>
      </c>
      <c r="F18" s="1382"/>
      <c r="G18" s="1383">
        <v>2.71</v>
      </c>
      <c r="H18" s="1384">
        <v>0.72</v>
      </c>
      <c r="I18" s="1385">
        <v>0.7579</v>
      </c>
      <c r="J18" s="1368">
        <v>0.7218</v>
      </c>
      <c r="K18" s="1369"/>
    </row>
    <row r="19" spans="1:11" ht="12.75" thickBot="1">
      <c r="A19" s="1386" t="s">
        <v>1088</v>
      </c>
      <c r="B19" s="1387">
        <v>1.74</v>
      </c>
      <c r="C19" s="1388">
        <v>0.1327766719972371</v>
      </c>
      <c r="D19" s="1389">
        <v>0.43</v>
      </c>
      <c r="E19" s="1389">
        <v>0.7860129132792667</v>
      </c>
      <c r="F19" s="1390"/>
      <c r="G19" s="1388">
        <v>2.69</v>
      </c>
      <c r="H19" s="1388">
        <v>0.7614812880000341</v>
      </c>
      <c r="I19" s="1389">
        <v>0.78</v>
      </c>
      <c r="J19" s="1389">
        <v>1.03</v>
      </c>
      <c r="K19" s="1391"/>
    </row>
    <row r="20" ht="12.75" thickTop="1">
      <c r="K20" s="1392"/>
    </row>
    <row r="21" ht="12">
      <c r="K21" s="1392"/>
    </row>
    <row r="22" spans="3:6" ht="15.75">
      <c r="C22" s="1393"/>
      <c r="D22" s="1394"/>
      <c r="E22" s="1394"/>
      <c r="F22" s="1394"/>
    </row>
    <row r="23" spans="3:6" ht="15.75">
      <c r="C23" s="1395"/>
      <c r="D23" s="1396"/>
      <c r="E23" s="1396"/>
      <c r="F23" s="1396"/>
    </row>
    <row r="24" spans="3:6" ht="15.75">
      <c r="C24" s="1395"/>
      <c r="D24" s="1396"/>
      <c r="E24" s="1396"/>
      <c r="F24" s="1396"/>
    </row>
    <row r="25" spans="3:6" ht="15.75">
      <c r="C25" s="1395"/>
      <c r="D25" s="1396"/>
      <c r="E25" s="1396"/>
      <c r="F25" s="1396"/>
    </row>
    <row r="26" spans="3:6" ht="15.75">
      <c r="C26" s="1395"/>
      <c r="D26" s="1396"/>
      <c r="E26" s="1396"/>
      <c r="F26" s="1396"/>
    </row>
    <row r="27" spans="3:6" ht="15.75">
      <c r="C27" s="1395"/>
      <c r="D27" s="1396"/>
      <c r="E27" s="1396"/>
      <c r="F27" s="1396"/>
    </row>
    <row r="28" spans="3:6" ht="15.75">
      <c r="C28" s="1395"/>
      <c r="D28" s="1396"/>
      <c r="E28" s="1396"/>
      <c r="F28" s="1396"/>
    </row>
    <row r="29" spans="3:6" ht="15">
      <c r="C29" s="1395"/>
      <c r="D29" s="1397"/>
      <c r="E29" s="1397"/>
      <c r="F29" s="1397"/>
    </row>
    <row r="30" spans="3:6" ht="15.75">
      <c r="C30" s="1393"/>
      <c r="D30" s="1396"/>
      <c r="E30" s="1396"/>
      <c r="F30" s="1396"/>
    </row>
    <row r="31" spans="3:6" ht="15.75">
      <c r="C31" s="1395"/>
      <c r="D31" s="1398"/>
      <c r="E31" s="1398"/>
      <c r="F31" s="1398"/>
    </row>
    <row r="32" spans="3:6" ht="15.75">
      <c r="C32" s="1393"/>
      <c r="D32" s="1399"/>
      <c r="E32" s="1399"/>
      <c r="F32" s="1399"/>
    </row>
    <row r="33" spans="3:12" ht="15.75">
      <c r="C33" s="1395"/>
      <c r="D33" s="1398"/>
      <c r="E33" s="1398"/>
      <c r="F33" s="1398"/>
      <c r="H33"/>
      <c r="I33"/>
      <c r="J33"/>
      <c r="K33"/>
      <c r="L33"/>
    </row>
    <row r="34" spans="3:12" ht="15.75">
      <c r="C34" s="1395"/>
      <c r="D34" s="1399"/>
      <c r="E34" s="1399"/>
      <c r="F34" s="1399"/>
      <c r="H34" s="1400"/>
      <c r="I34"/>
      <c r="J34"/>
      <c r="K34"/>
      <c r="L34"/>
    </row>
    <row r="35" spans="3:6" ht="15.75">
      <c r="C35" s="1401"/>
      <c r="D35" s="1399"/>
      <c r="E35" s="1399"/>
      <c r="F35" s="1399"/>
    </row>
  </sheetData>
  <sheetProtection/>
  <mergeCells count="5">
    <mergeCell ref="A1:K1"/>
    <mergeCell ref="A2:K2"/>
    <mergeCell ref="A5:A6"/>
    <mergeCell ref="B5:F5"/>
    <mergeCell ref="G5:K5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Q11" sqref="Q11"/>
    </sheetView>
  </sheetViews>
  <sheetFormatPr defaultColWidth="9.140625" defaultRowHeight="15"/>
  <cols>
    <col min="1" max="1" width="11.7109375" style="2" bestFit="1" customWidth="1"/>
    <col min="2" max="3" width="9.57421875" style="2" hidden="1" customWidth="1"/>
    <col min="4" max="4" width="0" style="2" hidden="1" customWidth="1"/>
    <col min="5" max="5" width="10.140625" style="2" customWidth="1"/>
    <col min="6" max="6" width="11.140625" style="2" customWidth="1"/>
    <col min="7" max="10" width="9.140625" style="2" customWidth="1"/>
    <col min="11" max="11" width="9.7109375" style="2" customWidth="1"/>
    <col min="12" max="12" width="9.140625" style="2" customWidth="1"/>
    <col min="13" max="16384" width="9.140625" style="2" customWidth="1"/>
  </cols>
  <sheetData>
    <row r="1" spans="1:13" ht="12.75">
      <c r="A1" s="1469" t="s">
        <v>164</v>
      </c>
      <c r="B1" s="1469"/>
      <c r="C1" s="1469"/>
      <c r="D1" s="1469"/>
      <c r="E1" s="1469"/>
      <c r="F1" s="1469"/>
      <c r="G1" s="1469"/>
      <c r="H1" s="1469"/>
      <c r="I1" s="1469"/>
      <c r="J1" s="1469"/>
      <c r="K1" s="1469"/>
      <c r="L1" s="1469"/>
      <c r="M1" s="1469"/>
    </row>
    <row r="2" spans="1:13" ht="15.75">
      <c r="A2" s="1470" t="s">
        <v>165</v>
      </c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</row>
    <row r="3" spans="1:13" ht="12.75">
      <c r="A3" s="1471" t="s">
        <v>166</v>
      </c>
      <c r="B3" s="1471"/>
      <c r="C3" s="1471"/>
      <c r="D3" s="1471"/>
      <c r="E3" s="1471"/>
      <c r="F3" s="1471"/>
      <c r="G3" s="1471"/>
      <c r="H3" s="1471"/>
      <c r="I3" s="1471"/>
      <c r="J3" s="1471"/>
      <c r="K3" s="1471"/>
      <c r="L3" s="1471"/>
      <c r="M3" s="1471"/>
    </row>
    <row r="4" spans="1:10" ht="13.5" thickBot="1">
      <c r="A4" s="170"/>
      <c r="B4" s="170"/>
      <c r="C4" s="170"/>
      <c r="D4" s="170"/>
      <c r="E4" s="170"/>
      <c r="F4" s="170"/>
      <c r="G4" s="170"/>
      <c r="H4" s="170"/>
      <c r="I4" s="170"/>
      <c r="J4" s="170"/>
    </row>
    <row r="5" spans="1:13" ht="17.25" thickTop="1">
      <c r="A5" s="1472" t="s">
        <v>167</v>
      </c>
      <c r="B5" s="1474" t="s">
        <v>168</v>
      </c>
      <c r="C5" s="1474"/>
      <c r="D5" s="1475"/>
      <c r="E5" s="1474" t="s">
        <v>17</v>
      </c>
      <c r="F5" s="1474"/>
      <c r="G5" s="1475"/>
      <c r="H5" s="1474" t="s">
        <v>19</v>
      </c>
      <c r="I5" s="1474"/>
      <c r="J5" s="1475"/>
      <c r="K5" s="1474" t="s">
        <v>169</v>
      </c>
      <c r="L5" s="1474"/>
      <c r="M5" s="1476"/>
    </row>
    <row r="6" spans="1:13" ht="12.75">
      <c r="A6" s="1473"/>
      <c r="B6" s="171" t="s">
        <v>170</v>
      </c>
      <c r="C6" s="171" t="s">
        <v>171</v>
      </c>
      <c r="D6" s="171" t="s">
        <v>172</v>
      </c>
      <c r="E6" s="171" t="s">
        <v>170</v>
      </c>
      <c r="F6" s="171" t="s">
        <v>171</v>
      </c>
      <c r="G6" s="171" t="s">
        <v>172</v>
      </c>
      <c r="H6" s="171" t="s">
        <v>170</v>
      </c>
      <c r="I6" s="171" t="s">
        <v>171</v>
      </c>
      <c r="J6" s="171" t="s">
        <v>172</v>
      </c>
      <c r="K6" s="171" t="s">
        <v>170</v>
      </c>
      <c r="L6" s="171" t="s">
        <v>171</v>
      </c>
      <c r="M6" s="635" t="s">
        <v>172</v>
      </c>
    </row>
    <row r="7" spans="1:13" ht="12.75">
      <c r="A7" s="172" t="s">
        <v>151</v>
      </c>
      <c r="B7" s="173">
        <v>11.852776044915785</v>
      </c>
      <c r="C7" s="174">
        <v>10.026857654431524</v>
      </c>
      <c r="D7" s="175">
        <f>B7-C7</f>
        <v>1.8259183904842615</v>
      </c>
      <c r="E7" s="629">
        <v>7.5</v>
      </c>
      <c r="F7" s="176">
        <v>7.726597325408619</v>
      </c>
      <c r="G7" s="177">
        <v>-0.2265973254086191</v>
      </c>
      <c r="H7" s="630">
        <v>6.9</v>
      </c>
      <c r="I7" s="178">
        <v>3.7</v>
      </c>
      <c r="J7" s="177">
        <v>3.2</v>
      </c>
      <c r="K7" s="629">
        <v>8.61</v>
      </c>
      <c r="L7" s="178">
        <v>5.1</v>
      </c>
      <c r="M7" s="636">
        <f>K7-L7</f>
        <v>3.51</v>
      </c>
    </row>
    <row r="8" spans="1:13" ht="12.75">
      <c r="A8" s="172" t="s">
        <v>152</v>
      </c>
      <c r="B8" s="173">
        <v>11.241507103150084</v>
      </c>
      <c r="C8" s="174">
        <v>9.73451327433628</v>
      </c>
      <c r="D8" s="179">
        <f aca="true" t="shared" si="0" ref="D8:D18">B8-C8</f>
        <v>1.5069938288138047</v>
      </c>
      <c r="E8" s="631">
        <v>7.6</v>
      </c>
      <c r="F8" s="180">
        <v>6.461086637298095</v>
      </c>
      <c r="G8" s="181">
        <v>1.1389133627019046</v>
      </c>
      <c r="H8" s="632">
        <v>7.2</v>
      </c>
      <c r="I8" s="182">
        <v>4.4</v>
      </c>
      <c r="J8" s="181">
        <v>2.8</v>
      </c>
      <c r="K8" s="631"/>
      <c r="L8" s="182"/>
      <c r="M8" s="637"/>
    </row>
    <row r="9" spans="1:13" ht="12.75">
      <c r="A9" s="172" t="s">
        <v>153</v>
      </c>
      <c r="B9" s="173">
        <v>10.51344743276286</v>
      </c>
      <c r="C9" s="174">
        <v>9.753954305799667</v>
      </c>
      <c r="D9" s="179">
        <f t="shared" si="0"/>
        <v>0.7594931269631928</v>
      </c>
      <c r="E9" s="633">
        <v>7.5</v>
      </c>
      <c r="F9" s="180">
        <v>5.523255813953483</v>
      </c>
      <c r="G9" s="181">
        <v>1.976744186046517</v>
      </c>
      <c r="H9" s="634">
        <v>8.2</v>
      </c>
      <c r="I9" s="182">
        <v>5</v>
      </c>
      <c r="J9" s="181">
        <v>3.3000000000000007</v>
      </c>
      <c r="K9" s="633"/>
      <c r="L9" s="182"/>
      <c r="M9" s="637"/>
    </row>
    <row r="10" spans="1:13" ht="12.75">
      <c r="A10" s="172" t="s">
        <v>154</v>
      </c>
      <c r="B10" s="173">
        <v>10.465116279069761</v>
      </c>
      <c r="C10" s="174">
        <v>9.903593339176169</v>
      </c>
      <c r="D10" s="179">
        <f t="shared" si="0"/>
        <v>0.5615229398935924</v>
      </c>
      <c r="E10" s="633">
        <v>7.2</v>
      </c>
      <c r="F10" s="180">
        <v>4.375896700143471</v>
      </c>
      <c r="G10" s="181">
        <v>2.824103299856529</v>
      </c>
      <c r="H10" s="634">
        <v>10.4</v>
      </c>
      <c r="I10" s="182">
        <v>5.4</v>
      </c>
      <c r="J10" s="181">
        <v>5</v>
      </c>
      <c r="K10" s="633"/>
      <c r="L10" s="182"/>
      <c r="M10" s="637"/>
    </row>
    <row r="11" spans="1:13" ht="12.75">
      <c r="A11" s="172" t="s">
        <v>155</v>
      </c>
      <c r="B11" s="173">
        <v>10.368098159509202</v>
      </c>
      <c r="C11" s="174">
        <v>10.563380281690144</v>
      </c>
      <c r="D11" s="179">
        <f t="shared" si="0"/>
        <v>-0.19528212218094154</v>
      </c>
      <c r="E11" s="633">
        <v>7</v>
      </c>
      <c r="F11" s="182">
        <v>4.927536231884062</v>
      </c>
      <c r="G11" s="181">
        <v>2.072463768115938</v>
      </c>
      <c r="H11" s="634">
        <v>11.6</v>
      </c>
      <c r="I11" s="182">
        <v>5.6</v>
      </c>
      <c r="J11" s="181">
        <v>6</v>
      </c>
      <c r="K11" s="633"/>
      <c r="L11" s="182"/>
      <c r="M11" s="637"/>
    </row>
    <row r="12" spans="1:15" ht="12.75">
      <c r="A12" s="172" t="s">
        <v>156</v>
      </c>
      <c r="B12" s="173">
        <v>9.817073170731703</v>
      </c>
      <c r="C12" s="174">
        <v>10.78947368421052</v>
      </c>
      <c r="D12" s="179">
        <f t="shared" si="0"/>
        <v>-0.9724005134788172</v>
      </c>
      <c r="E12" s="633">
        <v>6.8</v>
      </c>
      <c r="F12" s="182">
        <v>5.1936619718310055</v>
      </c>
      <c r="G12" s="181">
        <v>1.6063380281689943</v>
      </c>
      <c r="H12" s="634">
        <v>12.1</v>
      </c>
      <c r="I12" s="182">
        <v>5.7</v>
      </c>
      <c r="J12" s="181">
        <v>6.4</v>
      </c>
      <c r="K12" s="633"/>
      <c r="L12" s="182"/>
      <c r="M12" s="637"/>
      <c r="O12" s="47"/>
    </row>
    <row r="13" spans="1:13" ht="12.75">
      <c r="A13" s="172" t="s">
        <v>157</v>
      </c>
      <c r="B13" s="173">
        <v>10.073260073260087</v>
      </c>
      <c r="C13" s="174">
        <v>10.907504363001735</v>
      </c>
      <c r="D13" s="179">
        <f t="shared" si="0"/>
        <v>-0.8342442897416475</v>
      </c>
      <c r="E13" s="184">
        <v>7</v>
      </c>
      <c r="F13" s="182">
        <v>5.3697183098591665</v>
      </c>
      <c r="G13" s="181">
        <v>1.6302816901408335</v>
      </c>
      <c r="H13" s="628">
        <v>11.3</v>
      </c>
      <c r="I13" s="182">
        <v>5.2</v>
      </c>
      <c r="J13" s="181">
        <f aca="true" t="shared" si="1" ref="J13:J18">H13-I13</f>
        <v>6.1000000000000005</v>
      </c>
      <c r="K13" s="184"/>
      <c r="L13" s="182"/>
      <c r="M13" s="637"/>
    </row>
    <row r="14" spans="1:13" ht="12.75">
      <c r="A14" s="172" t="s">
        <v>158</v>
      </c>
      <c r="B14" s="173">
        <v>10.237659963436926</v>
      </c>
      <c r="C14" s="174">
        <v>10.389610389610397</v>
      </c>
      <c r="D14" s="179">
        <f t="shared" si="0"/>
        <v>-0.151950426173471</v>
      </c>
      <c r="E14" s="633">
        <v>7</v>
      </c>
      <c r="F14" s="182">
        <v>5.253940455341507</v>
      </c>
      <c r="G14" s="181">
        <v>1.7460595446584932</v>
      </c>
      <c r="H14" s="628">
        <v>10.2</v>
      </c>
      <c r="I14" s="182">
        <v>4.83</v>
      </c>
      <c r="J14" s="181">
        <f t="shared" si="1"/>
        <v>5.369999999999999</v>
      </c>
      <c r="K14" s="184"/>
      <c r="L14" s="182"/>
      <c r="M14" s="637"/>
    </row>
    <row r="15" spans="1:13" ht="12.75">
      <c r="A15" s="172" t="s">
        <v>159</v>
      </c>
      <c r="B15" s="173">
        <v>9.4578313253012</v>
      </c>
      <c r="C15" s="174">
        <v>9.393680614859107</v>
      </c>
      <c r="D15" s="179">
        <f t="shared" si="0"/>
        <v>0.06415071044209242</v>
      </c>
      <c r="E15" s="633">
        <v>6.9</v>
      </c>
      <c r="F15" s="182">
        <v>4.86533449174631</v>
      </c>
      <c r="G15" s="181">
        <v>2.03466550825369</v>
      </c>
      <c r="H15" s="634">
        <v>9.7</v>
      </c>
      <c r="I15" s="182">
        <v>5.39</v>
      </c>
      <c r="J15" s="181">
        <f t="shared" si="1"/>
        <v>4.31</v>
      </c>
      <c r="K15" s="633"/>
      <c r="L15" s="182"/>
      <c r="M15" s="637"/>
    </row>
    <row r="16" spans="1:13" ht="12.75">
      <c r="A16" s="172" t="s">
        <v>160</v>
      </c>
      <c r="B16" s="183">
        <v>8.690476190476176</v>
      </c>
      <c r="C16" s="182">
        <v>9.306260575296093</v>
      </c>
      <c r="D16" s="179">
        <f t="shared" si="0"/>
        <v>-0.6157843848199178</v>
      </c>
      <c r="E16" s="633">
        <v>7.1</v>
      </c>
      <c r="F16" s="182">
        <v>5.00863557858375</v>
      </c>
      <c r="G16" s="181">
        <v>2.09136442141625</v>
      </c>
      <c r="H16" s="634">
        <v>10</v>
      </c>
      <c r="I16" s="182">
        <v>5.76</v>
      </c>
      <c r="J16" s="181">
        <f t="shared" si="1"/>
        <v>4.24</v>
      </c>
      <c r="K16" s="633"/>
      <c r="L16" s="182"/>
      <c r="M16" s="637"/>
    </row>
    <row r="17" spans="1:13" ht="12.75">
      <c r="A17" s="172" t="s">
        <v>161</v>
      </c>
      <c r="B17" s="173">
        <v>8.22561692126908</v>
      </c>
      <c r="C17" s="174">
        <v>9.866220735785959</v>
      </c>
      <c r="D17" s="179">
        <f t="shared" si="0"/>
        <v>-1.6406038145168793</v>
      </c>
      <c r="E17" s="633">
        <v>7.4</v>
      </c>
      <c r="F17" s="182">
        <v>5.398457583547554</v>
      </c>
      <c r="G17" s="181">
        <v>2.0015424164524465</v>
      </c>
      <c r="H17" s="634">
        <v>11.1</v>
      </c>
      <c r="I17" s="182">
        <v>5.8</v>
      </c>
      <c r="J17" s="181">
        <f t="shared" si="1"/>
        <v>5.3</v>
      </c>
      <c r="K17" s="633"/>
      <c r="L17" s="182"/>
      <c r="M17" s="637"/>
    </row>
    <row r="18" spans="1:13" ht="12.75">
      <c r="A18" s="172" t="s">
        <v>162</v>
      </c>
      <c r="B18" s="173">
        <v>7.8</v>
      </c>
      <c r="C18" s="174">
        <v>9.637561779242148</v>
      </c>
      <c r="D18" s="179">
        <f t="shared" si="0"/>
        <v>-1.8375617792421481</v>
      </c>
      <c r="E18" s="629">
        <v>7.6</v>
      </c>
      <c r="F18" s="185">
        <v>3.7</v>
      </c>
      <c r="G18" s="181">
        <v>3.8999999999999995</v>
      </c>
      <c r="H18" s="630">
        <v>10.4</v>
      </c>
      <c r="I18" s="185">
        <v>6.1</v>
      </c>
      <c r="J18" s="181">
        <f t="shared" si="1"/>
        <v>4.300000000000001</v>
      </c>
      <c r="K18" s="629"/>
      <c r="L18" s="182"/>
      <c r="M18" s="637"/>
    </row>
    <row r="19" spans="1:14" ht="13.5" thickBot="1">
      <c r="A19" s="640" t="s">
        <v>163</v>
      </c>
      <c r="B19" s="641">
        <f>AVERAGE(B7:B18)</f>
        <v>9.895238555323571</v>
      </c>
      <c r="C19" s="641">
        <f>AVERAGE(C7:C18)</f>
        <v>10.022717583119979</v>
      </c>
      <c r="D19" s="642">
        <f>AVERAGE(D7:D18)</f>
        <v>-0.12747902779640655</v>
      </c>
      <c r="E19" s="641">
        <f aca="true" t="shared" si="2" ref="E19:J19">AVERAGE(E7:E18)</f>
        <v>7.216666666666666</v>
      </c>
      <c r="F19" s="641">
        <f t="shared" si="2"/>
        <v>5.317010091633086</v>
      </c>
      <c r="G19" s="641">
        <f t="shared" si="2"/>
        <v>1.8996565750335812</v>
      </c>
      <c r="H19" s="643">
        <f t="shared" si="2"/>
        <v>9.925</v>
      </c>
      <c r="I19" s="641">
        <f t="shared" si="2"/>
        <v>5.239999999999999</v>
      </c>
      <c r="J19" s="641">
        <f t="shared" si="2"/>
        <v>4.693333333333334</v>
      </c>
      <c r="K19" s="641">
        <f>AVERAGE(K7:K18)</f>
        <v>8.61</v>
      </c>
      <c r="L19" s="641">
        <f>AVERAGE(L7:L18)</f>
        <v>5.1</v>
      </c>
      <c r="M19" s="644">
        <f>AVERAGE(M7:M18)</f>
        <v>3.51</v>
      </c>
      <c r="N19" s="639"/>
    </row>
    <row r="20" spans="1:14" ht="13.5" thickTop="1">
      <c r="A20" s="638"/>
      <c r="B20" s="638"/>
      <c r="C20" s="638"/>
      <c r="D20" s="638"/>
      <c r="E20" s="638"/>
      <c r="F20" s="638"/>
      <c r="G20" s="638"/>
      <c r="H20" s="638"/>
      <c r="I20" s="638"/>
      <c r="J20" s="638"/>
      <c r="K20" s="639"/>
      <c r="L20" s="639"/>
      <c r="M20" s="639"/>
      <c r="N20" s="639"/>
    </row>
    <row r="21" spans="1:10" ht="12.75">
      <c r="A21" s="187" t="s">
        <v>173</v>
      </c>
      <c r="B21" s="186"/>
      <c r="C21" s="186"/>
      <c r="D21" s="186"/>
      <c r="E21" s="186"/>
      <c r="F21" s="186"/>
      <c r="G21" s="186"/>
      <c r="H21" s="186"/>
      <c r="I21" s="186"/>
      <c r="J21" s="186"/>
    </row>
    <row r="22" spans="1:7" ht="12.75">
      <c r="A22" s="186" t="s">
        <v>174</v>
      </c>
      <c r="G22" s="188"/>
    </row>
    <row r="23" spans="1:7" ht="12.75">
      <c r="A23" s="189" t="s">
        <v>175</v>
      </c>
      <c r="G23" s="188"/>
    </row>
    <row r="24" ht="12.75">
      <c r="G24" s="188"/>
    </row>
    <row r="25" ht="12.75">
      <c r="G25" s="188"/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" right="0.3" top="0.3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40.8515625" style="216" customWidth="1"/>
    <col min="2" max="2" width="9.140625" style="216" customWidth="1"/>
    <col min="3" max="3" width="10.00390625" style="216" customWidth="1"/>
    <col min="4" max="4" width="8.28125" style="216" customWidth="1"/>
    <col min="5" max="5" width="9.8515625" style="216" customWidth="1"/>
    <col min="6" max="6" width="8.28125" style="216" customWidth="1"/>
    <col min="7" max="7" width="8.7109375" style="216" customWidth="1"/>
    <col min="8" max="8" width="9.8515625" style="216" customWidth="1"/>
    <col min="9" max="11" width="8.57421875" style="216" bestFit="1" customWidth="1"/>
    <col min="12" max="12" width="9.00390625" style="216" customWidth="1"/>
    <col min="13" max="16384" width="9.140625" style="216" customWidth="1"/>
  </cols>
  <sheetData>
    <row r="1" spans="1:13" ht="12.75">
      <c r="A1" s="1477" t="s">
        <v>183</v>
      </c>
      <c r="B1" s="1477"/>
      <c r="C1" s="1477"/>
      <c r="D1" s="1477"/>
      <c r="E1" s="1477"/>
      <c r="F1" s="1477"/>
      <c r="G1" s="1477"/>
      <c r="H1" s="1477"/>
      <c r="I1" s="1477"/>
      <c r="J1" s="1477"/>
      <c r="K1" s="1477"/>
      <c r="L1" s="1477"/>
      <c r="M1" s="215"/>
    </row>
    <row r="2" spans="1:12" ht="15.75">
      <c r="A2" s="1478" t="s">
        <v>177</v>
      </c>
      <c r="B2" s="1478"/>
      <c r="C2" s="1478"/>
      <c r="D2" s="1478"/>
      <c r="E2" s="1478"/>
      <c r="F2" s="1478"/>
      <c r="G2" s="1478"/>
      <c r="H2" s="1478"/>
      <c r="I2" s="1478"/>
      <c r="J2" s="1478"/>
      <c r="K2" s="1478"/>
      <c r="L2" s="1478"/>
    </row>
    <row r="3" spans="1:12" ht="15.75" customHeight="1">
      <c r="A3" s="1478" t="s">
        <v>184</v>
      </c>
      <c r="B3" s="1478"/>
      <c r="C3" s="1478"/>
      <c r="D3" s="1478"/>
      <c r="E3" s="1478"/>
      <c r="F3" s="1478"/>
      <c r="G3" s="1478"/>
      <c r="H3" s="1478"/>
      <c r="I3" s="1478"/>
      <c r="J3" s="1478"/>
      <c r="K3" s="1478"/>
      <c r="L3" s="1478"/>
    </row>
    <row r="4" spans="1:12" ht="13.5" thickBot="1">
      <c r="A4" s="1443" t="s">
        <v>100</v>
      </c>
      <c r="B4" s="1443"/>
      <c r="C4" s="1443"/>
      <c r="D4" s="1443"/>
      <c r="E4" s="1443"/>
      <c r="F4" s="1443"/>
      <c r="G4" s="1443"/>
      <c r="H4" s="1443"/>
      <c r="I4" s="1443"/>
      <c r="J4" s="1443"/>
      <c r="K4" s="1443"/>
      <c r="L4" s="1443"/>
    </row>
    <row r="5" spans="1:12" ht="21.75" customHeight="1" thickTop="1">
      <c r="A5" s="1479" t="s">
        <v>185</v>
      </c>
      <c r="B5" s="1481" t="s">
        <v>186</v>
      </c>
      <c r="C5" s="217" t="s">
        <v>17</v>
      </c>
      <c r="D5" s="1483" t="s">
        <v>19</v>
      </c>
      <c r="E5" s="1484"/>
      <c r="F5" s="1485" t="s">
        <v>41</v>
      </c>
      <c r="G5" s="1485"/>
      <c r="H5" s="1484"/>
      <c r="I5" s="1486" t="s">
        <v>105</v>
      </c>
      <c r="J5" s="1487"/>
      <c r="K5" s="1487"/>
      <c r="L5" s="1488"/>
    </row>
    <row r="6" spans="1:12" ht="24">
      <c r="A6" s="1480"/>
      <c r="B6" s="1482"/>
      <c r="C6" s="218" t="str">
        <f>H6</f>
        <v>July/August</v>
      </c>
      <c r="D6" s="218" t="str">
        <f>G6</f>
        <v>June/July</v>
      </c>
      <c r="E6" s="218" t="str">
        <f>H6</f>
        <v>July/August</v>
      </c>
      <c r="F6" s="218" t="s">
        <v>106</v>
      </c>
      <c r="G6" s="218" t="s">
        <v>107</v>
      </c>
      <c r="H6" s="218" t="s">
        <v>108</v>
      </c>
      <c r="I6" s="219" t="s">
        <v>109</v>
      </c>
      <c r="J6" s="220" t="s">
        <v>109</v>
      </c>
      <c r="K6" s="221" t="s">
        <v>110</v>
      </c>
      <c r="L6" s="222" t="s">
        <v>110</v>
      </c>
    </row>
    <row r="7" spans="1:12" ht="12.75">
      <c r="A7" s="223">
        <v>1</v>
      </c>
      <c r="B7" s="224">
        <v>2</v>
      </c>
      <c r="C7" s="225">
        <v>3</v>
      </c>
      <c r="D7" s="224">
        <v>4</v>
      </c>
      <c r="E7" s="224">
        <v>5</v>
      </c>
      <c r="F7" s="226">
        <v>6</v>
      </c>
      <c r="G7" s="220">
        <v>7</v>
      </c>
      <c r="H7" s="225">
        <v>8</v>
      </c>
      <c r="I7" s="227" t="s">
        <v>111</v>
      </c>
      <c r="J7" s="228" t="s">
        <v>112</v>
      </c>
      <c r="K7" s="229" t="s">
        <v>113</v>
      </c>
      <c r="L7" s="230" t="s">
        <v>114</v>
      </c>
    </row>
    <row r="8" spans="1:12" ht="24" customHeight="1">
      <c r="A8" s="231" t="s">
        <v>187</v>
      </c>
      <c r="B8" s="232">
        <v>100</v>
      </c>
      <c r="C8" s="233">
        <v>293.45996563961296</v>
      </c>
      <c r="D8" s="233">
        <v>304.4011539673996</v>
      </c>
      <c r="E8" s="233">
        <v>309.2141751745819</v>
      </c>
      <c r="F8" s="234">
        <v>318.79065085380836</v>
      </c>
      <c r="G8" s="234">
        <v>323.1326629842921</v>
      </c>
      <c r="H8" s="235">
        <v>327.60690171874694</v>
      </c>
      <c r="I8" s="236">
        <v>5.36843569126431</v>
      </c>
      <c r="J8" s="237">
        <v>1.5811442054184113</v>
      </c>
      <c r="K8" s="238">
        <v>5.948215838999133</v>
      </c>
      <c r="L8" s="239">
        <v>1.3846445274621857</v>
      </c>
    </row>
    <row r="9" spans="1:12" ht="21" customHeight="1">
      <c r="A9" s="240" t="s">
        <v>188</v>
      </c>
      <c r="B9" s="241">
        <v>49.593021995747016</v>
      </c>
      <c r="C9" s="242">
        <v>331.8762053326058</v>
      </c>
      <c r="D9" s="243">
        <v>354.5119946780672</v>
      </c>
      <c r="E9" s="243">
        <v>363.12946427797357</v>
      </c>
      <c r="F9" s="234">
        <v>380.399428694931</v>
      </c>
      <c r="G9" s="234">
        <v>389.0691185955976</v>
      </c>
      <c r="H9" s="235">
        <v>398.07899097240727</v>
      </c>
      <c r="I9" s="244">
        <v>9.41714363464105</v>
      </c>
      <c r="J9" s="234">
        <v>2.4307977527620466</v>
      </c>
      <c r="K9" s="245">
        <v>9.624536186818489</v>
      </c>
      <c r="L9" s="246">
        <v>2.3157510956747416</v>
      </c>
    </row>
    <row r="10" spans="1:12" ht="21" customHeight="1">
      <c r="A10" s="247" t="s">
        <v>189</v>
      </c>
      <c r="B10" s="248">
        <v>16.575694084141823</v>
      </c>
      <c r="C10" s="249">
        <v>250.8033196523421</v>
      </c>
      <c r="D10" s="249">
        <v>274.8961673873158</v>
      </c>
      <c r="E10" s="249">
        <v>263.3850950806913</v>
      </c>
      <c r="F10" s="250">
        <v>270.33490913533103</v>
      </c>
      <c r="G10" s="250">
        <v>273.20085638690944</v>
      </c>
      <c r="H10" s="251">
        <v>273.83537718913146</v>
      </c>
      <c r="I10" s="252">
        <v>5.016590468495295</v>
      </c>
      <c r="J10" s="253">
        <v>-4.187425534531357</v>
      </c>
      <c r="K10" s="254">
        <v>3.9676816583863967</v>
      </c>
      <c r="L10" s="255">
        <v>0.23225432402138324</v>
      </c>
    </row>
    <row r="11" spans="1:12" ht="21" customHeight="1">
      <c r="A11" s="247" t="s">
        <v>190</v>
      </c>
      <c r="B11" s="248">
        <v>6.086031204033311</v>
      </c>
      <c r="C11" s="249">
        <v>395.8147519053123</v>
      </c>
      <c r="D11" s="249">
        <v>349.7386615632755</v>
      </c>
      <c r="E11" s="249">
        <v>356.9217598328785</v>
      </c>
      <c r="F11" s="253">
        <v>434.798174221278</v>
      </c>
      <c r="G11" s="253">
        <v>470.6381522108484</v>
      </c>
      <c r="H11" s="256">
        <v>488.943233611587</v>
      </c>
      <c r="I11" s="252">
        <v>-9.826059257573576</v>
      </c>
      <c r="J11" s="253">
        <v>2.0538473606251273</v>
      </c>
      <c r="K11" s="254">
        <v>36.98891147475149</v>
      </c>
      <c r="L11" s="255">
        <v>3.8894172337600565</v>
      </c>
    </row>
    <row r="12" spans="1:12" ht="21" customHeight="1">
      <c r="A12" s="247" t="s">
        <v>191</v>
      </c>
      <c r="B12" s="248">
        <v>3.770519507075808</v>
      </c>
      <c r="C12" s="249">
        <v>308.5791601647322</v>
      </c>
      <c r="D12" s="249">
        <v>418.2831161831746</v>
      </c>
      <c r="E12" s="249">
        <v>421.9711865436469</v>
      </c>
      <c r="F12" s="253">
        <v>486.998312520401</v>
      </c>
      <c r="G12" s="253">
        <v>498.1068317887101</v>
      </c>
      <c r="H12" s="256">
        <v>504.1038064179011</v>
      </c>
      <c r="I12" s="252">
        <v>36.746495232659726</v>
      </c>
      <c r="J12" s="253">
        <v>0.8817162868360242</v>
      </c>
      <c r="K12" s="254">
        <v>19.46403510320218</v>
      </c>
      <c r="L12" s="255">
        <v>1.2039534988218747</v>
      </c>
    </row>
    <row r="13" spans="1:12" ht="21" customHeight="1">
      <c r="A13" s="247" t="s">
        <v>192</v>
      </c>
      <c r="B13" s="248">
        <v>11.183012678383857</v>
      </c>
      <c r="C13" s="249">
        <v>331.53643511629014</v>
      </c>
      <c r="D13" s="249">
        <v>366.27952680914484</v>
      </c>
      <c r="E13" s="249">
        <v>394.201372810665</v>
      </c>
      <c r="F13" s="253">
        <v>382.8971092469687</v>
      </c>
      <c r="G13" s="253">
        <v>387.2978174473669</v>
      </c>
      <c r="H13" s="256">
        <v>410.6036279192797</v>
      </c>
      <c r="I13" s="252">
        <v>18.901372837768022</v>
      </c>
      <c r="J13" s="253">
        <v>7.623097650246024</v>
      </c>
      <c r="K13" s="254">
        <v>4.160882290101171</v>
      </c>
      <c r="L13" s="255">
        <v>6.017542423946139</v>
      </c>
    </row>
    <row r="14" spans="1:12" ht="21" customHeight="1">
      <c r="A14" s="247" t="s">
        <v>193</v>
      </c>
      <c r="B14" s="248">
        <v>1.9487350779721184</v>
      </c>
      <c r="C14" s="249">
        <v>294.19175839291876</v>
      </c>
      <c r="D14" s="249">
        <v>330.1403102555061</v>
      </c>
      <c r="E14" s="249">
        <v>345.50804055966836</v>
      </c>
      <c r="F14" s="253">
        <v>378.11488527171485</v>
      </c>
      <c r="G14" s="253">
        <v>386.7668820629791</v>
      </c>
      <c r="H14" s="256">
        <v>391.90109717987275</v>
      </c>
      <c r="I14" s="252">
        <v>17.443140639654573</v>
      </c>
      <c r="J14" s="253">
        <v>4.654908784773568</v>
      </c>
      <c r="K14" s="254">
        <v>13.427489717766036</v>
      </c>
      <c r="L14" s="255">
        <v>1.3274702036296873</v>
      </c>
    </row>
    <row r="15" spans="1:12" ht="21" customHeight="1">
      <c r="A15" s="247" t="s">
        <v>194</v>
      </c>
      <c r="B15" s="248">
        <v>10.019129444140097</v>
      </c>
      <c r="C15" s="249">
        <v>443.7186095056666</v>
      </c>
      <c r="D15" s="249">
        <v>456.81092216516566</v>
      </c>
      <c r="E15" s="249">
        <v>478.61570970608716</v>
      </c>
      <c r="F15" s="257">
        <v>487.0926458997283</v>
      </c>
      <c r="G15" s="257">
        <v>492.7159547555909</v>
      </c>
      <c r="H15" s="258">
        <v>495.87505412836117</v>
      </c>
      <c r="I15" s="252">
        <v>7.864691597969781</v>
      </c>
      <c r="J15" s="253">
        <v>4.77326317802833</v>
      </c>
      <c r="K15" s="254">
        <v>3.6060965138132985</v>
      </c>
      <c r="L15" s="255">
        <v>0.6411603566475463</v>
      </c>
    </row>
    <row r="16" spans="1:12" ht="21" customHeight="1">
      <c r="A16" s="240" t="s">
        <v>195</v>
      </c>
      <c r="B16" s="259">
        <v>20.37273710722672</v>
      </c>
      <c r="C16" s="242">
        <v>246.81985922770883</v>
      </c>
      <c r="D16" s="243">
        <v>256.177943882686</v>
      </c>
      <c r="E16" s="243">
        <v>259.1865079807977</v>
      </c>
      <c r="F16" s="234">
        <v>271.4825913027579</v>
      </c>
      <c r="G16" s="234">
        <v>272.39959810383675</v>
      </c>
      <c r="H16" s="235">
        <v>274.8031508853699</v>
      </c>
      <c r="I16" s="244">
        <v>5.010394541097199</v>
      </c>
      <c r="J16" s="234">
        <v>1.1744040304615169</v>
      </c>
      <c r="K16" s="245">
        <v>6.025253021939392</v>
      </c>
      <c r="L16" s="246">
        <v>0.8823628222156827</v>
      </c>
    </row>
    <row r="17" spans="1:12" ht="21" customHeight="1">
      <c r="A17" s="247" t="s">
        <v>196</v>
      </c>
      <c r="B17" s="248">
        <v>6.117694570987977</v>
      </c>
      <c r="C17" s="249">
        <v>237.2091464721973</v>
      </c>
      <c r="D17" s="249">
        <v>235.9248061460209</v>
      </c>
      <c r="E17" s="249">
        <v>236.63279045504493</v>
      </c>
      <c r="F17" s="250">
        <v>247.4257815561683</v>
      </c>
      <c r="G17" s="250">
        <v>247.57353089532336</v>
      </c>
      <c r="H17" s="251">
        <v>249.0506366151864</v>
      </c>
      <c r="I17" s="260">
        <v>-0.24297377471485504</v>
      </c>
      <c r="J17" s="250">
        <v>0.3000889650348455</v>
      </c>
      <c r="K17" s="261">
        <v>5.247728404952639</v>
      </c>
      <c r="L17" s="262">
        <v>0.5966331354249519</v>
      </c>
    </row>
    <row r="18" spans="1:12" ht="21" customHeight="1">
      <c r="A18" s="247" t="s">
        <v>197</v>
      </c>
      <c r="B18" s="248">
        <v>5.683628753648385</v>
      </c>
      <c r="C18" s="249">
        <v>273.21568137503834</v>
      </c>
      <c r="D18" s="249">
        <v>291.8822801004435</v>
      </c>
      <c r="E18" s="249">
        <v>301.08092261071965</v>
      </c>
      <c r="F18" s="253">
        <v>322.21504080434875</v>
      </c>
      <c r="G18" s="253">
        <v>325.65519220930935</v>
      </c>
      <c r="H18" s="256">
        <v>331.6518045134279</v>
      </c>
      <c r="I18" s="252">
        <v>10.198990444267793</v>
      </c>
      <c r="J18" s="253">
        <v>3.151490562260477</v>
      </c>
      <c r="K18" s="254">
        <v>10.153709387371151</v>
      </c>
      <c r="L18" s="255">
        <v>1.8413992614201504</v>
      </c>
    </row>
    <row r="19" spans="1:12" ht="21" customHeight="1">
      <c r="A19" s="247" t="s">
        <v>198</v>
      </c>
      <c r="B19" s="248">
        <v>4.4957766210627</v>
      </c>
      <c r="C19" s="249">
        <v>285.1554607564768</v>
      </c>
      <c r="D19" s="249">
        <v>293.33476067210586</v>
      </c>
      <c r="E19" s="249">
        <v>293.33476067210586</v>
      </c>
      <c r="F19" s="253">
        <v>292.1742759196315</v>
      </c>
      <c r="G19" s="253">
        <v>288.1724095671572</v>
      </c>
      <c r="H19" s="256">
        <v>285.314062348535</v>
      </c>
      <c r="I19" s="252">
        <v>2.868365169627296</v>
      </c>
      <c r="J19" s="253">
        <v>0</v>
      </c>
      <c r="K19" s="254">
        <v>-2.734315668962438</v>
      </c>
      <c r="L19" s="255">
        <v>-0.9918878850739219</v>
      </c>
    </row>
    <row r="20" spans="1:12" ht="21" customHeight="1">
      <c r="A20" s="247" t="s">
        <v>199</v>
      </c>
      <c r="B20" s="248">
        <v>4.065637161527658</v>
      </c>
      <c r="C20" s="249">
        <v>181.92451876039092</v>
      </c>
      <c r="D20" s="249">
        <v>195.56420414486044</v>
      </c>
      <c r="E20" s="249">
        <v>196.69263691052456</v>
      </c>
      <c r="F20" s="257">
        <v>213.75370368455643</v>
      </c>
      <c r="G20" s="257">
        <v>217.73404052792213</v>
      </c>
      <c r="H20" s="258">
        <v>222.31843232654631</v>
      </c>
      <c r="I20" s="263">
        <v>8.117717309773084</v>
      </c>
      <c r="J20" s="257">
        <v>0.5770139635719005</v>
      </c>
      <c r="K20" s="264">
        <v>13.02834504561497</v>
      </c>
      <c r="L20" s="265">
        <v>2.105500723501379</v>
      </c>
    </row>
    <row r="21" spans="1:12" s="272" customFormat="1" ht="21" customHeight="1">
      <c r="A21" s="240" t="s">
        <v>200</v>
      </c>
      <c r="B21" s="259">
        <v>30.044340897026256</v>
      </c>
      <c r="C21" s="242">
        <v>261.6623596000275</v>
      </c>
      <c r="D21" s="243">
        <v>254.36710496546974</v>
      </c>
      <c r="E21" s="243">
        <v>254.1221545547415</v>
      </c>
      <c r="F21" s="234">
        <v>249.1502781699022</v>
      </c>
      <c r="G21" s="266">
        <v>248.6696001545226</v>
      </c>
      <c r="H21" s="267">
        <v>247.0591145232959</v>
      </c>
      <c r="I21" s="268">
        <v>-2.88165445607531</v>
      </c>
      <c r="J21" s="269">
        <v>-0.0962979905603163</v>
      </c>
      <c r="K21" s="270">
        <v>-2.7793877491008487</v>
      </c>
      <c r="L21" s="271">
        <v>-0.6476407370365962</v>
      </c>
    </row>
    <row r="22" spans="1:12" ht="21" customHeight="1">
      <c r="A22" s="247" t="s">
        <v>201</v>
      </c>
      <c r="B22" s="248">
        <v>5.397977971447429</v>
      </c>
      <c r="C22" s="249">
        <v>574.272447262753</v>
      </c>
      <c r="D22" s="249">
        <v>492.92867490623956</v>
      </c>
      <c r="E22" s="249">
        <v>476.96314516227545</v>
      </c>
      <c r="F22" s="250">
        <v>428.44393615420285</v>
      </c>
      <c r="G22" s="273">
        <v>425.65823345346644</v>
      </c>
      <c r="H22" s="274">
        <v>418.4657895145388</v>
      </c>
      <c r="I22" s="260">
        <v>-16.94479729339244</v>
      </c>
      <c r="J22" s="250">
        <v>-3.238912758930269</v>
      </c>
      <c r="K22" s="261">
        <v>-12.264544177272711</v>
      </c>
      <c r="L22" s="262">
        <v>-1.6897227337936442</v>
      </c>
    </row>
    <row r="23" spans="1:12" ht="21" customHeight="1">
      <c r="A23" s="247" t="s">
        <v>202</v>
      </c>
      <c r="B23" s="248">
        <v>2.4560330063653932</v>
      </c>
      <c r="C23" s="249">
        <v>232.63415197120108</v>
      </c>
      <c r="D23" s="249">
        <v>250.91641748980203</v>
      </c>
      <c r="E23" s="249">
        <v>250.91641748980203</v>
      </c>
      <c r="F23" s="253">
        <v>250.91641748980203</v>
      </c>
      <c r="G23" s="253">
        <v>250.91641748980203</v>
      </c>
      <c r="H23" s="256">
        <v>251.29025959087193</v>
      </c>
      <c r="I23" s="252">
        <v>7.858805495103823</v>
      </c>
      <c r="J23" s="253">
        <v>0</v>
      </c>
      <c r="K23" s="254">
        <v>0.14899068973240048</v>
      </c>
      <c r="L23" s="255">
        <v>0.14899068973240048</v>
      </c>
    </row>
    <row r="24" spans="1:12" ht="21" customHeight="1">
      <c r="A24" s="247" t="s">
        <v>203</v>
      </c>
      <c r="B24" s="248">
        <v>6.973714820123034</v>
      </c>
      <c r="C24" s="249">
        <v>188.9133198265006</v>
      </c>
      <c r="D24" s="249">
        <v>190.07510456739345</v>
      </c>
      <c r="E24" s="249">
        <v>195.0168009354547</v>
      </c>
      <c r="F24" s="253">
        <v>212.24837394682518</v>
      </c>
      <c r="G24" s="275">
        <v>212.24837394682518</v>
      </c>
      <c r="H24" s="276">
        <v>212.98350093220597</v>
      </c>
      <c r="I24" s="252">
        <v>3.2308368274717623</v>
      </c>
      <c r="J24" s="253">
        <v>2.599865131895342</v>
      </c>
      <c r="K24" s="254">
        <v>9.212898535187094</v>
      </c>
      <c r="L24" s="255">
        <v>0.3463522342767078</v>
      </c>
    </row>
    <row r="25" spans="1:12" ht="21" customHeight="1">
      <c r="A25" s="247" t="s">
        <v>204</v>
      </c>
      <c r="B25" s="248">
        <v>1.8659527269142209</v>
      </c>
      <c r="C25" s="249">
        <v>125.02720933078069</v>
      </c>
      <c r="D25" s="249">
        <v>124.9417785974585</v>
      </c>
      <c r="E25" s="249">
        <v>124.9417785974585</v>
      </c>
      <c r="F25" s="253">
        <v>126.177451113212</v>
      </c>
      <c r="G25" s="275">
        <v>126.177451113212</v>
      </c>
      <c r="H25" s="276">
        <v>126.40241429543289</v>
      </c>
      <c r="I25" s="252">
        <v>-0.06832971301165003</v>
      </c>
      <c r="J25" s="253">
        <v>0</v>
      </c>
      <c r="K25" s="254">
        <v>1.169053069654396</v>
      </c>
      <c r="L25" s="255">
        <v>0.17829111321883317</v>
      </c>
    </row>
    <row r="26" spans="1:12" ht="21" customHeight="1">
      <c r="A26" s="247" t="s">
        <v>205</v>
      </c>
      <c r="B26" s="248">
        <v>2.731641690470963</v>
      </c>
      <c r="C26" s="249">
        <v>148.86214742448146</v>
      </c>
      <c r="D26" s="249">
        <v>153.98678356295525</v>
      </c>
      <c r="E26" s="249">
        <v>153.98678356295525</v>
      </c>
      <c r="F26" s="253">
        <v>152.1458136334161</v>
      </c>
      <c r="G26" s="275">
        <v>152.1458136334161</v>
      </c>
      <c r="H26" s="276">
        <v>140.63698181323943</v>
      </c>
      <c r="I26" s="252">
        <v>3.4425380979228066</v>
      </c>
      <c r="J26" s="253">
        <v>0</v>
      </c>
      <c r="K26" s="254">
        <v>-8.669446455616082</v>
      </c>
      <c r="L26" s="255">
        <v>-7.56434340540342</v>
      </c>
    </row>
    <row r="27" spans="1:12" ht="21" customHeight="1">
      <c r="A27" s="247" t="s">
        <v>206</v>
      </c>
      <c r="B27" s="248">
        <v>3.1001290737979397</v>
      </c>
      <c r="C27" s="249">
        <v>177.03229474019602</v>
      </c>
      <c r="D27" s="249">
        <v>191.79303126267783</v>
      </c>
      <c r="E27" s="249">
        <v>192.6906447020102</v>
      </c>
      <c r="F27" s="253">
        <v>196.43169087865977</v>
      </c>
      <c r="G27" s="275">
        <v>196.43169087865977</v>
      </c>
      <c r="H27" s="276">
        <v>198.80037205171078</v>
      </c>
      <c r="I27" s="252">
        <v>8.844911593556176</v>
      </c>
      <c r="J27" s="253">
        <v>0.468011498344282</v>
      </c>
      <c r="K27" s="254">
        <v>3.170744152706064</v>
      </c>
      <c r="L27" s="255">
        <v>1.2058549017501434</v>
      </c>
    </row>
    <row r="28" spans="1:12" ht="21" customHeight="1" thickBot="1">
      <c r="A28" s="277" t="s">
        <v>207</v>
      </c>
      <c r="B28" s="278">
        <v>7.508891607907275</v>
      </c>
      <c r="C28" s="279">
        <v>223.92197517530994</v>
      </c>
      <c r="D28" s="279">
        <v>238.22241801139484</v>
      </c>
      <c r="E28" s="279">
        <v>243.7598471253192</v>
      </c>
      <c r="F28" s="280">
        <v>241.567240270113</v>
      </c>
      <c r="G28" s="281">
        <v>241.64718741401998</v>
      </c>
      <c r="H28" s="282">
        <v>242.72391913282706</v>
      </c>
      <c r="I28" s="283">
        <v>8.859278744070593</v>
      </c>
      <c r="J28" s="280">
        <v>2.324478594478663</v>
      </c>
      <c r="K28" s="284">
        <v>-0.4249789309884022</v>
      </c>
      <c r="L28" s="285">
        <v>0.44558007495542995</v>
      </c>
    </row>
    <row r="29" ht="13.5" thickTop="1"/>
    <row r="30" spans="1:5" ht="12.75">
      <c r="A30" s="286"/>
      <c r="E30" s="216" t="s">
        <v>208</v>
      </c>
    </row>
  </sheetData>
  <sheetProtection/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K12" sqref="K12"/>
    </sheetView>
  </sheetViews>
  <sheetFormatPr defaultColWidth="12.421875" defaultRowHeight="15"/>
  <cols>
    <col min="1" max="1" width="15.57421875" style="191" customWidth="1"/>
    <col min="2" max="2" width="12.421875" style="191" customWidth="1"/>
    <col min="3" max="3" width="14.00390625" style="191" customWidth="1"/>
    <col min="4" max="7" width="12.421875" style="191" customWidth="1"/>
    <col min="8" max="9" width="12.421875" style="191" hidden="1" customWidth="1"/>
    <col min="10" max="16384" width="12.421875" style="191" customWidth="1"/>
  </cols>
  <sheetData>
    <row r="1" spans="1:9" ht="12.75">
      <c r="A1" s="1489" t="s">
        <v>176</v>
      </c>
      <c r="B1" s="1489"/>
      <c r="C1" s="1489"/>
      <c r="D1" s="1489"/>
      <c r="E1" s="1489"/>
      <c r="F1" s="1489"/>
      <c r="G1" s="1489"/>
      <c r="H1" s="190"/>
      <c r="I1" s="190"/>
    </row>
    <row r="2" spans="1:10" ht="19.5" customHeight="1">
      <c r="A2" s="1490" t="s">
        <v>177</v>
      </c>
      <c r="B2" s="1490"/>
      <c r="C2" s="1490"/>
      <c r="D2" s="1490"/>
      <c r="E2" s="1490"/>
      <c r="F2" s="1490"/>
      <c r="G2" s="1490"/>
      <c r="H2" s="1490"/>
      <c r="I2" s="1490"/>
      <c r="J2" s="192"/>
    </row>
    <row r="3" spans="1:9" ht="14.25" customHeight="1">
      <c r="A3" s="1491" t="s">
        <v>178</v>
      </c>
      <c r="B3" s="1491"/>
      <c r="C3" s="1491"/>
      <c r="D3" s="1491"/>
      <c r="E3" s="1491"/>
      <c r="F3" s="1491"/>
      <c r="G3" s="1491"/>
      <c r="H3" s="1491"/>
      <c r="I3" s="1491"/>
    </row>
    <row r="4" spans="1:9" ht="15.75" customHeight="1" thickBot="1">
      <c r="A4" s="1492" t="s">
        <v>166</v>
      </c>
      <c r="B4" s="1493"/>
      <c r="C4" s="1493"/>
      <c r="D4" s="1493"/>
      <c r="E4" s="1493"/>
      <c r="F4" s="1493"/>
      <c r="G4" s="1493"/>
      <c r="H4" s="1493"/>
      <c r="I4" s="1493"/>
    </row>
    <row r="5" spans="1:13" ht="24.75" customHeight="1" thickTop="1">
      <c r="A5" s="1494" t="s">
        <v>179</v>
      </c>
      <c r="B5" s="1496" t="s">
        <v>17</v>
      </c>
      <c r="C5" s="1496"/>
      <c r="D5" s="1497" t="s">
        <v>19</v>
      </c>
      <c r="E5" s="1496"/>
      <c r="F5" s="1498" t="s">
        <v>41</v>
      </c>
      <c r="G5" s="1499"/>
      <c r="H5" s="193" t="s">
        <v>180</v>
      </c>
      <c r="I5" s="194"/>
      <c r="J5" s="195"/>
      <c r="K5" s="195"/>
      <c r="L5" s="195"/>
      <c r="M5" s="195"/>
    </row>
    <row r="6" spans="1:13" ht="24.75" customHeight="1">
      <c r="A6" s="1495"/>
      <c r="B6" s="196" t="s">
        <v>149</v>
      </c>
      <c r="C6" s="197" t="s">
        <v>150</v>
      </c>
      <c r="D6" s="197" t="s">
        <v>149</v>
      </c>
      <c r="E6" s="196" t="s">
        <v>150</v>
      </c>
      <c r="F6" s="198" t="s">
        <v>149</v>
      </c>
      <c r="G6" s="199" t="s">
        <v>150</v>
      </c>
      <c r="H6" s="200" t="s">
        <v>181</v>
      </c>
      <c r="I6" s="200" t="s">
        <v>182</v>
      </c>
      <c r="J6" s="195"/>
      <c r="K6" s="195"/>
      <c r="L6" s="195"/>
      <c r="M6" s="195"/>
    </row>
    <row r="7" spans="1:16" ht="24.75" customHeight="1">
      <c r="A7" s="201" t="s">
        <v>151</v>
      </c>
      <c r="B7" s="202">
        <v>293.5</v>
      </c>
      <c r="C7" s="202">
        <v>7.430453879941439</v>
      </c>
      <c r="D7" s="203">
        <v>309.2</v>
      </c>
      <c r="E7" s="204">
        <v>5.4</v>
      </c>
      <c r="F7" s="203">
        <v>327.6</v>
      </c>
      <c r="G7" s="205">
        <v>5.9</v>
      </c>
      <c r="H7" s="195"/>
      <c r="I7" s="195"/>
      <c r="J7" s="195"/>
      <c r="L7" s="195"/>
      <c r="M7" s="195"/>
      <c r="N7" s="195"/>
      <c r="O7" s="195"/>
      <c r="P7" s="195"/>
    </row>
    <row r="8" spans="1:16" ht="24.75" customHeight="1">
      <c r="A8" s="201" t="s">
        <v>152</v>
      </c>
      <c r="B8" s="202">
        <v>299.2</v>
      </c>
      <c r="C8" s="202">
        <v>7.317073170731689</v>
      </c>
      <c r="D8" s="203">
        <v>314.4739411999262</v>
      </c>
      <c r="E8" s="202">
        <v>5.098063068704704</v>
      </c>
      <c r="F8" s="203"/>
      <c r="G8" s="205"/>
      <c r="H8" s="195"/>
      <c r="I8" s="195"/>
      <c r="J8" s="195"/>
      <c r="L8" s="195"/>
      <c r="M8" s="195"/>
      <c r="N8" s="195"/>
      <c r="O8" s="195"/>
      <c r="P8" s="195"/>
    </row>
    <row r="9" spans="1:16" ht="24.75" customHeight="1">
      <c r="A9" s="201" t="s">
        <v>153</v>
      </c>
      <c r="B9" s="202">
        <v>299.8</v>
      </c>
      <c r="C9" s="202">
        <v>7.2</v>
      </c>
      <c r="D9" s="203">
        <v>317.6285467867761</v>
      </c>
      <c r="E9" s="202">
        <v>5.948689241718256</v>
      </c>
      <c r="F9" s="203"/>
      <c r="G9" s="205"/>
      <c r="H9" s="195"/>
      <c r="I9" s="195"/>
      <c r="J9" s="195"/>
      <c r="K9" s="195"/>
      <c r="L9" s="195"/>
      <c r="M9" s="195"/>
      <c r="N9" s="195"/>
      <c r="O9" s="195"/>
      <c r="P9" s="195"/>
    </row>
    <row r="10" spans="1:16" ht="24.75" customHeight="1">
      <c r="A10" s="201" t="s">
        <v>154</v>
      </c>
      <c r="B10" s="202">
        <v>300.8</v>
      </c>
      <c r="C10" s="202">
        <v>6.7</v>
      </c>
      <c r="D10" s="203">
        <v>322.1263609552701</v>
      </c>
      <c r="E10" s="202">
        <v>7.099144774973908</v>
      </c>
      <c r="F10" s="203"/>
      <c r="G10" s="205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1:16" ht="24.75" customHeight="1">
      <c r="A11" s="201" t="s">
        <v>155</v>
      </c>
      <c r="B11" s="202">
        <v>297.2</v>
      </c>
      <c r="C11" s="202">
        <v>6.6</v>
      </c>
      <c r="D11" s="203">
        <v>320.6523604510862</v>
      </c>
      <c r="E11" s="202">
        <v>7.884118351311216</v>
      </c>
      <c r="F11" s="203"/>
      <c r="G11" s="205"/>
      <c r="H11" s="195"/>
      <c r="I11" s="195"/>
      <c r="J11" s="195"/>
      <c r="K11" s="195"/>
      <c r="L11" s="195"/>
      <c r="M11" s="195"/>
      <c r="N11" s="195"/>
      <c r="O11" s="195"/>
      <c r="P11" s="195"/>
    </row>
    <row r="12" spans="1:16" ht="24.75" customHeight="1">
      <c r="A12" s="201" t="s">
        <v>156</v>
      </c>
      <c r="B12" s="202">
        <v>292.8</v>
      </c>
      <c r="C12" s="202">
        <v>5.4</v>
      </c>
      <c r="D12" s="203">
        <v>315.2</v>
      </c>
      <c r="E12" s="202">
        <v>7.6</v>
      </c>
      <c r="F12" s="203"/>
      <c r="G12" s="205"/>
      <c r="H12" s="195"/>
      <c r="I12" s="195"/>
      <c r="J12" s="195"/>
      <c r="K12" s="195"/>
      <c r="L12" s="195"/>
      <c r="M12" s="195"/>
      <c r="N12" s="195"/>
      <c r="O12" s="195"/>
      <c r="P12" s="195"/>
    </row>
    <row r="13" spans="1:16" ht="24.75" customHeight="1">
      <c r="A13" s="201" t="s">
        <v>157</v>
      </c>
      <c r="B13" s="202">
        <v>290.2</v>
      </c>
      <c r="C13" s="202">
        <v>5.5</v>
      </c>
      <c r="D13" s="203">
        <v>310.1537492453343</v>
      </c>
      <c r="E13" s="202">
        <v>6.878639820979203</v>
      </c>
      <c r="F13" s="203"/>
      <c r="G13" s="205"/>
      <c r="H13" s="195"/>
      <c r="I13" s="195"/>
      <c r="J13" s="195"/>
      <c r="K13" s="195"/>
      <c r="L13" s="195"/>
      <c r="M13" s="195"/>
      <c r="N13" s="195"/>
      <c r="O13" s="195"/>
      <c r="P13" s="195"/>
    </row>
    <row r="14" spans="1:16" ht="24.75" customHeight="1">
      <c r="A14" s="201" t="s">
        <v>158</v>
      </c>
      <c r="B14" s="202">
        <v>293.1</v>
      </c>
      <c r="C14" s="202">
        <v>5.5</v>
      </c>
      <c r="D14" s="203">
        <v>309.1447627369639</v>
      </c>
      <c r="E14" s="202">
        <v>5.483480669822853</v>
      </c>
      <c r="F14" s="203"/>
      <c r="G14" s="205"/>
      <c r="H14" s="195"/>
      <c r="I14" s="195"/>
      <c r="J14" s="195"/>
      <c r="K14" s="195"/>
      <c r="L14" s="195"/>
      <c r="M14" s="195"/>
      <c r="N14" s="195"/>
      <c r="O14" s="195"/>
      <c r="P14" s="195"/>
    </row>
    <row r="15" spans="1:16" ht="24.75" customHeight="1">
      <c r="A15" s="201" t="s">
        <v>159</v>
      </c>
      <c r="B15" s="202">
        <v>292</v>
      </c>
      <c r="C15" s="202">
        <v>5.3</v>
      </c>
      <c r="D15" s="203">
        <v>308.1719703737849</v>
      </c>
      <c r="E15" s="202">
        <v>5.526884479820126</v>
      </c>
      <c r="F15" s="203"/>
      <c r="G15" s="205"/>
      <c r="K15" s="195"/>
      <c r="L15" s="195"/>
      <c r="M15" s="195"/>
      <c r="N15" s="195"/>
      <c r="O15" s="195"/>
      <c r="P15" s="195"/>
    </row>
    <row r="16" spans="1:16" ht="24.75" customHeight="1">
      <c r="A16" s="201" t="s">
        <v>160</v>
      </c>
      <c r="B16" s="202">
        <v>297.1</v>
      </c>
      <c r="C16" s="202">
        <v>5.1</v>
      </c>
      <c r="D16" s="203">
        <v>314.3767096596036</v>
      </c>
      <c r="E16" s="202">
        <v>5.825231271931926</v>
      </c>
      <c r="F16" s="203"/>
      <c r="G16" s="205"/>
      <c r="K16" s="195"/>
      <c r="L16" s="195"/>
      <c r="M16" s="195"/>
      <c r="N16" s="195"/>
      <c r="O16" s="195"/>
      <c r="P16" s="195"/>
    </row>
    <row r="17" spans="1:16" ht="24.75" customHeight="1">
      <c r="A17" s="201" t="s">
        <v>161</v>
      </c>
      <c r="B17" s="202">
        <v>299.5</v>
      </c>
      <c r="C17" s="202">
        <v>5.4</v>
      </c>
      <c r="D17" s="203">
        <v>318.79065085380836</v>
      </c>
      <c r="E17" s="202">
        <v>6.438069969408389</v>
      </c>
      <c r="F17" s="203"/>
      <c r="G17" s="205"/>
      <c r="K17" s="195"/>
      <c r="L17" s="195"/>
      <c r="M17" s="195"/>
      <c r="N17" s="195"/>
      <c r="O17" s="195"/>
      <c r="P17" s="195"/>
    </row>
    <row r="18" spans="1:16" ht="24.75" customHeight="1">
      <c r="A18" s="201" t="s">
        <v>162</v>
      </c>
      <c r="B18" s="202">
        <v>304.4</v>
      </c>
      <c r="C18" s="202">
        <v>5.4</v>
      </c>
      <c r="D18" s="203">
        <v>323.1326629842921</v>
      </c>
      <c r="E18" s="206">
        <v>6.153560449018073</v>
      </c>
      <c r="F18" s="203"/>
      <c r="G18" s="205"/>
      <c r="K18" s="195"/>
      <c r="L18" s="195"/>
      <c r="M18" s="195"/>
      <c r="N18" s="195"/>
      <c r="O18" s="195"/>
      <c r="P18" s="195"/>
    </row>
    <row r="19" spans="1:7" ht="24.75" customHeight="1" thickBot="1">
      <c r="A19" s="207" t="s">
        <v>163</v>
      </c>
      <c r="B19" s="208">
        <f aca="true" t="shared" si="0" ref="B19:G19">AVERAGE(B7:B18)</f>
        <v>296.6333333333333</v>
      </c>
      <c r="C19" s="209">
        <f t="shared" si="0"/>
        <v>6.070627254222761</v>
      </c>
      <c r="D19" s="210">
        <f t="shared" si="0"/>
        <v>315.2543096039038</v>
      </c>
      <c r="E19" s="210">
        <f t="shared" si="0"/>
        <v>6.277990174807388</v>
      </c>
      <c r="F19" s="208">
        <f t="shared" si="0"/>
        <v>327.6</v>
      </c>
      <c r="G19" s="211">
        <f t="shared" si="0"/>
        <v>5.9</v>
      </c>
    </row>
    <row r="20" spans="1:4" ht="19.5" customHeight="1" thickTop="1">
      <c r="A20" s="212"/>
      <c r="D20" s="195"/>
    </row>
    <row r="21" spans="1:7" ht="19.5" customHeight="1">
      <c r="A21" s="212"/>
      <c r="G21" s="192"/>
    </row>
    <row r="23" spans="1:2" ht="12.75">
      <c r="A23" s="213"/>
      <c r="B23" s="213"/>
    </row>
    <row r="24" spans="1:2" ht="12.75">
      <c r="A24" s="214"/>
      <c r="B24" s="213"/>
    </row>
    <row r="25" spans="1:2" ht="12.75">
      <c r="A25" s="214"/>
      <c r="B25" s="213"/>
    </row>
    <row r="26" spans="1:2" ht="12.75">
      <c r="A26" s="214"/>
      <c r="B26" s="213"/>
    </row>
    <row r="27" spans="1:2" ht="12.75">
      <c r="A27" s="213"/>
      <c r="B27" s="213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PageLayoutView="0" workbookViewId="0" topLeftCell="A1">
      <selection activeCell="S5" sqref="S5"/>
    </sheetView>
  </sheetViews>
  <sheetFormatPr defaultColWidth="9.140625" defaultRowHeight="24.75" customHeight="1"/>
  <cols>
    <col min="1" max="1" width="6.28125" style="272" customWidth="1"/>
    <col min="2" max="2" width="26.8515625" style="216" customWidth="1"/>
    <col min="3" max="3" width="6.8515625" style="216" bestFit="1" customWidth="1"/>
    <col min="4" max="4" width="10.7109375" style="216" customWidth="1"/>
    <col min="5" max="5" width="10.8515625" style="216" customWidth="1"/>
    <col min="6" max="6" width="10.7109375" style="216" customWidth="1"/>
    <col min="7" max="7" width="11.140625" style="216" customWidth="1"/>
    <col min="8" max="8" width="10.57421875" style="216" customWidth="1"/>
    <col min="9" max="9" width="10.8515625" style="216" customWidth="1"/>
    <col min="10" max="13" width="7.140625" style="216" bestFit="1" customWidth="1"/>
    <col min="14" max="14" width="5.57421875" style="216" customWidth="1"/>
    <col min="15" max="16384" width="9.140625" style="216" customWidth="1"/>
  </cols>
  <sheetData>
    <row r="1" spans="1:13" ht="12.75">
      <c r="A1" s="1503" t="s">
        <v>209</v>
      </c>
      <c r="B1" s="1503"/>
      <c r="C1" s="1503"/>
      <c r="D1" s="1503"/>
      <c r="E1" s="1503"/>
      <c r="F1" s="1503"/>
      <c r="G1" s="1503"/>
      <c r="H1" s="1503"/>
      <c r="I1" s="1503"/>
      <c r="J1" s="1503"/>
      <c r="K1" s="1503"/>
      <c r="L1" s="1503"/>
      <c r="M1" s="1503"/>
    </row>
    <row r="2" spans="1:13" ht="15.75">
      <c r="A2" s="1478" t="s">
        <v>210</v>
      </c>
      <c r="B2" s="1478"/>
      <c r="C2" s="1478"/>
      <c r="D2" s="1478"/>
      <c r="E2" s="1478"/>
      <c r="F2" s="1478"/>
      <c r="G2" s="1478"/>
      <c r="H2" s="1478"/>
      <c r="I2" s="1478"/>
      <c r="J2" s="1478"/>
      <c r="K2" s="1478"/>
      <c r="L2" s="1478"/>
      <c r="M2" s="1478"/>
    </row>
    <row r="3" spans="1:13" ht="12.75">
      <c r="A3" s="1503" t="s">
        <v>211</v>
      </c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</row>
    <row r="4" spans="1:13" ht="12.75">
      <c r="A4" s="1503" t="s">
        <v>100</v>
      </c>
      <c r="B4" s="1503"/>
      <c r="C4" s="1503"/>
      <c r="D4" s="1503"/>
      <c r="E4" s="1503"/>
      <c r="F4" s="1503"/>
      <c r="G4" s="1503"/>
      <c r="H4" s="1503"/>
      <c r="I4" s="1503"/>
      <c r="J4" s="1503"/>
      <c r="K4" s="1503"/>
      <c r="L4" s="1503"/>
      <c r="M4" s="1503"/>
    </row>
    <row r="5" spans="1:13" ht="13.5" thickBot="1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spans="1:13" ht="13.5" thickTop="1">
      <c r="A6" s="1504" t="s">
        <v>212</v>
      </c>
      <c r="B6" s="1481" t="s">
        <v>213</v>
      </c>
      <c r="C6" s="288" t="s">
        <v>214</v>
      </c>
      <c r="D6" s="217" t="s">
        <v>17</v>
      </c>
      <c r="E6" s="1483" t="s">
        <v>19</v>
      </c>
      <c r="F6" s="1484"/>
      <c r="G6" s="1485" t="s">
        <v>41</v>
      </c>
      <c r="H6" s="1485"/>
      <c r="I6" s="1484"/>
      <c r="J6" s="1486" t="s">
        <v>150</v>
      </c>
      <c r="K6" s="1487"/>
      <c r="L6" s="1487"/>
      <c r="M6" s="1488"/>
    </row>
    <row r="7" spans="1:13" ht="12.75">
      <c r="A7" s="1505"/>
      <c r="B7" s="1482"/>
      <c r="C7" s="228" t="s">
        <v>215</v>
      </c>
      <c r="D7" s="289" t="str">
        <f>I7</f>
        <v>July/August</v>
      </c>
      <c r="E7" s="289" t="str">
        <f>H7</f>
        <v>June/July</v>
      </c>
      <c r="F7" s="289" t="str">
        <f>I7</f>
        <v>July/August</v>
      </c>
      <c r="G7" s="289" t="s">
        <v>106</v>
      </c>
      <c r="H7" s="289" t="s">
        <v>107</v>
      </c>
      <c r="I7" s="289" t="s">
        <v>108</v>
      </c>
      <c r="J7" s="1500" t="s">
        <v>216</v>
      </c>
      <c r="K7" s="1500" t="s">
        <v>217</v>
      </c>
      <c r="L7" s="1500" t="s">
        <v>218</v>
      </c>
      <c r="M7" s="1501" t="s">
        <v>219</v>
      </c>
    </row>
    <row r="8" spans="1:13" ht="12.75">
      <c r="A8" s="1506"/>
      <c r="B8" s="224">
        <v>1</v>
      </c>
      <c r="C8" s="227">
        <v>2</v>
      </c>
      <c r="D8" s="224">
        <v>3</v>
      </c>
      <c r="E8" s="224">
        <v>4</v>
      </c>
      <c r="F8" s="224">
        <v>5</v>
      </c>
      <c r="G8" s="226">
        <v>6</v>
      </c>
      <c r="H8" s="290">
        <v>7</v>
      </c>
      <c r="I8" s="290">
        <v>8</v>
      </c>
      <c r="J8" s="1482"/>
      <c r="K8" s="1482"/>
      <c r="L8" s="1482"/>
      <c r="M8" s="1502"/>
    </row>
    <row r="9" spans="1:13" ht="24.75" customHeight="1">
      <c r="A9" s="291"/>
      <c r="B9" s="292" t="s">
        <v>115</v>
      </c>
      <c r="C9" s="293">
        <v>100</v>
      </c>
      <c r="D9" s="294">
        <v>333.7</v>
      </c>
      <c r="E9" s="294">
        <v>350.5</v>
      </c>
      <c r="F9" s="294">
        <v>354</v>
      </c>
      <c r="G9" s="294">
        <v>366.2</v>
      </c>
      <c r="H9" s="294">
        <v>371.3</v>
      </c>
      <c r="I9" s="294">
        <v>406.6</v>
      </c>
      <c r="J9" s="295">
        <v>6.08330836080313</v>
      </c>
      <c r="K9" s="296">
        <v>0.998573466476472</v>
      </c>
      <c r="L9" s="296">
        <v>14.858757062146893</v>
      </c>
      <c r="M9" s="297">
        <v>9.507137085914351</v>
      </c>
    </row>
    <row r="10" spans="1:13" ht="24.75" customHeight="1">
      <c r="A10" s="298">
        <v>1</v>
      </c>
      <c r="B10" s="299" t="s">
        <v>220</v>
      </c>
      <c r="C10" s="300">
        <v>26.97</v>
      </c>
      <c r="D10" s="301">
        <v>254.1</v>
      </c>
      <c r="E10" s="301">
        <v>254.7</v>
      </c>
      <c r="F10" s="301">
        <v>256.7</v>
      </c>
      <c r="G10" s="301">
        <v>256.7</v>
      </c>
      <c r="H10" s="301">
        <v>256.7</v>
      </c>
      <c r="I10" s="301">
        <v>303.6</v>
      </c>
      <c r="J10" s="302">
        <v>1.0232192050373783</v>
      </c>
      <c r="K10" s="302">
        <v>0.7852375343541382</v>
      </c>
      <c r="L10" s="302">
        <v>18.270354499415674</v>
      </c>
      <c r="M10" s="303">
        <v>18.270354499415674</v>
      </c>
    </row>
    <row r="11" spans="1:13" ht="24.75" customHeight="1">
      <c r="A11" s="304"/>
      <c r="B11" s="305" t="s">
        <v>221</v>
      </c>
      <c r="C11" s="306">
        <v>9.8</v>
      </c>
      <c r="D11" s="307">
        <v>234</v>
      </c>
      <c r="E11" s="307">
        <v>234.2</v>
      </c>
      <c r="F11" s="307">
        <v>236.5</v>
      </c>
      <c r="G11" s="307">
        <v>236.5</v>
      </c>
      <c r="H11" s="307">
        <v>236.5</v>
      </c>
      <c r="I11" s="307">
        <v>278.9</v>
      </c>
      <c r="J11" s="308">
        <v>1.0683760683760681</v>
      </c>
      <c r="K11" s="308">
        <v>0.9820666097352841</v>
      </c>
      <c r="L11" s="308">
        <v>17.92811839323467</v>
      </c>
      <c r="M11" s="309">
        <v>17.92811839323467</v>
      </c>
    </row>
    <row r="12" spans="1:13" ht="27.75" customHeight="1">
      <c r="A12" s="304"/>
      <c r="B12" s="305" t="s">
        <v>222</v>
      </c>
      <c r="C12" s="306">
        <v>17.17</v>
      </c>
      <c r="D12" s="307">
        <v>265.6</v>
      </c>
      <c r="E12" s="307">
        <v>266.3</v>
      </c>
      <c r="F12" s="307">
        <v>268.2</v>
      </c>
      <c r="G12" s="307">
        <v>268.2</v>
      </c>
      <c r="H12" s="307">
        <v>268.2</v>
      </c>
      <c r="I12" s="307">
        <v>317.6</v>
      </c>
      <c r="J12" s="308">
        <v>0.9789156626505786</v>
      </c>
      <c r="K12" s="308">
        <v>0.7134810364250797</v>
      </c>
      <c r="L12" s="308">
        <v>18.419090231170784</v>
      </c>
      <c r="M12" s="309">
        <v>18.419090231170784</v>
      </c>
    </row>
    <row r="13" spans="1:13" ht="18.75" customHeight="1">
      <c r="A13" s="298">
        <v>1.1</v>
      </c>
      <c r="B13" s="299" t="s">
        <v>223</v>
      </c>
      <c r="C13" s="310">
        <v>2.82</v>
      </c>
      <c r="D13" s="301">
        <v>340.7</v>
      </c>
      <c r="E13" s="301">
        <v>340.7</v>
      </c>
      <c r="F13" s="301">
        <v>340.7</v>
      </c>
      <c r="G13" s="301">
        <v>340.7</v>
      </c>
      <c r="H13" s="301">
        <v>340.7</v>
      </c>
      <c r="I13" s="301">
        <v>423.2</v>
      </c>
      <c r="J13" s="302">
        <v>0</v>
      </c>
      <c r="K13" s="302">
        <v>0</v>
      </c>
      <c r="L13" s="302">
        <v>24.21485177575579</v>
      </c>
      <c r="M13" s="303">
        <v>24.21485177575579</v>
      </c>
    </row>
    <row r="14" spans="1:13" ht="24.75" customHeight="1">
      <c r="A14" s="298"/>
      <c r="B14" s="305" t="s">
        <v>221</v>
      </c>
      <c r="C14" s="311">
        <v>0.31</v>
      </c>
      <c r="D14" s="307">
        <v>281.4</v>
      </c>
      <c r="E14" s="307">
        <v>281.4</v>
      </c>
      <c r="F14" s="307">
        <v>281.4</v>
      </c>
      <c r="G14" s="307">
        <v>281.4</v>
      </c>
      <c r="H14" s="307">
        <v>281.4</v>
      </c>
      <c r="I14" s="307">
        <v>350.7</v>
      </c>
      <c r="J14" s="308">
        <v>0</v>
      </c>
      <c r="K14" s="308">
        <v>0</v>
      </c>
      <c r="L14" s="308">
        <v>24.62686567164181</v>
      </c>
      <c r="M14" s="309">
        <v>24.62686567164181</v>
      </c>
    </row>
    <row r="15" spans="1:13" ht="24.75" customHeight="1">
      <c r="A15" s="298"/>
      <c r="B15" s="305" t="s">
        <v>222</v>
      </c>
      <c r="C15" s="311">
        <v>2.51</v>
      </c>
      <c r="D15" s="307">
        <v>347.9</v>
      </c>
      <c r="E15" s="307">
        <v>347.9</v>
      </c>
      <c r="F15" s="307">
        <v>347.9</v>
      </c>
      <c r="G15" s="307">
        <v>347.9</v>
      </c>
      <c r="H15" s="307">
        <v>347.9</v>
      </c>
      <c r="I15" s="307">
        <v>432</v>
      </c>
      <c r="J15" s="308">
        <v>0</v>
      </c>
      <c r="K15" s="308">
        <v>0</v>
      </c>
      <c r="L15" s="308">
        <v>24.173613107214734</v>
      </c>
      <c r="M15" s="309">
        <v>24.173613107214734</v>
      </c>
    </row>
    <row r="16" spans="1:13" ht="24.75" customHeight="1">
      <c r="A16" s="298">
        <v>1.2</v>
      </c>
      <c r="B16" s="299" t="s">
        <v>224</v>
      </c>
      <c r="C16" s="310">
        <v>1.14</v>
      </c>
      <c r="D16" s="301">
        <v>283</v>
      </c>
      <c r="E16" s="301">
        <v>288.1</v>
      </c>
      <c r="F16" s="301">
        <v>290.1</v>
      </c>
      <c r="G16" s="301">
        <v>290.1</v>
      </c>
      <c r="H16" s="301">
        <v>290.1</v>
      </c>
      <c r="I16" s="301">
        <v>336.7</v>
      </c>
      <c r="J16" s="302">
        <v>2.5088339222614877</v>
      </c>
      <c r="K16" s="302">
        <v>0.6942034015966669</v>
      </c>
      <c r="L16" s="302">
        <v>16.06342640468803</v>
      </c>
      <c r="M16" s="303">
        <v>16.06342640468803</v>
      </c>
    </row>
    <row r="17" spans="1:13" ht="24.75" customHeight="1">
      <c r="A17" s="298"/>
      <c r="B17" s="305" t="s">
        <v>221</v>
      </c>
      <c r="C17" s="311">
        <v>0.19</v>
      </c>
      <c r="D17" s="307">
        <v>228</v>
      </c>
      <c r="E17" s="307">
        <v>231.4</v>
      </c>
      <c r="F17" s="307">
        <v>233</v>
      </c>
      <c r="G17" s="307">
        <v>233</v>
      </c>
      <c r="H17" s="307">
        <v>233</v>
      </c>
      <c r="I17" s="307">
        <v>285.7</v>
      </c>
      <c r="J17" s="308">
        <v>2.192982456140342</v>
      </c>
      <c r="K17" s="308">
        <v>0.6914433880726136</v>
      </c>
      <c r="L17" s="308">
        <v>22.61802575107295</v>
      </c>
      <c r="M17" s="309">
        <v>22.61802575107295</v>
      </c>
    </row>
    <row r="18" spans="1:13" ht="24.75" customHeight="1">
      <c r="A18" s="298"/>
      <c r="B18" s="305" t="s">
        <v>222</v>
      </c>
      <c r="C18" s="311">
        <v>0.95</v>
      </c>
      <c r="D18" s="307">
        <v>294</v>
      </c>
      <c r="E18" s="307">
        <v>299.4</v>
      </c>
      <c r="F18" s="307">
        <v>301.6</v>
      </c>
      <c r="G18" s="307">
        <v>301.6</v>
      </c>
      <c r="H18" s="307">
        <v>301.6</v>
      </c>
      <c r="I18" s="307">
        <v>346.9</v>
      </c>
      <c r="J18" s="308">
        <v>2.5850340136054513</v>
      </c>
      <c r="K18" s="308">
        <v>0.7348029392117752</v>
      </c>
      <c r="L18" s="308">
        <v>15.01989389920422</v>
      </c>
      <c r="M18" s="309">
        <v>15.01989389920422</v>
      </c>
    </row>
    <row r="19" spans="1:13" ht="24.75" customHeight="1">
      <c r="A19" s="298">
        <v>1.3</v>
      </c>
      <c r="B19" s="299" t="s">
        <v>225</v>
      </c>
      <c r="C19" s="310">
        <v>0.55</v>
      </c>
      <c r="D19" s="301">
        <v>431.7</v>
      </c>
      <c r="E19" s="301">
        <v>447.5</v>
      </c>
      <c r="F19" s="301">
        <v>457.7</v>
      </c>
      <c r="G19" s="301">
        <v>457.7</v>
      </c>
      <c r="H19" s="301">
        <v>457.7</v>
      </c>
      <c r="I19" s="301">
        <v>473.2</v>
      </c>
      <c r="J19" s="302">
        <v>6.022700949733604</v>
      </c>
      <c r="K19" s="302">
        <v>2.2793296089385535</v>
      </c>
      <c r="L19" s="302">
        <v>3.3864977059209025</v>
      </c>
      <c r="M19" s="303">
        <v>3.3864977059209025</v>
      </c>
    </row>
    <row r="20" spans="1:13" ht="24.75" customHeight="1">
      <c r="A20" s="298"/>
      <c r="B20" s="305" t="s">
        <v>221</v>
      </c>
      <c r="C20" s="311">
        <v>0.1</v>
      </c>
      <c r="D20" s="307">
        <v>334.9</v>
      </c>
      <c r="E20" s="307">
        <v>341.8</v>
      </c>
      <c r="F20" s="307">
        <v>352.3</v>
      </c>
      <c r="G20" s="307">
        <v>352.3</v>
      </c>
      <c r="H20" s="307">
        <v>352.3</v>
      </c>
      <c r="I20" s="307">
        <v>365.9</v>
      </c>
      <c r="J20" s="308">
        <v>5.195580770379223</v>
      </c>
      <c r="K20" s="308">
        <v>3.0719719133996506</v>
      </c>
      <c r="L20" s="308">
        <v>3.86034629577064</v>
      </c>
      <c r="M20" s="309">
        <v>3.86034629577064</v>
      </c>
    </row>
    <row r="21" spans="1:13" ht="24.75" customHeight="1">
      <c r="A21" s="298"/>
      <c r="B21" s="305" t="s">
        <v>222</v>
      </c>
      <c r="C21" s="311">
        <v>0.45</v>
      </c>
      <c r="D21" s="307">
        <v>453.9</v>
      </c>
      <c r="E21" s="307">
        <v>471.7</v>
      </c>
      <c r="F21" s="307">
        <v>481.8</v>
      </c>
      <c r="G21" s="307">
        <v>481.8</v>
      </c>
      <c r="H21" s="307">
        <v>481.8</v>
      </c>
      <c r="I21" s="307">
        <v>497.7</v>
      </c>
      <c r="J21" s="308">
        <v>6.146728354263061</v>
      </c>
      <c r="K21" s="308">
        <v>2.141191435234262</v>
      </c>
      <c r="L21" s="308">
        <v>3.300124533001238</v>
      </c>
      <c r="M21" s="309">
        <v>3.300124533001238</v>
      </c>
    </row>
    <row r="22" spans="1:13" ht="24.75" customHeight="1">
      <c r="A22" s="298">
        <v>1.4</v>
      </c>
      <c r="B22" s="299" t="s">
        <v>226</v>
      </c>
      <c r="C22" s="310">
        <v>4.01</v>
      </c>
      <c r="D22" s="301">
        <v>332.4</v>
      </c>
      <c r="E22" s="301">
        <v>332.4</v>
      </c>
      <c r="F22" s="301">
        <v>332.4</v>
      </c>
      <c r="G22" s="301">
        <v>332.4</v>
      </c>
      <c r="H22" s="301">
        <v>332.4</v>
      </c>
      <c r="I22" s="301">
        <v>410.8</v>
      </c>
      <c r="J22" s="302">
        <v>0</v>
      </c>
      <c r="K22" s="302">
        <v>0</v>
      </c>
      <c r="L22" s="302">
        <v>23.586040914560783</v>
      </c>
      <c r="M22" s="303">
        <v>23.586040914560783</v>
      </c>
    </row>
    <row r="23" spans="1:13" ht="24.75" customHeight="1">
      <c r="A23" s="298"/>
      <c r="B23" s="305" t="s">
        <v>221</v>
      </c>
      <c r="C23" s="311">
        <v>0.17</v>
      </c>
      <c r="D23" s="307">
        <v>258.8</v>
      </c>
      <c r="E23" s="307">
        <v>259.3</v>
      </c>
      <c r="F23" s="307">
        <v>259.3</v>
      </c>
      <c r="G23" s="307">
        <v>259.3</v>
      </c>
      <c r="H23" s="307">
        <v>259.3</v>
      </c>
      <c r="I23" s="307">
        <v>322.6</v>
      </c>
      <c r="J23" s="308">
        <v>0.19319938176198548</v>
      </c>
      <c r="K23" s="308">
        <v>0</v>
      </c>
      <c r="L23" s="308">
        <v>24.411878133436176</v>
      </c>
      <c r="M23" s="309">
        <v>24.411878133436176</v>
      </c>
    </row>
    <row r="24" spans="1:13" ht="24.75" customHeight="1">
      <c r="A24" s="298"/>
      <c r="B24" s="305" t="s">
        <v>222</v>
      </c>
      <c r="C24" s="311">
        <v>3.84</v>
      </c>
      <c r="D24" s="307">
        <v>335.7</v>
      </c>
      <c r="E24" s="307">
        <v>335.7</v>
      </c>
      <c r="F24" s="307">
        <v>335.7</v>
      </c>
      <c r="G24" s="307">
        <v>335.7</v>
      </c>
      <c r="H24" s="307">
        <v>335.7</v>
      </c>
      <c r="I24" s="307">
        <v>414.8</v>
      </c>
      <c r="J24" s="308">
        <v>0</v>
      </c>
      <c r="K24" s="308">
        <v>0</v>
      </c>
      <c r="L24" s="308">
        <v>23.562704795948775</v>
      </c>
      <c r="M24" s="309">
        <v>23.562704795948775</v>
      </c>
    </row>
    <row r="25" spans="1:13" s="272" customFormat="1" ht="24.75" customHeight="1">
      <c r="A25" s="298">
        <v>1.5</v>
      </c>
      <c r="B25" s="299" t="s">
        <v>138</v>
      </c>
      <c r="C25" s="310">
        <v>10.55</v>
      </c>
      <c r="D25" s="301">
        <v>295.8</v>
      </c>
      <c r="E25" s="301">
        <v>295.8</v>
      </c>
      <c r="F25" s="301">
        <v>300.2</v>
      </c>
      <c r="G25" s="301">
        <v>300.2</v>
      </c>
      <c r="H25" s="301">
        <v>300.2</v>
      </c>
      <c r="I25" s="301">
        <v>362.4</v>
      </c>
      <c r="J25" s="302">
        <v>1.4874915483434705</v>
      </c>
      <c r="K25" s="302">
        <v>1.4874915483434705</v>
      </c>
      <c r="L25" s="302">
        <v>20.71952031978681</v>
      </c>
      <c r="M25" s="303">
        <v>20.71952031978681</v>
      </c>
    </row>
    <row r="26" spans="1:13" ht="24.75" customHeight="1">
      <c r="A26" s="298"/>
      <c r="B26" s="305" t="s">
        <v>221</v>
      </c>
      <c r="C26" s="311">
        <v>6.8</v>
      </c>
      <c r="D26" s="307">
        <v>268.9</v>
      </c>
      <c r="E26" s="307">
        <v>268.9</v>
      </c>
      <c r="F26" s="307">
        <v>272.1</v>
      </c>
      <c r="G26" s="307">
        <v>272.1</v>
      </c>
      <c r="H26" s="307">
        <v>272.1</v>
      </c>
      <c r="I26" s="307">
        <v>326.8</v>
      </c>
      <c r="J26" s="308">
        <v>1.1900334696913575</v>
      </c>
      <c r="K26" s="308">
        <v>1.1900334696913575</v>
      </c>
      <c r="L26" s="308">
        <v>20.102903344358694</v>
      </c>
      <c r="M26" s="309">
        <v>20.102903344358694</v>
      </c>
    </row>
    <row r="27" spans="1:15" ht="24.75" customHeight="1">
      <c r="A27" s="298"/>
      <c r="B27" s="305" t="s">
        <v>222</v>
      </c>
      <c r="C27" s="311">
        <v>3.75</v>
      </c>
      <c r="D27" s="307">
        <v>344.6</v>
      </c>
      <c r="E27" s="307">
        <v>344.6</v>
      </c>
      <c r="F27" s="307">
        <v>351.2</v>
      </c>
      <c r="G27" s="307">
        <v>351.2</v>
      </c>
      <c r="H27" s="307">
        <v>351.2</v>
      </c>
      <c r="I27" s="307">
        <v>426.9</v>
      </c>
      <c r="J27" s="308">
        <v>1.9152640742890128</v>
      </c>
      <c r="K27" s="308">
        <v>1.9152640742890128</v>
      </c>
      <c r="L27" s="308">
        <v>21.554669703872435</v>
      </c>
      <c r="M27" s="309">
        <v>21.554669703872435</v>
      </c>
      <c r="O27" s="312"/>
    </row>
    <row r="28" spans="1:13" s="272" customFormat="1" ht="24.75" customHeight="1">
      <c r="A28" s="298">
        <v>1.6</v>
      </c>
      <c r="B28" s="299" t="s">
        <v>227</v>
      </c>
      <c r="C28" s="310">
        <v>7.9</v>
      </c>
      <c r="D28" s="301">
        <v>111.3</v>
      </c>
      <c r="E28" s="301">
        <v>111.3</v>
      </c>
      <c r="F28" s="301">
        <v>111.3</v>
      </c>
      <c r="G28" s="301">
        <v>111.3</v>
      </c>
      <c r="H28" s="301">
        <v>111.3</v>
      </c>
      <c r="I28" s="301">
        <v>111.3</v>
      </c>
      <c r="J28" s="302">
        <v>0</v>
      </c>
      <c r="K28" s="302">
        <v>0</v>
      </c>
      <c r="L28" s="302">
        <v>0</v>
      </c>
      <c r="M28" s="303">
        <v>0</v>
      </c>
    </row>
    <row r="29" spans="1:13" ht="24.75" customHeight="1">
      <c r="A29" s="298"/>
      <c r="B29" s="305" t="s">
        <v>221</v>
      </c>
      <c r="C29" s="311">
        <v>2.24</v>
      </c>
      <c r="D29" s="307">
        <v>115.3</v>
      </c>
      <c r="E29" s="307">
        <v>115.3</v>
      </c>
      <c r="F29" s="307">
        <v>115.3</v>
      </c>
      <c r="G29" s="307">
        <v>115.3</v>
      </c>
      <c r="H29" s="307">
        <v>115.3</v>
      </c>
      <c r="I29" s="307">
        <v>115.3</v>
      </c>
      <c r="J29" s="308">
        <v>0</v>
      </c>
      <c r="K29" s="308">
        <v>0</v>
      </c>
      <c r="L29" s="308">
        <v>0</v>
      </c>
      <c r="M29" s="309">
        <v>0</v>
      </c>
    </row>
    <row r="30" spans="1:13" ht="24.75" customHeight="1">
      <c r="A30" s="298"/>
      <c r="B30" s="305" t="s">
        <v>222</v>
      </c>
      <c r="C30" s="311">
        <v>5.66</v>
      </c>
      <c r="D30" s="307">
        <v>109.7</v>
      </c>
      <c r="E30" s="307">
        <v>109.7</v>
      </c>
      <c r="F30" s="307">
        <v>109.7</v>
      </c>
      <c r="G30" s="307">
        <v>109.7</v>
      </c>
      <c r="H30" s="307">
        <v>109.7</v>
      </c>
      <c r="I30" s="307">
        <v>109.7</v>
      </c>
      <c r="J30" s="308">
        <v>0</v>
      </c>
      <c r="K30" s="308">
        <v>0</v>
      </c>
      <c r="L30" s="308">
        <v>0</v>
      </c>
      <c r="M30" s="309">
        <v>0</v>
      </c>
    </row>
    <row r="31" spans="1:13" s="272" customFormat="1" ht="18.75" customHeight="1">
      <c r="A31" s="298">
        <v>2</v>
      </c>
      <c r="B31" s="299" t="s">
        <v>228</v>
      </c>
      <c r="C31" s="310">
        <v>73.03</v>
      </c>
      <c r="D31" s="301">
        <v>363.1</v>
      </c>
      <c r="E31" s="301">
        <v>385.8</v>
      </c>
      <c r="F31" s="301">
        <v>390</v>
      </c>
      <c r="G31" s="301">
        <v>406.6</v>
      </c>
      <c r="H31" s="301">
        <v>413.6</v>
      </c>
      <c r="I31" s="301">
        <v>444.6</v>
      </c>
      <c r="J31" s="313">
        <v>7.408427430459923</v>
      </c>
      <c r="K31" s="313">
        <v>1.088646967340594</v>
      </c>
      <c r="L31" s="313">
        <v>14.000000000000014</v>
      </c>
      <c r="M31" s="314">
        <v>7.495164410058024</v>
      </c>
    </row>
    <row r="32" spans="1:13" ht="18" customHeight="1">
      <c r="A32" s="298">
        <v>2.1</v>
      </c>
      <c r="B32" s="299" t="s">
        <v>229</v>
      </c>
      <c r="C32" s="310">
        <v>39.49</v>
      </c>
      <c r="D32" s="301">
        <v>402.8</v>
      </c>
      <c r="E32" s="301">
        <v>441</v>
      </c>
      <c r="F32" s="301">
        <v>446.1</v>
      </c>
      <c r="G32" s="301">
        <v>461.7</v>
      </c>
      <c r="H32" s="301">
        <v>473.6</v>
      </c>
      <c r="I32" s="301">
        <v>508</v>
      </c>
      <c r="J32" s="302">
        <v>10.749751737835169</v>
      </c>
      <c r="K32" s="302">
        <v>1.1564625850340065</v>
      </c>
      <c r="L32" s="302">
        <v>13.875812598072173</v>
      </c>
      <c r="M32" s="315">
        <v>7.263513513513516</v>
      </c>
    </row>
    <row r="33" spans="1:13" ht="24.75" customHeight="1">
      <c r="A33" s="298"/>
      <c r="B33" s="305" t="s">
        <v>230</v>
      </c>
      <c r="C33" s="306">
        <v>20.49</v>
      </c>
      <c r="D33" s="307">
        <v>387.4</v>
      </c>
      <c r="E33" s="307">
        <v>439.1</v>
      </c>
      <c r="F33" s="307">
        <v>445.1</v>
      </c>
      <c r="G33" s="307">
        <v>453.7</v>
      </c>
      <c r="H33" s="307">
        <v>463.7</v>
      </c>
      <c r="I33" s="307">
        <v>497</v>
      </c>
      <c r="J33" s="308">
        <v>14.894166236448129</v>
      </c>
      <c r="K33" s="308">
        <v>1.366431336825329</v>
      </c>
      <c r="L33" s="308">
        <v>11.660301055942483</v>
      </c>
      <c r="M33" s="309">
        <v>7.181367263316801</v>
      </c>
    </row>
    <row r="34" spans="1:13" ht="24.75" customHeight="1">
      <c r="A34" s="298"/>
      <c r="B34" s="305" t="s">
        <v>231</v>
      </c>
      <c r="C34" s="306">
        <v>19</v>
      </c>
      <c r="D34" s="307">
        <v>419.5</v>
      </c>
      <c r="E34" s="307">
        <v>443.1</v>
      </c>
      <c r="F34" s="307">
        <v>447.2</v>
      </c>
      <c r="G34" s="307">
        <v>470.2</v>
      </c>
      <c r="H34" s="307">
        <v>484.2</v>
      </c>
      <c r="I34" s="307">
        <v>519.8</v>
      </c>
      <c r="J34" s="308">
        <v>6.603098927294411</v>
      </c>
      <c r="K34" s="308">
        <v>0.9252990295644139</v>
      </c>
      <c r="L34" s="308">
        <v>16.234347048300535</v>
      </c>
      <c r="M34" s="309">
        <v>7.352333746385781</v>
      </c>
    </row>
    <row r="35" spans="1:13" ht="24.75" customHeight="1">
      <c r="A35" s="298">
        <v>2.2</v>
      </c>
      <c r="B35" s="299" t="s">
        <v>232</v>
      </c>
      <c r="C35" s="310">
        <v>25.25</v>
      </c>
      <c r="D35" s="301">
        <v>316.3</v>
      </c>
      <c r="E35" s="301">
        <v>318.2</v>
      </c>
      <c r="F35" s="301">
        <v>321.4</v>
      </c>
      <c r="G35" s="301">
        <v>334.1</v>
      </c>
      <c r="H35" s="301">
        <v>334.1</v>
      </c>
      <c r="I35" s="301">
        <v>359</v>
      </c>
      <c r="J35" s="302">
        <v>1.6123932975023507</v>
      </c>
      <c r="K35" s="302">
        <v>1.0056568196103086</v>
      </c>
      <c r="L35" s="302">
        <v>11.698817672682011</v>
      </c>
      <c r="M35" s="303">
        <v>7.4528584256210735</v>
      </c>
    </row>
    <row r="36" spans="1:13" ht="24.75" customHeight="1">
      <c r="A36" s="298"/>
      <c r="B36" s="305" t="s">
        <v>233</v>
      </c>
      <c r="C36" s="306">
        <v>6.31</v>
      </c>
      <c r="D36" s="307">
        <v>298.1</v>
      </c>
      <c r="E36" s="307">
        <v>302.1</v>
      </c>
      <c r="F36" s="307">
        <v>306.8</v>
      </c>
      <c r="G36" s="307">
        <v>325.5</v>
      </c>
      <c r="H36" s="307">
        <v>325.5</v>
      </c>
      <c r="I36" s="307">
        <v>351.2</v>
      </c>
      <c r="J36" s="308">
        <v>2.9184837302918396</v>
      </c>
      <c r="K36" s="308">
        <v>1.5557762330354166</v>
      </c>
      <c r="L36" s="308">
        <v>14.471968709256842</v>
      </c>
      <c r="M36" s="309">
        <v>7.895545314900147</v>
      </c>
    </row>
    <row r="37" spans="1:13" ht="24.75" customHeight="1">
      <c r="A37" s="298"/>
      <c r="B37" s="305" t="s">
        <v>234</v>
      </c>
      <c r="C37" s="306">
        <v>6.31</v>
      </c>
      <c r="D37" s="307">
        <v>313.9</v>
      </c>
      <c r="E37" s="307">
        <v>314.5</v>
      </c>
      <c r="F37" s="307">
        <v>318.1</v>
      </c>
      <c r="G37" s="307">
        <v>332.7</v>
      </c>
      <c r="H37" s="307">
        <v>332.7</v>
      </c>
      <c r="I37" s="307">
        <v>363.6</v>
      </c>
      <c r="J37" s="308">
        <v>1.3380057343103147</v>
      </c>
      <c r="K37" s="308">
        <v>1.1446740858505677</v>
      </c>
      <c r="L37" s="308">
        <v>14.303678088651367</v>
      </c>
      <c r="M37" s="309">
        <v>9.287646528403968</v>
      </c>
    </row>
    <row r="38" spans="1:13" ht="24.75" customHeight="1">
      <c r="A38" s="298"/>
      <c r="B38" s="305" t="s">
        <v>235</v>
      </c>
      <c r="C38" s="306">
        <v>6.31</v>
      </c>
      <c r="D38" s="307">
        <v>315.7</v>
      </c>
      <c r="E38" s="307">
        <v>315.9</v>
      </c>
      <c r="F38" s="307">
        <v>319</v>
      </c>
      <c r="G38" s="307">
        <v>327.8</v>
      </c>
      <c r="H38" s="307">
        <v>327.8</v>
      </c>
      <c r="I38" s="307">
        <v>352.9</v>
      </c>
      <c r="J38" s="308">
        <v>1.0452961672474004</v>
      </c>
      <c r="K38" s="308">
        <v>0.9813232035454291</v>
      </c>
      <c r="L38" s="308">
        <v>10.626959247648898</v>
      </c>
      <c r="M38" s="309">
        <v>7.657107992678448</v>
      </c>
    </row>
    <row r="39" spans="1:13" ht="24.75" customHeight="1">
      <c r="A39" s="298"/>
      <c r="B39" s="305" t="s">
        <v>236</v>
      </c>
      <c r="C39" s="306">
        <v>6.32</v>
      </c>
      <c r="D39" s="307">
        <v>337.6</v>
      </c>
      <c r="E39" s="307">
        <v>340.5</v>
      </c>
      <c r="F39" s="307">
        <v>341.7</v>
      </c>
      <c r="G39" s="307">
        <v>350.4</v>
      </c>
      <c r="H39" s="307">
        <v>350.4</v>
      </c>
      <c r="I39" s="307">
        <v>368.3</v>
      </c>
      <c r="J39" s="308">
        <v>1.2144549763033012</v>
      </c>
      <c r="K39" s="308">
        <v>0.35242290748898597</v>
      </c>
      <c r="L39" s="308">
        <v>7.78460637986538</v>
      </c>
      <c r="M39" s="309">
        <v>5.108447488584474</v>
      </c>
    </row>
    <row r="40" spans="1:13" ht="24.75" customHeight="1">
      <c r="A40" s="298">
        <v>2.3</v>
      </c>
      <c r="B40" s="299" t="s">
        <v>237</v>
      </c>
      <c r="C40" s="310">
        <v>8.29</v>
      </c>
      <c r="D40" s="301">
        <v>316.5</v>
      </c>
      <c r="E40" s="301">
        <v>329</v>
      </c>
      <c r="F40" s="301">
        <v>331.2</v>
      </c>
      <c r="G40" s="301">
        <v>365.4</v>
      </c>
      <c r="H40" s="301">
        <v>369.7</v>
      </c>
      <c r="I40" s="301">
        <v>403.3</v>
      </c>
      <c r="J40" s="302">
        <v>4.644549763033169</v>
      </c>
      <c r="K40" s="302">
        <v>0.6686930091185417</v>
      </c>
      <c r="L40" s="302">
        <v>21.769323671497602</v>
      </c>
      <c r="M40" s="315">
        <v>9.088450094671359</v>
      </c>
    </row>
    <row r="41" spans="1:13" s="272" customFormat="1" ht="24.75" customHeight="1">
      <c r="A41" s="316"/>
      <c r="B41" s="299" t="s">
        <v>238</v>
      </c>
      <c r="C41" s="310">
        <v>2.76</v>
      </c>
      <c r="D41" s="301">
        <v>296.5</v>
      </c>
      <c r="E41" s="301">
        <v>305.4</v>
      </c>
      <c r="F41" s="301">
        <v>307.4</v>
      </c>
      <c r="G41" s="301">
        <v>340.8</v>
      </c>
      <c r="H41" s="301">
        <v>345.3</v>
      </c>
      <c r="I41" s="301">
        <v>377.8</v>
      </c>
      <c r="J41" s="302">
        <v>3.6762225969645783</v>
      </c>
      <c r="K41" s="302">
        <v>0.6548788474132152</v>
      </c>
      <c r="L41" s="302">
        <v>22.901756668835404</v>
      </c>
      <c r="M41" s="303">
        <v>9.412105415580669</v>
      </c>
    </row>
    <row r="42" spans="1:13" ht="24.75" customHeight="1">
      <c r="A42" s="316"/>
      <c r="B42" s="305" t="s">
        <v>234</v>
      </c>
      <c r="C42" s="306">
        <v>1.38</v>
      </c>
      <c r="D42" s="307">
        <v>286.2</v>
      </c>
      <c r="E42" s="307">
        <v>295.2</v>
      </c>
      <c r="F42" s="307">
        <v>299.2</v>
      </c>
      <c r="G42" s="307">
        <v>330.6</v>
      </c>
      <c r="H42" s="307">
        <v>339.7</v>
      </c>
      <c r="I42" s="307">
        <v>368.3</v>
      </c>
      <c r="J42" s="308">
        <v>4.542278127183792</v>
      </c>
      <c r="K42" s="308">
        <v>1.3550135501354958</v>
      </c>
      <c r="L42" s="308">
        <v>23.094919786096256</v>
      </c>
      <c r="M42" s="309">
        <v>8.41919340594643</v>
      </c>
    </row>
    <row r="43" spans="1:13" ht="24.75" customHeight="1">
      <c r="A43" s="317"/>
      <c r="B43" s="305" t="s">
        <v>236</v>
      </c>
      <c r="C43" s="306">
        <v>1.38</v>
      </c>
      <c r="D43" s="307">
        <v>306.9</v>
      </c>
      <c r="E43" s="307">
        <v>315.6</v>
      </c>
      <c r="F43" s="307">
        <v>315.6</v>
      </c>
      <c r="G43" s="307">
        <v>351</v>
      </c>
      <c r="H43" s="307">
        <v>351</v>
      </c>
      <c r="I43" s="307">
        <v>387.2</v>
      </c>
      <c r="J43" s="308">
        <v>2.8347996089931797</v>
      </c>
      <c r="K43" s="308">
        <v>0</v>
      </c>
      <c r="L43" s="308">
        <v>22.686945500633698</v>
      </c>
      <c r="M43" s="309">
        <v>10.313390313390315</v>
      </c>
    </row>
    <row r="44" spans="1:13" ht="24.75" customHeight="1">
      <c r="A44" s="316"/>
      <c r="B44" s="299" t="s">
        <v>239</v>
      </c>
      <c r="C44" s="310">
        <v>2.76</v>
      </c>
      <c r="D44" s="301">
        <v>280.2</v>
      </c>
      <c r="E44" s="301">
        <v>288.5</v>
      </c>
      <c r="F44" s="301">
        <v>290.7</v>
      </c>
      <c r="G44" s="301">
        <v>333.9</v>
      </c>
      <c r="H44" s="301">
        <v>336.2</v>
      </c>
      <c r="I44" s="301">
        <v>370.3</v>
      </c>
      <c r="J44" s="302">
        <v>3.747323340471098</v>
      </c>
      <c r="K44" s="302">
        <v>0.7625649913344859</v>
      </c>
      <c r="L44" s="302">
        <v>27.382180942552466</v>
      </c>
      <c r="M44" s="303">
        <v>10.142772159428915</v>
      </c>
    </row>
    <row r="45" spans="1:13" ht="24.75" customHeight="1">
      <c r="A45" s="316"/>
      <c r="B45" s="305" t="s">
        <v>234</v>
      </c>
      <c r="C45" s="306">
        <v>1.38</v>
      </c>
      <c r="D45" s="307">
        <v>272.4</v>
      </c>
      <c r="E45" s="307">
        <v>280.3</v>
      </c>
      <c r="F45" s="307">
        <v>283.7</v>
      </c>
      <c r="G45" s="307">
        <v>330.3</v>
      </c>
      <c r="H45" s="307">
        <v>330.3</v>
      </c>
      <c r="I45" s="307">
        <v>358.8</v>
      </c>
      <c r="J45" s="308">
        <v>4.148311306901633</v>
      </c>
      <c r="K45" s="308">
        <v>1.212986086336059</v>
      </c>
      <c r="L45" s="308">
        <v>26.471624955939376</v>
      </c>
      <c r="M45" s="309">
        <v>8.628519527702096</v>
      </c>
    </row>
    <row r="46" spans="1:13" ht="24.75" customHeight="1">
      <c r="A46" s="316"/>
      <c r="B46" s="305" t="s">
        <v>236</v>
      </c>
      <c r="C46" s="306">
        <v>1.38</v>
      </c>
      <c r="D46" s="307">
        <v>288</v>
      </c>
      <c r="E46" s="307">
        <v>296.7</v>
      </c>
      <c r="F46" s="307">
        <v>297.7</v>
      </c>
      <c r="G46" s="307">
        <v>337.5</v>
      </c>
      <c r="H46" s="307">
        <v>342.2</v>
      </c>
      <c r="I46" s="307">
        <v>381.7</v>
      </c>
      <c r="J46" s="308">
        <v>3.368055555555543</v>
      </c>
      <c r="K46" s="308">
        <v>0.3370407819346184</v>
      </c>
      <c r="L46" s="308">
        <v>28.216325159556618</v>
      </c>
      <c r="M46" s="309">
        <v>11.54295733489188</v>
      </c>
    </row>
    <row r="47" spans="1:13" ht="24.75" customHeight="1">
      <c r="A47" s="316"/>
      <c r="B47" s="299" t="s">
        <v>240</v>
      </c>
      <c r="C47" s="310">
        <v>2.77</v>
      </c>
      <c r="D47" s="301">
        <v>372.6</v>
      </c>
      <c r="E47" s="301">
        <v>392.8</v>
      </c>
      <c r="F47" s="301">
        <v>395.4</v>
      </c>
      <c r="G47" s="301">
        <v>421.4</v>
      </c>
      <c r="H47" s="301">
        <v>427.4</v>
      </c>
      <c r="I47" s="301">
        <v>461.9</v>
      </c>
      <c r="J47" s="302">
        <v>6.119162640901749</v>
      </c>
      <c r="K47" s="302">
        <v>0.6619144602851179</v>
      </c>
      <c r="L47" s="302">
        <v>16.81841173495195</v>
      </c>
      <c r="M47" s="303">
        <v>8.0720636406177</v>
      </c>
    </row>
    <row r="48" spans="1:13" ht="24.75" customHeight="1">
      <c r="A48" s="316"/>
      <c r="B48" s="305" t="s">
        <v>230</v>
      </c>
      <c r="C48" s="306">
        <v>1.38</v>
      </c>
      <c r="D48" s="307">
        <v>379.6</v>
      </c>
      <c r="E48" s="307">
        <v>402.8</v>
      </c>
      <c r="F48" s="307">
        <v>405.4</v>
      </c>
      <c r="G48" s="307">
        <v>428.1</v>
      </c>
      <c r="H48" s="307">
        <v>428.1</v>
      </c>
      <c r="I48" s="307">
        <v>455.1</v>
      </c>
      <c r="J48" s="308">
        <v>6.796628029504731</v>
      </c>
      <c r="K48" s="308">
        <v>0.6454816285997822</v>
      </c>
      <c r="L48" s="308">
        <v>12.259496793290594</v>
      </c>
      <c r="M48" s="309">
        <v>6.306937631394533</v>
      </c>
    </row>
    <row r="49" spans="1:13" ht="24.75" customHeight="1" thickBot="1">
      <c r="A49" s="318"/>
      <c r="B49" s="319" t="s">
        <v>231</v>
      </c>
      <c r="C49" s="320">
        <v>1.39</v>
      </c>
      <c r="D49" s="321">
        <v>365.7</v>
      </c>
      <c r="E49" s="321">
        <v>382.9</v>
      </c>
      <c r="F49" s="321">
        <v>385.5</v>
      </c>
      <c r="G49" s="321">
        <v>414.8</v>
      </c>
      <c r="H49" s="321">
        <v>426.6</v>
      </c>
      <c r="I49" s="321">
        <v>468.6</v>
      </c>
      <c r="J49" s="322">
        <v>5.414273995077949</v>
      </c>
      <c r="K49" s="322">
        <v>0.679028466962663</v>
      </c>
      <c r="L49" s="322">
        <v>21.556420233463044</v>
      </c>
      <c r="M49" s="323">
        <v>9.845288326300988</v>
      </c>
    </row>
    <row r="50" spans="4:13" ht="12" customHeight="1" thickTop="1">
      <c r="D50" s="324"/>
      <c r="E50" s="324"/>
      <c r="F50" s="324"/>
      <c r="G50" s="324"/>
      <c r="H50" s="324"/>
      <c r="I50" s="324"/>
      <c r="J50" s="324"/>
      <c r="K50" s="324"/>
      <c r="L50" s="324"/>
      <c r="M50" s="324"/>
    </row>
    <row r="51" spans="4:13" ht="24.75" customHeight="1">
      <c r="D51" s="324"/>
      <c r="E51" s="324"/>
      <c r="F51" s="324"/>
      <c r="G51" s="324"/>
      <c r="H51" s="324"/>
      <c r="I51" s="324"/>
      <c r="J51" s="324"/>
      <c r="K51" s="324"/>
      <c r="L51" s="324"/>
      <c r="M51" s="324"/>
    </row>
    <row r="52" spans="4:13" ht="24.75" customHeight="1">
      <c r="D52" s="324"/>
      <c r="E52" s="324"/>
      <c r="F52" s="324"/>
      <c r="G52" s="324"/>
      <c r="H52" s="324"/>
      <c r="I52" s="324"/>
      <c r="J52" s="324"/>
      <c r="K52" s="324"/>
      <c r="L52" s="324"/>
      <c r="M52" s="324"/>
    </row>
    <row r="53" spans="4:13" ht="24.75" customHeight="1">
      <c r="D53" s="324"/>
      <c r="E53" s="324"/>
      <c r="F53" s="324"/>
      <c r="G53" s="324"/>
      <c r="H53" s="324"/>
      <c r="I53" s="324"/>
      <c r="J53" s="324"/>
      <c r="K53" s="324"/>
      <c r="L53" s="324"/>
      <c r="M53" s="324"/>
    </row>
    <row r="54" spans="4:13" ht="24.75" customHeight="1">
      <c r="D54" s="324"/>
      <c r="E54" s="324"/>
      <c r="F54" s="324"/>
      <c r="G54" s="324"/>
      <c r="H54" s="324"/>
      <c r="I54" s="324"/>
      <c r="J54" s="324"/>
      <c r="K54" s="324"/>
      <c r="L54" s="324"/>
      <c r="M54" s="324"/>
    </row>
    <row r="55" spans="4:13" ht="24.75" customHeight="1">
      <c r="D55" s="324"/>
      <c r="E55" s="324"/>
      <c r="F55" s="324"/>
      <c r="G55" s="324"/>
      <c r="H55" s="324"/>
      <c r="I55" s="324"/>
      <c r="J55" s="324"/>
      <c r="K55" s="324"/>
      <c r="L55" s="324"/>
      <c r="M55" s="324"/>
    </row>
    <row r="56" spans="4:13" ht="24.75" customHeight="1">
      <c r="D56" s="324"/>
      <c r="E56" s="324"/>
      <c r="F56" s="324"/>
      <c r="G56" s="324"/>
      <c r="H56" s="324"/>
      <c r="I56" s="324"/>
      <c r="J56" s="324"/>
      <c r="K56" s="324"/>
      <c r="L56" s="324"/>
      <c r="M56" s="324"/>
    </row>
    <row r="57" spans="4:13" ht="24.75" customHeight="1">
      <c r="D57" s="324"/>
      <c r="E57" s="324"/>
      <c r="F57" s="324"/>
      <c r="G57" s="324"/>
      <c r="H57" s="324"/>
      <c r="I57" s="324"/>
      <c r="J57" s="324"/>
      <c r="K57" s="324"/>
      <c r="L57" s="324"/>
      <c r="M57" s="324"/>
    </row>
    <row r="58" spans="4:13" ht="24.75" customHeight="1">
      <c r="D58" s="324"/>
      <c r="E58" s="324"/>
      <c r="F58" s="324"/>
      <c r="G58" s="324"/>
      <c r="H58" s="324"/>
      <c r="I58" s="324"/>
      <c r="J58" s="324"/>
      <c r="K58" s="324"/>
      <c r="L58" s="324"/>
      <c r="M58" s="324"/>
    </row>
    <row r="59" spans="4:13" ht="24.75" customHeight="1">
      <c r="D59" s="324"/>
      <c r="E59" s="324"/>
      <c r="F59" s="324"/>
      <c r="G59" s="324"/>
      <c r="H59" s="324"/>
      <c r="I59" s="324"/>
      <c r="J59" s="324"/>
      <c r="K59" s="324"/>
      <c r="L59" s="324"/>
      <c r="M59" s="324"/>
    </row>
    <row r="60" spans="4:13" ht="24.75" customHeight="1">
      <c r="D60" s="324"/>
      <c r="E60" s="324"/>
      <c r="F60" s="324"/>
      <c r="G60" s="324"/>
      <c r="H60" s="324"/>
      <c r="I60" s="324"/>
      <c r="J60" s="324"/>
      <c r="K60" s="324"/>
      <c r="L60" s="324"/>
      <c r="M60" s="324"/>
    </row>
    <row r="61" spans="4:13" ht="24.75" customHeight="1">
      <c r="D61" s="324"/>
      <c r="E61" s="324"/>
      <c r="F61" s="324"/>
      <c r="G61" s="324"/>
      <c r="H61" s="324"/>
      <c r="I61" s="324"/>
      <c r="J61" s="324"/>
      <c r="K61" s="324"/>
      <c r="L61" s="324"/>
      <c r="M61" s="324"/>
    </row>
    <row r="62" spans="4:13" ht="24.75" customHeight="1">
      <c r="D62" s="324"/>
      <c r="E62" s="324"/>
      <c r="F62" s="324"/>
      <c r="G62" s="324"/>
      <c r="H62" s="324"/>
      <c r="I62" s="324"/>
      <c r="J62" s="324"/>
      <c r="K62" s="324"/>
      <c r="L62" s="324"/>
      <c r="M62" s="324"/>
    </row>
    <row r="63" spans="4:13" ht="24.75" customHeight="1">
      <c r="D63" s="324"/>
      <c r="E63" s="324"/>
      <c r="F63" s="324"/>
      <c r="G63" s="324"/>
      <c r="H63" s="324"/>
      <c r="I63" s="324"/>
      <c r="J63" s="324"/>
      <c r="K63" s="324"/>
      <c r="L63" s="324"/>
      <c r="M63" s="324"/>
    </row>
    <row r="64" spans="4:13" ht="24.75" customHeight="1">
      <c r="D64" s="324"/>
      <c r="E64" s="324"/>
      <c r="F64" s="324"/>
      <c r="G64" s="324"/>
      <c r="H64" s="324"/>
      <c r="I64" s="324"/>
      <c r="J64" s="324"/>
      <c r="K64" s="324"/>
      <c r="L64" s="324"/>
      <c r="M64" s="324"/>
    </row>
    <row r="65" spans="4:13" ht="24.75" customHeight="1">
      <c r="D65" s="324"/>
      <c r="E65" s="324"/>
      <c r="F65" s="324"/>
      <c r="G65" s="324"/>
      <c r="H65" s="324"/>
      <c r="I65" s="324"/>
      <c r="J65" s="324"/>
      <c r="K65" s="324"/>
      <c r="L65" s="324"/>
      <c r="M65" s="324"/>
    </row>
    <row r="66" spans="4:13" ht="24.75" customHeight="1">
      <c r="D66" s="324"/>
      <c r="E66" s="324"/>
      <c r="F66" s="324"/>
      <c r="G66" s="324"/>
      <c r="H66" s="324"/>
      <c r="I66" s="324"/>
      <c r="J66" s="324"/>
      <c r="K66" s="324"/>
      <c r="L66" s="324"/>
      <c r="M66" s="324"/>
    </row>
    <row r="67" spans="4:13" ht="24.75" customHeight="1">
      <c r="D67" s="324"/>
      <c r="E67" s="324"/>
      <c r="F67" s="324"/>
      <c r="G67" s="324"/>
      <c r="H67" s="324"/>
      <c r="I67" s="324"/>
      <c r="J67" s="324"/>
      <c r="K67" s="324"/>
      <c r="L67" s="324"/>
      <c r="M67" s="324"/>
    </row>
    <row r="68" spans="4:13" ht="24.75" customHeight="1">
      <c r="D68" s="324"/>
      <c r="E68" s="324"/>
      <c r="F68" s="324"/>
      <c r="G68" s="324"/>
      <c r="H68" s="324"/>
      <c r="I68" s="324"/>
      <c r="J68" s="324"/>
      <c r="K68" s="324"/>
      <c r="L68" s="324"/>
      <c r="M68" s="324"/>
    </row>
    <row r="69" spans="4:13" ht="24.75" customHeight="1">
      <c r="D69" s="324"/>
      <c r="E69" s="324"/>
      <c r="F69" s="324"/>
      <c r="G69" s="324"/>
      <c r="H69" s="324"/>
      <c r="I69" s="324"/>
      <c r="J69" s="324"/>
      <c r="K69" s="324"/>
      <c r="L69" s="324"/>
      <c r="M69" s="324"/>
    </row>
    <row r="70" spans="4:13" ht="24.75" customHeight="1">
      <c r="D70" s="324"/>
      <c r="E70" s="324"/>
      <c r="F70" s="324"/>
      <c r="G70" s="324"/>
      <c r="H70" s="324"/>
      <c r="I70" s="324"/>
      <c r="J70" s="324"/>
      <c r="K70" s="324"/>
      <c r="L70" s="324"/>
      <c r="M70" s="324"/>
    </row>
    <row r="71" spans="4:13" ht="24.75" customHeight="1">
      <c r="D71" s="324"/>
      <c r="E71" s="324"/>
      <c r="F71" s="324"/>
      <c r="G71" s="324"/>
      <c r="H71" s="324"/>
      <c r="I71" s="324"/>
      <c r="J71" s="324"/>
      <c r="K71" s="324"/>
      <c r="L71" s="324"/>
      <c r="M71" s="324"/>
    </row>
    <row r="72" spans="4:13" ht="24.75" customHeight="1">
      <c r="D72" s="324"/>
      <c r="E72" s="324"/>
      <c r="F72" s="324"/>
      <c r="G72" s="324"/>
      <c r="H72" s="324"/>
      <c r="I72" s="324"/>
      <c r="J72" s="324"/>
      <c r="K72" s="324"/>
      <c r="L72" s="324"/>
      <c r="M72" s="324"/>
    </row>
    <row r="73" spans="4:13" ht="24.75" customHeight="1">
      <c r="D73" s="324"/>
      <c r="E73" s="324"/>
      <c r="F73" s="324"/>
      <c r="G73" s="324"/>
      <c r="H73" s="324"/>
      <c r="I73" s="324"/>
      <c r="J73" s="324"/>
      <c r="K73" s="324"/>
      <c r="L73" s="324"/>
      <c r="M73" s="324"/>
    </row>
    <row r="74" spans="4:13" ht="24.75" customHeight="1">
      <c r="D74" s="324"/>
      <c r="E74" s="324"/>
      <c r="F74" s="324"/>
      <c r="G74" s="324"/>
      <c r="H74" s="324"/>
      <c r="I74" s="324"/>
      <c r="J74" s="324"/>
      <c r="K74" s="324"/>
      <c r="L74" s="324"/>
      <c r="M74" s="324"/>
    </row>
    <row r="75" spans="4:13" ht="24.75" customHeight="1">
      <c r="D75" s="324"/>
      <c r="E75" s="324"/>
      <c r="F75" s="324"/>
      <c r="G75" s="324"/>
      <c r="H75" s="324"/>
      <c r="I75" s="324"/>
      <c r="J75" s="324"/>
      <c r="K75" s="324"/>
      <c r="L75" s="324"/>
      <c r="M75" s="324"/>
    </row>
    <row r="76" spans="4:13" ht="24.75" customHeight="1">
      <c r="D76" s="324"/>
      <c r="E76" s="324"/>
      <c r="F76" s="324"/>
      <c r="G76" s="324"/>
      <c r="H76" s="324"/>
      <c r="I76" s="324"/>
      <c r="J76" s="324"/>
      <c r="K76" s="324"/>
      <c r="L76" s="324"/>
      <c r="M76" s="324"/>
    </row>
    <row r="77" spans="4:13" ht="24.75" customHeight="1">
      <c r="D77" s="324"/>
      <c r="E77" s="324"/>
      <c r="F77" s="324"/>
      <c r="G77" s="324"/>
      <c r="H77" s="324"/>
      <c r="I77" s="324"/>
      <c r="J77" s="324"/>
      <c r="K77" s="324"/>
      <c r="L77" s="324"/>
      <c r="M77" s="324"/>
    </row>
    <row r="78" spans="4:13" ht="24.75" customHeight="1">
      <c r="D78" s="324"/>
      <c r="E78" s="324"/>
      <c r="F78" s="324"/>
      <c r="G78" s="324"/>
      <c r="H78" s="324"/>
      <c r="I78" s="324"/>
      <c r="J78" s="324"/>
      <c r="K78" s="324"/>
      <c r="L78" s="324"/>
      <c r="M78" s="324"/>
    </row>
    <row r="79" spans="4:13" ht="24.75" customHeight="1">
      <c r="D79" s="324"/>
      <c r="E79" s="324"/>
      <c r="F79" s="324"/>
      <c r="G79" s="324"/>
      <c r="H79" s="324"/>
      <c r="I79" s="324"/>
      <c r="J79" s="324"/>
      <c r="K79" s="324"/>
      <c r="L79" s="324"/>
      <c r="M79" s="324"/>
    </row>
    <row r="80" spans="4:13" ht="24.75" customHeight="1">
      <c r="D80" s="324"/>
      <c r="E80" s="324"/>
      <c r="F80" s="324"/>
      <c r="G80" s="324"/>
      <c r="H80" s="324"/>
      <c r="I80" s="324"/>
      <c r="J80" s="324"/>
      <c r="K80" s="324"/>
      <c r="L80" s="324"/>
      <c r="M80" s="324"/>
    </row>
    <row r="81" spans="4:13" ht="24.75" customHeight="1">
      <c r="D81" s="324"/>
      <c r="E81" s="324"/>
      <c r="F81" s="324"/>
      <c r="G81" s="324"/>
      <c r="H81" s="324"/>
      <c r="I81" s="324"/>
      <c r="J81" s="324"/>
      <c r="K81" s="324"/>
      <c r="L81" s="324"/>
      <c r="M81" s="324"/>
    </row>
    <row r="82" spans="4:13" ht="24.75" customHeight="1">
      <c r="D82" s="324"/>
      <c r="E82" s="324"/>
      <c r="F82" s="324"/>
      <c r="G82" s="324"/>
      <c r="H82" s="324"/>
      <c r="I82" s="324"/>
      <c r="J82" s="324"/>
      <c r="K82" s="324"/>
      <c r="L82" s="324"/>
      <c r="M82" s="324"/>
    </row>
    <row r="83" spans="4:13" ht="24.75" customHeight="1">
      <c r="D83" s="324"/>
      <c r="E83" s="324"/>
      <c r="F83" s="324"/>
      <c r="G83" s="324"/>
      <c r="H83" s="324"/>
      <c r="I83" s="324"/>
      <c r="J83" s="324"/>
      <c r="K83" s="324"/>
      <c r="L83" s="324"/>
      <c r="M83" s="324"/>
    </row>
    <row r="84" spans="4:13" ht="24.75" customHeight="1">
      <c r="D84" s="324"/>
      <c r="E84" s="324"/>
      <c r="F84" s="324"/>
      <c r="G84" s="324"/>
      <c r="H84" s="324"/>
      <c r="I84" s="324"/>
      <c r="J84" s="324"/>
      <c r="K84" s="324"/>
      <c r="L84" s="324"/>
      <c r="M84" s="324"/>
    </row>
    <row r="85" spans="4:13" ht="24.75" customHeight="1">
      <c r="D85" s="324"/>
      <c r="E85" s="324"/>
      <c r="F85" s="324"/>
      <c r="G85" s="324"/>
      <c r="H85" s="324"/>
      <c r="I85" s="324"/>
      <c r="J85" s="324"/>
      <c r="K85" s="324"/>
      <c r="L85" s="324"/>
      <c r="M85" s="324"/>
    </row>
    <row r="86" spans="4:13" ht="24.75" customHeight="1">
      <c r="D86" s="324"/>
      <c r="E86" s="324"/>
      <c r="F86" s="324"/>
      <c r="G86" s="324"/>
      <c r="H86" s="324"/>
      <c r="I86" s="324"/>
      <c r="J86" s="324"/>
      <c r="K86" s="324"/>
      <c r="L86" s="324"/>
      <c r="M86" s="324"/>
    </row>
    <row r="87" spans="4:13" ht="24.75" customHeight="1">
      <c r="D87" s="324"/>
      <c r="E87" s="324"/>
      <c r="F87" s="324"/>
      <c r="G87" s="324"/>
      <c r="H87" s="324"/>
      <c r="I87" s="324"/>
      <c r="J87" s="324"/>
      <c r="K87" s="324"/>
      <c r="L87" s="324"/>
      <c r="M87" s="324"/>
    </row>
    <row r="88" spans="4:13" ht="24.75" customHeight="1">
      <c r="D88" s="324"/>
      <c r="E88" s="324"/>
      <c r="F88" s="324"/>
      <c r="G88" s="324"/>
      <c r="H88" s="324"/>
      <c r="I88" s="324"/>
      <c r="J88" s="324"/>
      <c r="K88" s="324"/>
      <c r="L88" s="324"/>
      <c r="M88" s="324"/>
    </row>
    <row r="89" spans="4:13" ht="24.75" customHeight="1">
      <c r="D89" s="324"/>
      <c r="E89" s="324"/>
      <c r="F89" s="324"/>
      <c r="G89" s="324"/>
      <c r="H89" s="324"/>
      <c r="I89" s="324"/>
      <c r="J89" s="324"/>
      <c r="K89" s="324"/>
      <c r="L89" s="324"/>
      <c r="M89" s="324"/>
    </row>
    <row r="90" spans="4:13" ht="24.75" customHeight="1">
      <c r="D90" s="324"/>
      <c r="E90" s="324"/>
      <c r="F90" s="324"/>
      <c r="G90" s="324"/>
      <c r="H90" s="324"/>
      <c r="I90" s="324"/>
      <c r="J90" s="324"/>
      <c r="K90" s="324"/>
      <c r="L90" s="324"/>
      <c r="M90" s="324"/>
    </row>
    <row r="91" spans="4:13" ht="24.75" customHeight="1">
      <c r="D91" s="324"/>
      <c r="E91" s="324"/>
      <c r="F91" s="324"/>
      <c r="G91" s="324"/>
      <c r="H91" s="324"/>
      <c r="I91" s="324"/>
      <c r="J91" s="324"/>
      <c r="K91" s="324"/>
      <c r="L91" s="324"/>
      <c r="M91" s="324"/>
    </row>
    <row r="92" spans="4:13" ht="24.75" customHeight="1">
      <c r="D92" s="324"/>
      <c r="E92" s="324"/>
      <c r="F92" s="324"/>
      <c r="G92" s="324"/>
      <c r="H92" s="324"/>
      <c r="I92" s="324"/>
      <c r="J92" s="324"/>
      <c r="K92" s="324"/>
      <c r="L92" s="324"/>
      <c r="M92" s="324"/>
    </row>
    <row r="93" spans="4:13" ht="24.75" customHeight="1">
      <c r="D93" s="324"/>
      <c r="E93" s="324"/>
      <c r="F93" s="324"/>
      <c r="G93" s="324"/>
      <c r="H93" s="324"/>
      <c r="I93" s="324"/>
      <c r="J93" s="324"/>
      <c r="K93" s="324"/>
      <c r="L93" s="324"/>
      <c r="M93" s="324"/>
    </row>
    <row r="94" spans="4:13" ht="24.75" customHeight="1">
      <c r="D94" s="324"/>
      <c r="E94" s="324"/>
      <c r="F94" s="324"/>
      <c r="G94" s="324"/>
      <c r="H94" s="324"/>
      <c r="I94" s="324"/>
      <c r="J94" s="324"/>
      <c r="K94" s="324"/>
      <c r="L94" s="324"/>
      <c r="M94" s="324"/>
    </row>
    <row r="95" spans="4:13" ht="24.75" customHeight="1">
      <c r="D95" s="324"/>
      <c r="E95" s="324"/>
      <c r="F95" s="324"/>
      <c r="G95" s="324"/>
      <c r="H95" s="324"/>
      <c r="I95" s="324"/>
      <c r="J95" s="324"/>
      <c r="K95" s="324"/>
      <c r="L95" s="324"/>
      <c r="M95" s="324"/>
    </row>
    <row r="96" spans="4:13" ht="24.75" customHeight="1">
      <c r="D96" s="324"/>
      <c r="E96" s="324"/>
      <c r="F96" s="324"/>
      <c r="G96" s="324"/>
      <c r="H96" s="324"/>
      <c r="I96" s="324"/>
      <c r="J96" s="324"/>
      <c r="K96" s="324"/>
      <c r="L96" s="324"/>
      <c r="M96" s="324"/>
    </row>
    <row r="97" spans="4:13" ht="24.75" customHeight="1">
      <c r="D97" s="324"/>
      <c r="E97" s="324"/>
      <c r="F97" s="324"/>
      <c r="G97" s="324"/>
      <c r="H97" s="324"/>
      <c r="I97" s="324"/>
      <c r="J97" s="324"/>
      <c r="K97" s="324"/>
      <c r="L97" s="324"/>
      <c r="M97" s="324"/>
    </row>
    <row r="98" spans="4:13" ht="24.75" customHeight="1">
      <c r="D98" s="324"/>
      <c r="E98" s="324"/>
      <c r="F98" s="324"/>
      <c r="G98" s="324"/>
      <c r="H98" s="324"/>
      <c r="I98" s="324"/>
      <c r="J98" s="324"/>
      <c r="K98" s="324"/>
      <c r="L98" s="324"/>
      <c r="M98" s="324"/>
    </row>
    <row r="99" spans="4:13" ht="24.75" customHeight="1">
      <c r="D99" s="324"/>
      <c r="E99" s="324"/>
      <c r="F99" s="324"/>
      <c r="G99" s="324"/>
      <c r="H99" s="324"/>
      <c r="I99" s="324"/>
      <c r="J99" s="324"/>
      <c r="K99" s="324"/>
      <c r="L99" s="324"/>
      <c r="M99" s="324"/>
    </row>
    <row r="100" spans="4:13" ht="24.75" customHeight="1">
      <c r="D100" s="324"/>
      <c r="E100" s="324"/>
      <c r="F100" s="324"/>
      <c r="G100" s="324"/>
      <c r="H100" s="324"/>
      <c r="I100" s="324"/>
      <c r="J100" s="324"/>
      <c r="K100" s="324"/>
      <c r="L100" s="324"/>
      <c r="M100" s="324"/>
    </row>
    <row r="101" spans="4:13" ht="24.75" customHeight="1">
      <c r="D101" s="324"/>
      <c r="E101" s="324"/>
      <c r="F101" s="324"/>
      <c r="G101" s="324"/>
      <c r="H101" s="324"/>
      <c r="I101" s="324"/>
      <c r="J101" s="324"/>
      <c r="K101" s="324"/>
      <c r="L101" s="324"/>
      <c r="M101" s="324"/>
    </row>
    <row r="102" spans="4:13" ht="24.75" customHeight="1">
      <c r="D102" s="324"/>
      <c r="E102" s="324"/>
      <c r="F102" s="324"/>
      <c r="G102" s="324"/>
      <c r="H102" s="324"/>
      <c r="I102" s="324"/>
      <c r="J102" s="324"/>
      <c r="K102" s="324"/>
      <c r="L102" s="324"/>
      <c r="M102" s="324"/>
    </row>
    <row r="103" spans="4:13" ht="24.75" customHeight="1">
      <c r="D103" s="324"/>
      <c r="E103" s="324"/>
      <c r="F103" s="324"/>
      <c r="G103" s="324"/>
      <c r="H103" s="324"/>
      <c r="I103" s="324"/>
      <c r="J103" s="324"/>
      <c r="K103" s="324"/>
      <c r="L103" s="324"/>
      <c r="M103" s="324"/>
    </row>
    <row r="104" spans="4:13" ht="24.75" customHeight="1">
      <c r="D104" s="324"/>
      <c r="E104" s="324"/>
      <c r="F104" s="324"/>
      <c r="G104" s="324"/>
      <c r="H104" s="324"/>
      <c r="I104" s="324"/>
      <c r="J104" s="324"/>
      <c r="K104" s="324"/>
      <c r="L104" s="324"/>
      <c r="M104" s="324"/>
    </row>
    <row r="105" spans="4:13" ht="24.75" customHeight="1">
      <c r="D105" s="324"/>
      <c r="E105" s="324"/>
      <c r="F105" s="324"/>
      <c r="G105" s="324"/>
      <c r="H105" s="324"/>
      <c r="I105" s="324"/>
      <c r="J105" s="324"/>
      <c r="K105" s="324"/>
      <c r="L105" s="324"/>
      <c r="M105" s="324"/>
    </row>
    <row r="106" spans="4:13" ht="24.75" customHeight="1">
      <c r="D106" s="324"/>
      <c r="E106" s="324"/>
      <c r="F106" s="324"/>
      <c r="G106" s="324"/>
      <c r="H106" s="324"/>
      <c r="I106" s="324"/>
      <c r="J106" s="324"/>
      <c r="K106" s="324"/>
      <c r="L106" s="324"/>
      <c r="M106" s="324"/>
    </row>
    <row r="107" spans="4:13" ht="24.75" customHeight="1">
      <c r="D107" s="324"/>
      <c r="E107" s="324"/>
      <c r="F107" s="324"/>
      <c r="G107" s="324"/>
      <c r="H107" s="324"/>
      <c r="I107" s="324"/>
      <c r="J107" s="324"/>
      <c r="K107" s="324"/>
      <c r="L107" s="324"/>
      <c r="M107" s="324"/>
    </row>
    <row r="108" spans="4:13" ht="24.75" customHeight="1"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</row>
    <row r="109" spans="4:13" ht="24.75" customHeight="1"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</row>
    <row r="110" spans="4:13" ht="24.75" customHeight="1"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</row>
    <row r="111" spans="4:13" ht="24.75" customHeight="1">
      <c r="D111" s="324"/>
      <c r="E111" s="324"/>
      <c r="F111" s="324"/>
      <c r="G111" s="324"/>
      <c r="H111" s="324"/>
      <c r="I111" s="324"/>
      <c r="J111" s="324"/>
      <c r="K111" s="324"/>
      <c r="L111" s="324"/>
      <c r="M111" s="324"/>
    </row>
    <row r="112" spans="4:13" ht="24.75" customHeight="1">
      <c r="D112" s="324"/>
      <c r="E112" s="324"/>
      <c r="F112" s="324"/>
      <c r="G112" s="324"/>
      <c r="H112" s="324"/>
      <c r="I112" s="324"/>
      <c r="J112" s="324"/>
      <c r="K112" s="324"/>
      <c r="L112" s="324"/>
      <c r="M112" s="324"/>
    </row>
    <row r="113" spans="4:13" ht="24.75" customHeight="1">
      <c r="D113" s="324"/>
      <c r="E113" s="324"/>
      <c r="F113" s="324"/>
      <c r="G113" s="324"/>
      <c r="H113" s="324"/>
      <c r="I113" s="324"/>
      <c r="J113" s="324"/>
      <c r="K113" s="324"/>
      <c r="L113" s="324"/>
      <c r="M113" s="324"/>
    </row>
    <row r="114" spans="4:13" ht="24.75" customHeight="1"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</row>
    <row r="115" spans="4:13" ht="24.75" customHeight="1">
      <c r="D115" s="324"/>
      <c r="E115" s="324"/>
      <c r="F115" s="324"/>
      <c r="G115" s="324"/>
      <c r="H115" s="324"/>
      <c r="I115" s="324"/>
      <c r="J115" s="324"/>
      <c r="K115" s="324"/>
      <c r="L115" s="324"/>
      <c r="M115" s="324"/>
    </row>
    <row r="116" spans="4:13" ht="24.75" customHeight="1">
      <c r="D116" s="324"/>
      <c r="E116" s="324"/>
      <c r="F116" s="324"/>
      <c r="G116" s="324"/>
      <c r="H116" s="324"/>
      <c r="I116" s="324"/>
      <c r="J116" s="324"/>
      <c r="K116" s="324"/>
      <c r="L116" s="324"/>
      <c r="M116" s="324"/>
    </row>
    <row r="117" spans="4:13" ht="24.75" customHeight="1">
      <c r="D117" s="324"/>
      <c r="E117" s="324"/>
      <c r="F117" s="324"/>
      <c r="G117" s="324"/>
      <c r="H117" s="324"/>
      <c r="I117" s="324"/>
      <c r="J117" s="324"/>
      <c r="K117" s="324"/>
      <c r="L117" s="324"/>
      <c r="M117" s="324"/>
    </row>
    <row r="118" spans="4:13" ht="24.75" customHeight="1">
      <c r="D118" s="324"/>
      <c r="E118" s="324"/>
      <c r="F118" s="324"/>
      <c r="G118" s="324"/>
      <c r="H118" s="324"/>
      <c r="I118" s="324"/>
      <c r="J118" s="324"/>
      <c r="K118" s="324"/>
      <c r="L118" s="324"/>
      <c r="M118" s="324"/>
    </row>
    <row r="119" spans="4:13" ht="24.75" customHeight="1">
      <c r="D119" s="324"/>
      <c r="E119" s="324"/>
      <c r="F119" s="324"/>
      <c r="G119" s="324"/>
      <c r="H119" s="324"/>
      <c r="I119" s="324"/>
      <c r="J119" s="324"/>
      <c r="K119" s="324"/>
      <c r="L119" s="324"/>
      <c r="M119" s="324"/>
    </row>
    <row r="120" spans="4:13" ht="24.75" customHeight="1"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</row>
    <row r="121" spans="4:13" ht="24.75" customHeight="1">
      <c r="D121" s="324"/>
      <c r="E121" s="324"/>
      <c r="F121" s="324"/>
      <c r="G121" s="324"/>
      <c r="H121" s="324"/>
      <c r="I121" s="324"/>
      <c r="J121" s="324"/>
      <c r="K121" s="324"/>
      <c r="L121" s="324"/>
      <c r="M121" s="324"/>
    </row>
    <row r="122" spans="4:13" ht="24.75" customHeight="1">
      <c r="D122" s="324"/>
      <c r="E122" s="324"/>
      <c r="F122" s="324"/>
      <c r="G122" s="324"/>
      <c r="H122" s="324"/>
      <c r="I122" s="324"/>
      <c r="J122" s="324"/>
      <c r="K122" s="324"/>
      <c r="L122" s="324"/>
      <c r="M122" s="324"/>
    </row>
    <row r="123" spans="4:13" ht="24.75" customHeight="1">
      <c r="D123" s="324"/>
      <c r="E123" s="324"/>
      <c r="F123" s="324"/>
      <c r="G123" s="324"/>
      <c r="H123" s="324"/>
      <c r="I123" s="324"/>
      <c r="J123" s="324"/>
      <c r="K123" s="324"/>
      <c r="L123" s="324"/>
      <c r="M123" s="324"/>
    </row>
    <row r="124" spans="4:13" ht="24.75" customHeight="1">
      <c r="D124" s="324"/>
      <c r="E124" s="324"/>
      <c r="F124" s="324"/>
      <c r="G124" s="324"/>
      <c r="H124" s="324"/>
      <c r="I124" s="324"/>
      <c r="J124" s="324"/>
      <c r="K124" s="324"/>
      <c r="L124" s="324"/>
      <c r="M124" s="324"/>
    </row>
    <row r="125" spans="4:13" ht="24.75" customHeight="1">
      <c r="D125" s="324"/>
      <c r="E125" s="324"/>
      <c r="F125" s="324"/>
      <c r="G125" s="324"/>
      <c r="H125" s="324"/>
      <c r="I125" s="324"/>
      <c r="J125" s="324"/>
      <c r="K125" s="324"/>
      <c r="L125" s="324"/>
      <c r="M125" s="324"/>
    </row>
    <row r="126" spans="4:13" ht="24.75" customHeight="1">
      <c r="D126" s="324"/>
      <c r="E126" s="324"/>
      <c r="F126" s="324"/>
      <c r="G126" s="324"/>
      <c r="H126" s="324"/>
      <c r="I126" s="324"/>
      <c r="J126" s="324"/>
      <c r="K126" s="324"/>
      <c r="L126" s="324"/>
      <c r="M126" s="324"/>
    </row>
    <row r="127" spans="4:13" ht="24.75" customHeight="1">
      <c r="D127" s="324"/>
      <c r="E127" s="324"/>
      <c r="F127" s="324"/>
      <c r="G127" s="324"/>
      <c r="H127" s="324"/>
      <c r="I127" s="324"/>
      <c r="J127" s="324"/>
      <c r="K127" s="324"/>
      <c r="L127" s="324"/>
      <c r="M127" s="324"/>
    </row>
    <row r="128" spans="4:13" ht="24.75" customHeight="1">
      <c r="D128" s="324"/>
      <c r="E128" s="324"/>
      <c r="F128" s="324"/>
      <c r="G128" s="324"/>
      <c r="H128" s="324"/>
      <c r="I128" s="324"/>
      <c r="J128" s="324"/>
      <c r="K128" s="324"/>
      <c r="L128" s="324"/>
      <c r="M128" s="324"/>
    </row>
    <row r="129" spans="4:13" ht="24.75" customHeight="1">
      <c r="D129" s="324"/>
      <c r="E129" s="324"/>
      <c r="F129" s="324"/>
      <c r="G129" s="324"/>
      <c r="H129" s="324"/>
      <c r="I129" s="324"/>
      <c r="J129" s="324"/>
      <c r="K129" s="324"/>
      <c r="L129" s="324"/>
      <c r="M129" s="324"/>
    </row>
    <row r="130" spans="4:13" ht="24.75" customHeight="1">
      <c r="D130" s="324"/>
      <c r="E130" s="324"/>
      <c r="F130" s="324"/>
      <c r="G130" s="324"/>
      <c r="H130" s="324"/>
      <c r="I130" s="324"/>
      <c r="J130" s="324"/>
      <c r="K130" s="324"/>
      <c r="L130" s="324"/>
      <c r="M130" s="324"/>
    </row>
  </sheetData>
  <sheetProtection/>
  <mergeCells count="13">
    <mergeCell ref="G6:I6"/>
    <mergeCell ref="J6:M6"/>
    <mergeCell ref="J7:J8"/>
    <mergeCell ref="K7:K8"/>
    <mergeCell ref="L7:L8"/>
    <mergeCell ref="M7:M8"/>
    <mergeCell ref="A1:M1"/>
    <mergeCell ref="A2:M2"/>
    <mergeCell ref="A3:M3"/>
    <mergeCell ref="A4:M4"/>
    <mergeCell ref="A6:A8"/>
    <mergeCell ref="B6:B7"/>
    <mergeCell ref="E6:F6"/>
  </mergeCells>
  <printOptions horizontalCentered="1"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23.00390625" style="361" bestFit="1" customWidth="1"/>
    <col min="2" max="2" width="10.00390625" style="361" customWidth="1"/>
    <col min="3" max="3" width="11.7109375" style="361" customWidth="1"/>
    <col min="4" max="4" width="10.28125" style="361" customWidth="1"/>
    <col min="5" max="5" width="12.28125" style="361" customWidth="1"/>
    <col min="6" max="6" width="12.57421875" style="361" customWidth="1"/>
    <col min="7" max="7" width="9.421875" style="361" customWidth="1"/>
    <col min="8" max="8" width="9.140625" style="361" customWidth="1"/>
    <col min="9" max="9" width="9.28125" style="361" customWidth="1"/>
    <col min="10" max="16384" width="9.140625" style="361" customWidth="1"/>
  </cols>
  <sheetData>
    <row r="1" spans="1:8" ht="12.75">
      <c r="A1" s="1514" t="s">
        <v>285</v>
      </c>
      <c r="B1" s="1514"/>
      <c r="C1" s="1514"/>
      <c r="D1" s="1514"/>
      <c r="E1" s="1514"/>
      <c r="F1" s="1514"/>
      <c r="G1" s="1514"/>
      <c r="H1" s="1514"/>
    </row>
    <row r="2" spans="1:8" ht="15.75">
      <c r="A2" s="1515" t="s">
        <v>286</v>
      </c>
      <c r="B2" s="1515"/>
      <c r="C2" s="1515"/>
      <c r="D2" s="1515"/>
      <c r="E2" s="1515"/>
      <c r="F2" s="1515"/>
      <c r="G2" s="1515"/>
      <c r="H2" s="1515"/>
    </row>
    <row r="3" spans="1:8" ht="15.75" customHeight="1">
      <c r="A3" s="1516" t="s">
        <v>66</v>
      </c>
      <c r="B3" s="1516"/>
      <c r="C3" s="1516"/>
      <c r="D3" s="1516"/>
      <c r="E3" s="1516"/>
      <c r="F3" s="1516"/>
      <c r="G3" s="1516"/>
      <c r="H3" s="1516"/>
    </row>
    <row r="4" spans="1:8" ht="17.25" customHeight="1" thickBot="1">
      <c r="A4" s="362" t="s">
        <v>272</v>
      </c>
      <c r="B4" s="362"/>
      <c r="C4" s="362"/>
      <c r="D4" s="362"/>
      <c r="E4" s="363"/>
      <c r="F4" s="363"/>
      <c r="G4" s="362"/>
      <c r="H4" s="364" t="s">
        <v>40</v>
      </c>
    </row>
    <row r="5" spans="1:8" ht="15" customHeight="1" thickTop="1">
      <c r="A5" s="1517"/>
      <c r="B5" s="1519" t="s">
        <v>287</v>
      </c>
      <c r="C5" s="1519"/>
      <c r="D5" s="1507" t="s">
        <v>288</v>
      </c>
      <c r="E5" s="1507"/>
      <c r="F5" s="365" t="s">
        <v>74</v>
      </c>
      <c r="G5" s="1508" t="s">
        <v>150</v>
      </c>
      <c r="H5" s="1509"/>
    </row>
    <row r="6" spans="1:8" ht="15" customHeight="1">
      <c r="A6" s="1518"/>
      <c r="B6" s="366" t="s">
        <v>82</v>
      </c>
      <c r="C6" s="367" t="s">
        <v>289</v>
      </c>
      <c r="D6" s="366" t="s">
        <v>82</v>
      </c>
      <c r="E6" s="367" t="s">
        <v>66</v>
      </c>
      <c r="F6" s="367" t="s">
        <v>66</v>
      </c>
      <c r="G6" s="368" t="s">
        <v>17</v>
      </c>
      <c r="H6" s="369" t="s">
        <v>290</v>
      </c>
    </row>
    <row r="7" spans="1:8" ht="15" customHeight="1">
      <c r="A7" s="370"/>
      <c r="B7" s="371"/>
      <c r="C7" s="371"/>
      <c r="D7" s="371"/>
      <c r="E7" s="371"/>
      <c r="F7" s="371"/>
      <c r="G7" s="372"/>
      <c r="H7" s="373"/>
    </row>
    <row r="8" spans="1:8" ht="15" customHeight="1">
      <c r="A8" s="374" t="s">
        <v>291</v>
      </c>
      <c r="B8" s="375">
        <v>85319.1</v>
      </c>
      <c r="C8" s="375">
        <v>6719.9</v>
      </c>
      <c r="D8" s="375">
        <v>70117.12080399999</v>
      </c>
      <c r="E8" s="375">
        <v>6460.5</v>
      </c>
      <c r="F8" s="375">
        <f>F10+F11+F12</f>
        <v>6956.561388</v>
      </c>
      <c r="G8" s="376">
        <f>E8/C8*100-100</f>
        <v>-3.860176490721585</v>
      </c>
      <c r="H8" s="377">
        <f>F8/E8*100-100</f>
        <v>7.678374553053175</v>
      </c>
    </row>
    <row r="9" spans="1:8" ht="15" customHeight="1">
      <c r="A9" s="378"/>
      <c r="B9" s="375"/>
      <c r="C9" s="376"/>
      <c r="D9" s="376"/>
      <c r="E9" s="376"/>
      <c r="F9" s="376"/>
      <c r="G9" s="376"/>
      <c r="H9" s="377"/>
    </row>
    <row r="10" spans="1:8" ht="15" customHeight="1">
      <c r="A10" s="378" t="s">
        <v>292</v>
      </c>
      <c r="B10" s="379">
        <v>55864.6</v>
      </c>
      <c r="C10" s="380">
        <v>4046.8</v>
      </c>
      <c r="D10" s="380">
        <v>39493.688893</v>
      </c>
      <c r="E10" s="380">
        <v>3794.7</v>
      </c>
      <c r="F10" s="380">
        <v>3824.8</v>
      </c>
      <c r="G10" s="380">
        <f>E10/C10*100-100</f>
        <v>-6.229613521795002</v>
      </c>
      <c r="H10" s="381">
        <f>F10/E10*100-100</f>
        <v>0.7932115845785006</v>
      </c>
    </row>
    <row r="11" spans="1:8" ht="15" customHeight="1">
      <c r="A11" s="378" t="s">
        <v>293</v>
      </c>
      <c r="B11" s="379">
        <v>2229.9</v>
      </c>
      <c r="C11" s="380">
        <v>87.8</v>
      </c>
      <c r="D11" s="380">
        <v>1681.5272220000002</v>
      </c>
      <c r="E11" s="380">
        <v>87.4</v>
      </c>
      <c r="F11" s="380">
        <v>138.5</v>
      </c>
      <c r="G11" s="380">
        <f>E11/C11*100-100</f>
        <v>-0.4555808656036362</v>
      </c>
      <c r="H11" s="381">
        <f>F11/E11*100-100</f>
        <v>58.46681922196794</v>
      </c>
    </row>
    <row r="12" spans="1:8" ht="15" customHeight="1">
      <c r="A12" s="382" t="s">
        <v>294</v>
      </c>
      <c r="B12" s="383">
        <v>27224.6</v>
      </c>
      <c r="C12" s="383">
        <v>2585.2999999999993</v>
      </c>
      <c r="D12" s="383">
        <v>28941.904689</v>
      </c>
      <c r="E12" s="383">
        <v>2578.4</v>
      </c>
      <c r="F12" s="383">
        <v>2993.261388</v>
      </c>
      <c r="G12" s="383">
        <f>E12/C12*100-100</f>
        <v>-0.26689359068576834</v>
      </c>
      <c r="H12" s="384">
        <f>F12/E12*100-100</f>
        <v>16.089876977970818</v>
      </c>
    </row>
    <row r="13" spans="1:8" ht="15" customHeight="1">
      <c r="A13" s="370"/>
      <c r="B13" s="379"/>
      <c r="C13" s="376"/>
      <c r="D13" s="376"/>
      <c r="E13" s="376"/>
      <c r="F13" s="376"/>
      <c r="G13" s="376"/>
      <c r="H13" s="377"/>
    </row>
    <row r="14" spans="1:8" ht="15" customHeight="1">
      <c r="A14" s="374" t="s">
        <v>295</v>
      </c>
      <c r="B14" s="375">
        <v>774684.2000000001</v>
      </c>
      <c r="C14" s="375">
        <v>58355.4</v>
      </c>
      <c r="D14" s="375">
        <v>773599.123367</v>
      </c>
      <c r="E14" s="375">
        <v>62578.7</v>
      </c>
      <c r="F14" s="375">
        <f>F16+F17+F18</f>
        <v>70721.437892</v>
      </c>
      <c r="G14" s="376">
        <f>E14/C14*100-100</f>
        <v>7.237205125832389</v>
      </c>
      <c r="H14" s="377">
        <f>F14/E14*100-100</f>
        <v>13.01199592193511</v>
      </c>
    </row>
    <row r="15" spans="1:8" ht="15" customHeight="1">
      <c r="A15" s="378"/>
      <c r="B15" s="375"/>
      <c r="C15" s="376"/>
      <c r="D15" s="376"/>
      <c r="E15" s="376"/>
      <c r="F15" s="376"/>
      <c r="G15" s="376"/>
      <c r="H15" s="377"/>
    </row>
    <row r="16" spans="1:8" ht="15" customHeight="1">
      <c r="A16" s="378" t="s">
        <v>296</v>
      </c>
      <c r="B16" s="379">
        <v>491655.9</v>
      </c>
      <c r="C16" s="380">
        <v>39229.9</v>
      </c>
      <c r="D16" s="380">
        <v>477212.567633</v>
      </c>
      <c r="E16" s="380">
        <v>41577.1</v>
      </c>
      <c r="F16" s="380">
        <v>45544.886008999994</v>
      </c>
      <c r="G16" s="380">
        <f>E16/C16*100-100</f>
        <v>5.983191392279849</v>
      </c>
      <c r="H16" s="381">
        <f>F16/E16*100-100</f>
        <v>9.543200485363329</v>
      </c>
    </row>
    <row r="17" spans="1:8" ht="15" customHeight="1">
      <c r="A17" s="378" t="s">
        <v>297</v>
      </c>
      <c r="B17" s="379">
        <v>100166.4</v>
      </c>
      <c r="C17" s="380">
        <v>6121.9</v>
      </c>
      <c r="D17" s="385">
        <v>115694.31763999996</v>
      </c>
      <c r="E17" s="380">
        <v>8483</v>
      </c>
      <c r="F17" s="380">
        <v>9373.731423000001</v>
      </c>
      <c r="G17" s="380">
        <f>E17/C17*100-100</f>
        <v>38.568091605547295</v>
      </c>
      <c r="H17" s="381">
        <f>F17/E17*100-100</f>
        <v>10.500193598962639</v>
      </c>
    </row>
    <row r="18" spans="1:8" ht="15" customHeight="1">
      <c r="A18" s="382" t="s">
        <v>298</v>
      </c>
      <c r="B18" s="383">
        <v>182861.9</v>
      </c>
      <c r="C18" s="383">
        <v>13003.6</v>
      </c>
      <c r="D18" s="383">
        <v>180692.238094</v>
      </c>
      <c r="E18" s="383">
        <v>12518.6</v>
      </c>
      <c r="F18" s="383">
        <v>15802.820460000003</v>
      </c>
      <c r="G18" s="383">
        <f>E18/C18*100-100</f>
        <v>-3.7297363806945754</v>
      </c>
      <c r="H18" s="384">
        <f>F18/E18*100-100</f>
        <v>26.23472640710625</v>
      </c>
    </row>
    <row r="19" spans="1:8" ht="15" customHeight="1">
      <c r="A19" s="370"/>
      <c r="B19" s="375"/>
      <c r="C19" s="375"/>
      <c r="D19" s="375"/>
      <c r="E19" s="375"/>
      <c r="F19" s="375"/>
      <c r="G19" s="376"/>
      <c r="H19" s="377"/>
    </row>
    <row r="20" spans="1:8" ht="15" customHeight="1">
      <c r="A20" s="374" t="s">
        <v>299</v>
      </c>
      <c r="B20" s="375">
        <v>-689365.1000000001</v>
      </c>
      <c r="C20" s="375">
        <v>-51635.5</v>
      </c>
      <c r="D20" s="375">
        <v>-703482.0025630001</v>
      </c>
      <c r="E20" s="375">
        <v>-56118.2</v>
      </c>
      <c r="F20" s="375">
        <f>F22+F23+F24</f>
        <v>-63764.876504</v>
      </c>
      <c r="G20" s="376">
        <f>E20/C20*100-100</f>
        <v>8.681430411248073</v>
      </c>
      <c r="H20" s="377">
        <f>F20/E20*100-100</f>
        <v>13.626018838808093</v>
      </c>
    </row>
    <row r="21" spans="1:8" ht="15" customHeight="1">
      <c r="A21" s="378"/>
      <c r="B21" s="379"/>
      <c r="C21" s="379"/>
      <c r="D21" s="379"/>
      <c r="E21" s="379"/>
      <c r="F21" s="379"/>
      <c r="G21" s="376"/>
      <c r="H21" s="377"/>
    </row>
    <row r="22" spans="1:8" ht="15" customHeight="1">
      <c r="A22" s="378" t="s">
        <v>300</v>
      </c>
      <c r="B22" s="379">
        <v>-435791.30000000005</v>
      </c>
      <c r="C22" s="379">
        <v>-35183.1</v>
      </c>
      <c r="D22" s="379">
        <v>-437718.87874</v>
      </c>
      <c r="E22" s="379">
        <v>-37782.4</v>
      </c>
      <c r="F22" s="379">
        <f>F10-F16</f>
        <v>-41720.08600899999</v>
      </c>
      <c r="G22" s="380">
        <f>E22/C22*100-100</f>
        <v>7.387922042116827</v>
      </c>
      <c r="H22" s="381">
        <f>F22/E22*100-100</f>
        <v>10.422011330672461</v>
      </c>
    </row>
    <row r="23" spans="1:8" ht="15" customHeight="1">
      <c r="A23" s="378" t="s">
        <v>301</v>
      </c>
      <c r="B23" s="379">
        <v>-97936.5</v>
      </c>
      <c r="C23" s="379">
        <v>-6034.099999999999</v>
      </c>
      <c r="D23" s="379">
        <v>-114012.79041799996</v>
      </c>
      <c r="E23" s="379">
        <v>-8395.6</v>
      </c>
      <c r="F23" s="379">
        <f>F11-F17</f>
        <v>-9235.231423000001</v>
      </c>
      <c r="G23" s="380">
        <f>E23/C23*100-100</f>
        <v>39.135910906348926</v>
      </c>
      <c r="H23" s="381">
        <f>F23/E23*100-100</f>
        <v>10.000850719424477</v>
      </c>
    </row>
    <row r="24" spans="1:8" ht="15" customHeight="1">
      <c r="A24" s="382" t="s">
        <v>302</v>
      </c>
      <c r="B24" s="386">
        <v>-155637.3</v>
      </c>
      <c r="C24" s="386">
        <v>-10418.300000000001</v>
      </c>
      <c r="D24" s="386">
        <v>-151750.333405</v>
      </c>
      <c r="E24" s="386">
        <v>-9940.2</v>
      </c>
      <c r="F24" s="386">
        <f>F12-F18</f>
        <v>-12809.559072000004</v>
      </c>
      <c r="G24" s="383">
        <f>E24/C24*100-100</f>
        <v>-4.589040438459264</v>
      </c>
      <c r="H24" s="384">
        <f>F24/E24*100-100</f>
        <v>28.86621065974532</v>
      </c>
    </row>
    <row r="25" spans="1:8" ht="15" customHeight="1">
      <c r="A25" s="370"/>
      <c r="B25" s="379"/>
      <c r="C25" s="379"/>
      <c r="D25" s="379"/>
      <c r="E25" s="379"/>
      <c r="F25" s="379"/>
      <c r="G25" s="376"/>
      <c r="H25" s="377"/>
    </row>
    <row r="26" spans="1:8" ht="15" customHeight="1">
      <c r="A26" s="374" t="s">
        <v>303</v>
      </c>
      <c r="B26" s="375">
        <v>860003.3</v>
      </c>
      <c r="C26" s="375">
        <v>65075.3</v>
      </c>
      <c r="D26" s="375">
        <v>843716.284171</v>
      </c>
      <c r="E26" s="375">
        <v>69039.2</v>
      </c>
      <c r="F26" s="375">
        <f>F28+F29+F30</f>
        <v>77677.99928</v>
      </c>
      <c r="G26" s="376">
        <f>E26/C26*100-100</f>
        <v>6.091251212057401</v>
      </c>
      <c r="H26" s="377">
        <f>F26/E26*100-100</f>
        <v>12.512890184127286</v>
      </c>
    </row>
    <row r="27" spans="1:8" ht="15" customHeight="1">
      <c r="A27" s="378"/>
      <c r="B27" s="379"/>
      <c r="C27" s="379"/>
      <c r="D27" s="379"/>
      <c r="E27" s="379"/>
      <c r="F27" s="379"/>
      <c r="G27" s="376"/>
      <c r="H27" s="377"/>
    </row>
    <row r="28" spans="1:8" ht="15" customHeight="1">
      <c r="A28" s="378" t="s">
        <v>300</v>
      </c>
      <c r="B28" s="379">
        <v>547520.5</v>
      </c>
      <c r="C28" s="379">
        <v>43276.700000000004</v>
      </c>
      <c r="D28" s="379">
        <v>516706.296526</v>
      </c>
      <c r="E28" s="379">
        <v>45371.799999999996</v>
      </c>
      <c r="F28" s="379">
        <f>F10+F16</f>
        <v>49369.686009</v>
      </c>
      <c r="G28" s="380">
        <f>E28/C28*100-100</f>
        <v>4.8411731948138055</v>
      </c>
      <c r="H28" s="381">
        <f>F28/E28*100-100</f>
        <v>8.81138947319701</v>
      </c>
    </row>
    <row r="29" spans="1:8" ht="15" customHeight="1">
      <c r="A29" s="378" t="s">
        <v>301</v>
      </c>
      <c r="B29" s="379">
        <v>102396.29999999999</v>
      </c>
      <c r="C29" s="379">
        <v>6209.7</v>
      </c>
      <c r="D29" s="379">
        <v>117375.84486199997</v>
      </c>
      <c r="E29" s="379">
        <v>8570.4</v>
      </c>
      <c r="F29" s="379">
        <f>F11+F17</f>
        <v>9512.231423000001</v>
      </c>
      <c r="G29" s="380">
        <f>E29/C29*100-100</f>
        <v>38.0163292912701</v>
      </c>
      <c r="H29" s="381">
        <f>F29/E29*100-100</f>
        <v>10.989351990572231</v>
      </c>
    </row>
    <row r="30" spans="1:8" ht="15" customHeight="1" thickBot="1">
      <c r="A30" s="387" t="s">
        <v>302</v>
      </c>
      <c r="B30" s="388">
        <v>210086.5</v>
      </c>
      <c r="C30" s="388">
        <v>15588.9</v>
      </c>
      <c r="D30" s="388">
        <v>209634.142783</v>
      </c>
      <c r="E30" s="388">
        <v>15097</v>
      </c>
      <c r="F30" s="388">
        <f>F12+F18</f>
        <v>18796.081848</v>
      </c>
      <c r="G30" s="389">
        <f>E30/C30*100-100</f>
        <v>-3.155450352494398</v>
      </c>
      <c r="H30" s="390">
        <f>F30/E30*100-100</f>
        <v>24.502098748095662</v>
      </c>
    </row>
    <row r="31" spans="1:8" ht="13.5" thickTop="1">
      <c r="A31" s="362"/>
      <c r="B31" s="391"/>
      <c r="C31" s="391"/>
      <c r="D31" s="391"/>
      <c r="E31" s="391"/>
      <c r="F31" s="391"/>
      <c r="G31" s="362"/>
      <c r="H31" s="362"/>
    </row>
    <row r="32" spans="1:8" ht="12.75">
      <c r="A32" s="362"/>
      <c r="B32" s="363"/>
      <c r="C32" s="363"/>
      <c r="D32" s="363"/>
      <c r="E32" s="363"/>
      <c r="F32" s="363"/>
      <c r="G32" s="362"/>
      <c r="H32" s="362"/>
    </row>
    <row r="33" spans="1:9" ht="12.75">
      <c r="A33" s="362"/>
      <c r="B33" s="391"/>
      <c r="C33" s="391"/>
      <c r="D33" s="391"/>
      <c r="E33" s="392"/>
      <c r="F33" s="392"/>
      <c r="G33" s="362"/>
      <c r="H33" s="362"/>
      <c r="I33" s="393"/>
    </row>
    <row r="34" spans="1:9" ht="15" customHeight="1">
      <c r="A34" s="394" t="s">
        <v>304</v>
      </c>
      <c r="B34" s="395">
        <f>B8/B14*100</f>
        <v>11.013403913491459</v>
      </c>
      <c r="C34" s="395">
        <f>C8/C14*100</f>
        <v>11.515472432714024</v>
      </c>
      <c r="D34" s="395">
        <f>D8/D14*100</f>
        <v>9.063753911563834</v>
      </c>
      <c r="E34" s="395">
        <f>E8/E14*100</f>
        <v>10.323800270699136</v>
      </c>
      <c r="F34" s="395">
        <f>F8/F14*100</f>
        <v>9.836566669675879</v>
      </c>
      <c r="G34" s="362"/>
      <c r="H34" s="362"/>
      <c r="I34" s="396"/>
    </row>
    <row r="35" spans="1:10" ht="15" customHeight="1">
      <c r="A35" s="397" t="s">
        <v>171</v>
      </c>
      <c r="B35" s="395">
        <f>B10/B16*100</f>
        <v>11.362540345798758</v>
      </c>
      <c r="C35" s="395">
        <f>C10/C16*100</f>
        <v>10.315601110377544</v>
      </c>
      <c r="D35" s="395">
        <f>D10/D16*100</f>
        <v>8.275911317443045</v>
      </c>
      <c r="E35" s="395">
        <f>E10/E16*100</f>
        <v>9.126899182482665</v>
      </c>
      <c r="F35" s="395">
        <f>F10/F16*100</f>
        <v>8.39786930028586</v>
      </c>
      <c r="G35" s="362"/>
      <c r="H35" s="362"/>
      <c r="I35" s="396"/>
      <c r="J35" s="396"/>
    </row>
    <row r="36" spans="1:10" ht="15" customHeight="1">
      <c r="A36" s="398" t="s">
        <v>305</v>
      </c>
      <c r="B36" s="399">
        <f aca="true" t="shared" si="0" ref="B36:E37">B11/B17*100</f>
        <v>2.2261956105041216</v>
      </c>
      <c r="C36" s="399">
        <f t="shared" si="0"/>
        <v>1.4341952661755337</v>
      </c>
      <c r="D36" s="399">
        <f t="shared" si="0"/>
        <v>1.4534224811561807</v>
      </c>
      <c r="E36" s="399">
        <f t="shared" si="0"/>
        <v>1.030295885889426</v>
      </c>
      <c r="F36" s="399">
        <f>F11/F17*100</f>
        <v>1.4775332655698599</v>
      </c>
      <c r="G36" s="362"/>
      <c r="H36" s="362"/>
      <c r="I36" s="396"/>
      <c r="J36" s="396"/>
    </row>
    <row r="37" spans="1:10" ht="15" customHeight="1">
      <c r="A37" s="400" t="s">
        <v>306</v>
      </c>
      <c r="B37" s="401">
        <f t="shared" si="0"/>
        <v>14.888065802663103</v>
      </c>
      <c r="C37" s="401">
        <f t="shared" si="0"/>
        <v>19.88141745362822</v>
      </c>
      <c r="D37" s="401">
        <f t="shared" si="0"/>
        <v>16.01723737238995</v>
      </c>
      <c r="E37" s="401">
        <f t="shared" si="0"/>
        <v>20.596552330132763</v>
      </c>
      <c r="F37" s="401">
        <f>F12/F18*100</f>
        <v>18.941311113269457</v>
      </c>
      <c r="G37" s="362"/>
      <c r="H37" s="362"/>
      <c r="I37" s="396"/>
      <c r="J37" s="396"/>
    </row>
    <row r="38" spans="1:8" ht="15" customHeight="1">
      <c r="A38" s="1510" t="s">
        <v>307</v>
      </c>
      <c r="B38" s="1511"/>
      <c r="C38" s="1511"/>
      <c r="D38" s="1511"/>
      <c r="E38" s="1511"/>
      <c r="F38" s="1512"/>
      <c r="G38" s="362"/>
      <c r="H38" s="362"/>
    </row>
    <row r="39" spans="1:10" ht="15" customHeight="1">
      <c r="A39" s="402" t="s">
        <v>171</v>
      </c>
      <c r="B39" s="395">
        <f>B10/B$8*100</f>
        <v>65.47724952560446</v>
      </c>
      <c r="C39" s="395">
        <f>C10/C$8*100</f>
        <v>60.221134243069095</v>
      </c>
      <c r="D39" s="395">
        <f>D10/D$8*100</f>
        <v>56.32531461666491</v>
      </c>
      <c r="E39" s="395">
        <f>E10/E$8*100</f>
        <v>58.7369398653355</v>
      </c>
      <c r="F39" s="395">
        <f>F10/F$8*100</f>
        <v>54.98118663335225</v>
      </c>
      <c r="G39" s="362"/>
      <c r="H39" s="362"/>
      <c r="I39" s="396"/>
      <c r="J39" s="396"/>
    </row>
    <row r="40" spans="1:10" ht="15" customHeight="1">
      <c r="A40" s="398" t="s">
        <v>305</v>
      </c>
      <c r="B40" s="399">
        <f aca="true" t="shared" si="1" ref="B40:F41">B11/B$8*100</f>
        <v>2.6136000028129693</v>
      </c>
      <c r="C40" s="399">
        <f t="shared" si="1"/>
        <v>1.3065670620098513</v>
      </c>
      <c r="D40" s="399">
        <f t="shared" si="1"/>
        <v>2.3981692384380873</v>
      </c>
      <c r="E40" s="399">
        <f t="shared" si="1"/>
        <v>1.3528364677656528</v>
      </c>
      <c r="F40" s="399">
        <f t="shared" si="1"/>
        <v>1.9909261526666198</v>
      </c>
      <c r="G40" s="362"/>
      <c r="H40" s="362"/>
      <c r="I40" s="396"/>
      <c r="J40" s="396"/>
    </row>
    <row r="41" spans="1:10" ht="15" customHeight="1">
      <c r="A41" s="403" t="s">
        <v>306</v>
      </c>
      <c r="B41" s="401">
        <f t="shared" si="1"/>
        <v>31.90915047158256</v>
      </c>
      <c r="C41" s="401">
        <f t="shared" si="1"/>
        <v>38.47229869492105</v>
      </c>
      <c r="D41" s="401">
        <f t="shared" si="1"/>
        <v>41.276516144897016</v>
      </c>
      <c r="E41" s="401">
        <f t="shared" si="1"/>
        <v>39.910223666898844</v>
      </c>
      <c r="F41" s="401">
        <f t="shared" si="1"/>
        <v>43.027887213981124</v>
      </c>
      <c r="G41" s="362"/>
      <c r="H41" s="362" t="s">
        <v>272</v>
      </c>
      <c r="I41" s="396"/>
      <c r="J41" s="396"/>
    </row>
    <row r="42" spans="1:8" ht="15" customHeight="1">
      <c r="A42" s="1510" t="s">
        <v>308</v>
      </c>
      <c r="B42" s="1511"/>
      <c r="C42" s="1511"/>
      <c r="D42" s="1511"/>
      <c r="E42" s="1511"/>
      <c r="F42" s="1512"/>
      <c r="G42" s="362"/>
      <c r="H42" s="362"/>
    </row>
    <row r="43" spans="1:9" ht="15" customHeight="1">
      <c r="A43" s="402" t="s">
        <v>171</v>
      </c>
      <c r="B43" s="404">
        <f>B16/B14*100</f>
        <v>63.465332066924816</v>
      </c>
      <c r="C43" s="404">
        <f>C16/C14*100</f>
        <v>67.22582657303352</v>
      </c>
      <c r="D43" s="404">
        <f>D16/D14*100</f>
        <v>61.687320114323285</v>
      </c>
      <c r="E43" s="404">
        <f>E16/E14*100</f>
        <v>66.43969913085442</v>
      </c>
      <c r="F43" s="404">
        <f>F16/F14*100</f>
        <v>64.40039592881641</v>
      </c>
      <c r="G43" s="362"/>
      <c r="H43" s="362"/>
      <c r="I43" s="361" t="s">
        <v>272</v>
      </c>
    </row>
    <row r="44" spans="1:8" ht="15" customHeight="1">
      <c r="A44" s="405" t="s">
        <v>305</v>
      </c>
      <c r="B44" s="406">
        <f>B17/B14*100</f>
        <v>12.929965526597803</v>
      </c>
      <c r="C44" s="406">
        <f>C17/C14*100</f>
        <v>10.490717225826572</v>
      </c>
      <c r="D44" s="406">
        <f>D17/D14*100</f>
        <v>14.955332050591515</v>
      </c>
      <c r="E44" s="406">
        <f>E17/E14*100</f>
        <v>13.555730623998263</v>
      </c>
      <c r="F44" s="406">
        <f>F17/F14*100</f>
        <v>13.25444123083979</v>
      </c>
      <c r="G44" s="362"/>
      <c r="H44" s="362"/>
    </row>
    <row r="45" spans="1:8" ht="15" customHeight="1">
      <c r="A45" s="403" t="s">
        <v>306</v>
      </c>
      <c r="B45" s="406">
        <f>B18/B14*100</f>
        <v>23.604702406477372</v>
      </c>
      <c r="C45" s="406">
        <f>C18/C14*100</f>
        <v>22.283456201139913</v>
      </c>
      <c r="D45" s="406">
        <f>D18/D14*100</f>
        <v>23.35734783508519</v>
      </c>
      <c r="E45" s="406">
        <f>E18/E14*100</f>
        <v>20.004570245147313</v>
      </c>
      <c r="F45" s="406">
        <f>F18/F14*100</f>
        <v>22.3451628403438</v>
      </c>
      <c r="G45" s="362"/>
      <c r="H45" s="362"/>
    </row>
    <row r="46" spans="1:8" ht="15" customHeight="1">
      <c r="A46" s="1510" t="s">
        <v>309</v>
      </c>
      <c r="B46" s="1511"/>
      <c r="C46" s="1511"/>
      <c r="D46" s="1511"/>
      <c r="E46" s="1511"/>
      <c r="F46" s="1512"/>
      <c r="G46" s="362"/>
      <c r="H46" s="362"/>
    </row>
    <row r="47" spans="1:8" ht="15" customHeight="1">
      <c r="A47" s="402" t="s">
        <v>171</v>
      </c>
      <c r="B47" s="404">
        <f>B22/B20*100</f>
        <v>63.216327603471655</v>
      </c>
      <c r="C47" s="404">
        <f>C22/C20*100</f>
        <v>68.13742483368999</v>
      </c>
      <c r="D47" s="404">
        <f>D22/D20*100</f>
        <v>62.22175935493108</v>
      </c>
      <c r="E47" s="404">
        <f>E22/E20*100</f>
        <v>67.32646449814855</v>
      </c>
      <c r="F47" s="404">
        <f>F22/F20*100</f>
        <v>65.42800409310425</v>
      </c>
      <c r="G47" s="362"/>
      <c r="H47" s="362"/>
    </row>
    <row r="48" spans="1:8" ht="15" customHeight="1">
      <c r="A48" s="405" t="s">
        <v>305</v>
      </c>
      <c r="B48" s="406">
        <f>B23/B20*100</f>
        <v>14.206767937628403</v>
      </c>
      <c r="C48" s="406">
        <f>C23/C20*100</f>
        <v>11.685952493923752</v>
      </c>
      <c r="D48" s="406">
        <f>D23/D20*100</f>
        <v>16.206923560605173</v>
      </c>
      <c r="E48" s="406">
        <f>E23/E20*100</f>
        <v>14.96056537807699</v>
      </c>
      <c r="F48" s="406">
        <f>F23/F20*100</f>
        <v>14.483257757773075</v>
      </c>
      <c r="G48" s="362"/>
      <c r="H48" s="362"/>
    </row>
    <row r="49" spans="1:8" ht="15" customHeight="1">
      <c r="A49" s="403" t="s">
        <v>306</v>
      </c>
      <c r="B49" s="407">
        <f>B24/B20*100</f>
        <v>22.57690445889993</v>
      </c>
      <c r="C49" s="407">
        <f>C24/C20*100</f>
        <v>20.176622672386248</v>
      </c>
      <c r="D49" s="407">
        <f>D24/D20*100</f>
        <v>21.571317084463733</v>
      </c>
      <c r="E49" s="407">
        <f>E24/E20*100</f>
        <v>17.71297012377446</v>
      </c>
      <c r="F49" s="407">
        <f>F24/F20*100</f>
        <v>20.08873814912267</v>
      </c>
      <c r="G49" s="362"/>
      <c r="H49" s="362"/>
    </row>
    <row r="50" spans="1:8" ht="15" customHeight="1">
      <c r="A50" s="1510" t="s">
        <v>310</v>
      </c>
      <c r="B50" s="1511"/>
      <c r="C50" s="1511"/>
      <c r="D50" s="1511"/>
      <c r="E50" s="1511"/>
      <c r="F50" s="1512"/>
      <c r="G50" s="362"/>
      <c r="H50" s="362"/>
    </row>
    <row r="51" spans="1:8" ht="15" customHeight="1">
      <c r="A51" s="402" t="s">
        <v>171</v>
      </c>
      <c r="B51" s="404">
        <f>B28/B26*100</f>
        <v>63.66493012294255</v>
      </c>
      <c r="C51" s="404">
        <f>C28/C26*100</f>
        <v>66.50249787553804</v>
      </c>
      <c r="D51" s="404">
        <f>D28/D26*100</f>
        <v>61.241711961704496</v>
      </c>
      <c r="E51" s="404">
        <f>E28/E26*100</f>
        <v>65.71889593158669</v>
      </c>
      <c r="F51" s="404">
        <f>F28/F26*100</f>
        <v>63.556845524613514</v>
      </c>
      <c r="G51" s="362"/>
      <c r="H51" s="362"/>
    </row>
    <row r="52" spans="1:8" ht="15" customHeight="1">
      <c r="A52" s="405" t="s">
        <v>305</v>
      </c>
      <c r="B52" s="406">
        <f>B29/B26*100</f>
        <v>11.906500823892186</v>
      </c>
      <c r="C52" s="406">
        <f>C29/C26*100</f>
        <v>9.542330192868874</v>
      </c>
      <c r="D52" s="406">
        <f>D29/D26*100</f>
        <v>13.911767150177564</v>
      </c>
      <c r="E52" s="406">
        <f>E29/E26*100</f>
        <v>12.413817077834043</v>
      </c>
      <c r="F52" s="406">
        <f>F29/F26*100</f>
        <v>12.245721454168741</v>
      </c>
      <c r="G52" s="362"/>
      <c r="H52" s="362"/>
    </row>
    <row r="53" spans="1:8" ht="15" customHeight="1">
      <c r="A53" s="403" t="s">
        <v>306</v>
      </c>
      <c r="B53" s="407">
        <f>B30/B26*100</f>
        <v>24.428569053165262</v>
      </c>
      <c r="C53" s="407">
        <f>C30/C26*100</f>
        <v>23.955171931593092</v>
      </c>
      <c r="D53" s="407">
        <f>D30/D26*100</f>
        <v>24.846520888117933</v>
      </c>
      <c r="E53" s="407">
        <f>E30/E26*100</f>
        <v>21.867286990579267</v>
      </c>
      <c r="F53" s="407">
        <f>F30/F26*100</f>
        <v>24.197433021217744</v>
      </c>
      <c r="G53" s="362"/>
      <c r="H53" s="362"/>
    </row>
    <row r="54" spans="1:8" ht="15" customHeight="1">
      <c r="A54" s="1513" t="s">
        <v>311</v>
      </c>
      <c r="B54" s="1513"/>
      <c r="C54" s="1513"/>
      <c r="D54" s="1513"/>
      <c r="E54" s="1513"/>
      <c r="F54" s="1513"/>
      <c r="G54" s="362"/>
      <c r="H54" s="362"/>
    </row>
    <row r="55" spans="1:8" ht="15" customHeight="1">
      <c r="A55" s="398" t="s">
        <v>312</v>
      </c>
      <c r="B55" s="408">
        <f>B8/B26*100</f>
        <v>9.920787513257217</v>
      </c>
      <c r="C55" s="408">
        <f>C8/C26*100</f>
        <v>10.326345018770562</v>
      </c>
      <c r="D55" s="408">
        <f>D8/D26*100</f>
        <v>8.310509364281634</v>
      </c>
      <c r="E55" s="408">
        <f>E8/E26*100</f>
        <v>9.357727204254974</v>
      </c>
      <c r="F55" s="409">
        <f>F8/F26*100</f>
        <v>8.955639244677519</v>
      </c>
      <c r="G55" s="362"/>
      <c r="H55" s="362"/>
    </row>
    <row r="56" spans="1:8" ht="15" customHeight="1">
      <c r="A56" s="400" t="s">
        <v>313</v>
      </c>
      <c r="B56" s="410">
        <f>B14/B26*100</f>
        <v>90.07921248674279</v>
      </c>
      <c r="C56" s="410">
        <f>C14/C26*100</f>
        <v>89.67365498122943</v>
      </c>
      <c r="D56" s="410">
        <f>D14/D26*100</f>
        <v>91.68948589478818</v>
      </c>
      <c r="E56" s="410">
        <f>E14/E26*100</f>
        <v>90.64227279574503</v>
      </c>
      <c r="F56" s="411">
        <f>F14/F26*100</f>
        <v>91.04436075532249</v>
      </c>
      <c r="G56" s="362"/>
      <c r="H56" s="362"/>
    </row>
    <row r="57" spans="1:8" ht="12.75">
      <c r="A57" s="412" t="s">
        <v>314</v>
      </c>
      <c r="B57" s="362"/>
      <c r="C57" s="362"/>
      <c r="D57" s="362"/>
      <c r="E57" s="362"/>
      <c r="F57" s="362"/>
      <c r="G57" s="362"/>
      <c r="H57" s="362"/>
    </row>
    <row r="58" spans="1:8" ht="12.75">
      <c r="A58" s="362" t="s">
        <v>315</v>
      </c>
      <c r="B58" s="362"/>
      <c r="C58" s="362"/>
      <c r="D58" s="362"/>
      <c r="E58" s="362"/>
      <c r="F58" s="362"/>
      <c r="G58" s="362"/>
      <c r="H58" s="362"/>
    </row>
    <row r="59" spans="1:8" ht="12.75">
      <c r="A59" s="362" t="s">
        <v>316</v>
      </c>
      <c r="B59" s="362"/>
      <c r="C59" s="362"/>
      <c r="D59" s="362"/>
      <c r="E59" s="362"/>
      <c r="F59" s="362"/>
      <c r="G59" s="362"/>
      <c r="H59" s="362"/>
    </row>
    <row r="60" ht="12.75">
      <c r="H60" s="361" t="s">
        <v>272</v>
      </c>
    </row>
    <row r="70" spans="5:6" ht="12.75">
      <c r="E70" s="396"/>
      <c r="F70" s="396"/>
    </row>
    <row r="73" ht="12.75">
      <c r="F73" s="396"/>
    </row>
  </sheetData>
  <sheetProtection/>
  <mergeCells count="12">
    <mergeCell ref="A54:F54"/>
    <mergeCell ref="A1:H1"/>
    <mergeCell ref="A2:H2"/>
    <mergeCell ref="A3:H3"/>
    <mergeCell ref="A5:A6"/>
    <mergeCell ref="B5:C5"/>
    <mergeCell ref="D5:E5"/>
    <mergeCell ref="G5:H5"/>
    <mergeCell ref="A38:F38"/>
    <mergeCell ref="A42:F42"/>
    <mergeCell ref="A46:F46"/>
    <mergeCell ref="A50:F50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9.140625" style="136" customWidth="1"/>
    <col min="2" max="2" width="5.00390625" style="136" customWidth="1"/>
    <col min="3" max="3" width="20.7109375" style="136" customWidth="1"/>
    <col min="4" max="8" width="10.7109375" style="136" customWidth="1"/>
    <col min="9" max="9" width="8.7109375" style="136" customWidth="1"/>
    <col min="10" max="10" width="9.140625" style="136" customWidth="1"/>
    <col min="11" max="16384" width="9.140625" style="136" customWidth="1"/>
  </cols>
  <sheetData>
    <row r="1" spans="2:8" ht="15" customHeight="1">
      <c r="B1" s="1520" t="s">
        <v>317</v>
      </c>
      <c r="C1" s="1521"/>
      <c r="D1" s="1521"/>
      <c r="E1" s="1521"/>
      <c r="F1" s="1521"/>
      <c r="G1" s="1521"/>
      <c r="H1" s="1522"/>
    </row>
    <row r="2" spans="2:8" ht="15" customHeight="1">
      <c r="B2" s="1523" t="s">
        <v>318</v>
      </c>
      <c r="C2" s="1524"/>
      <c r="D2" s="1524"/>
      <c r="E2" s="1524"/>
      <c r="F2" s="1524"/>
      <c r="G2" s="1524"/>
      <c r="H2" s="1525"/>
    </row>
    <row r="3" spans="2:8" ht="15" customHeight="1" thickBot="1">
      <c r="B3" s="1526" t="s">
        <v>40</v>
      </c>
      <c r="C3" s="1527"/>
      <c r="D3" s="1527"/>
      <c r="E3" s="1527"/>
      <c r="F3" s="1527"/>
      <c r="G3" s="1527"/>
      <c r="H3" s="1528"/>
    </row>
    <row r="4" spans="2:8" ht="15" customHeight="1" thickTop="1">
      <c r="B4" s="413"/>
      <c r="C4" s="414"/>
      <c r="D4" s="1529" t="s">
        <v>66</v>
      </c>
      <c r="E4" s="1529"/>
      <c r="F4" s="1529"/>
      <c r="G4" s="1530" t="s">
        <v>150</v>
      </c>
      <c r="H4" s="1531"/>
    </row>
    <row r="5" spans="2:8" ht="15" customHeight="1">
      <c r="B5" s="415"/>
      <c r="C5" s="416"/>
      <c r="D5" s="417" t="s">
        <v>17</v>
      </c>
      <c r="E5" s="418" t="s">
        <v>319</v>
      </c>
      <c r="F5" s="418" t="s">
        <v>320</v>
      </c>
      <c r="G5" s="419" t="s">
        <v>19</v>
      </c>
      <c r="H5" s="420" t="s">
        <v>320</v>
      </c>
    </row>
    <row r="6" spans="2:8" ht="15" customHeight="1">
      <c r="B6" s="421"/>
      <c r="C6" s="422" t="s">
        <v>321</v>
      </c>
      <c r="D6" s="422">
        <v>3576.765203</v>
      </c>
      <c r="E6" s="422">
        <v>3196.957077</v>
      </c>
      <c r="F6" s="422">
        <v>3123.347227</v>
      </c>
      <c r="G6" s="422">
        <v>-10.618760372680796</v>
      </c>
      <c r="H6" s="423">
        <v>-2.30249728811107</v>
      </c>
    </row>
    <row r="7" spans="2:8" ht="15" customHeight="1">
      <c r="B7" s="424">
        <v>1</v>
      </c>
      <c r="C7" s="425" t="s">
        <v>322</v>
      </c>
      <c r="D7" s="426">
        <v>40.218633</v>
      </c>
      <c r="E7" s="426">
        <v>26.620609</v>
      </c>
      <c r="F7" s="426">
        <v>20.706717</v>
      </c>
      <c r="G7" s="426">
        <v>-33.810259040877895</v>
      </c>
      <c r="H7" s="427">
        <v>-22.215464717580275</v>
      </c>
    </row>
    <row r="8" spans="2:8" ht="15" customHeight="1">
      <c r="B8" s="424">
        <v>2</v>
      </c>
      <c r="C8" s="425" t="s">
        <v>323</v>
      </c>
      <c r="D8" s="426">
        <v>0</v>
      </c>
      <c r="E8" s="426">
        <v>0</v>
      </c>
      <c r="F8" s="426">
        <v>0</v>
      </c>
      <c r="G8" s="426" t="s">
        <v>3</v>
      </c>
      <c r="H8" s="427" t="s">
        <v>3</v>
      </c>
    </row>
    <row r="9" spans="2:8" ht="15" customHeight="1">
      <c r="B9" s="424">
        <v>3</v>
      </c>
      <c r="C9" s="425" t="s">
        <v>324</v>
      </c>
      <c r="D9" s="426">
        <v>9.546958</v>
      </c>
      <c r="E9" s="426">
        <v>10.179051</v>
      </c>
      <c r="F9" s="426">
        <v>13.626443</v>
      </c>
      <c r="G9" s="426">
        <v>6.620883845932909</v>
      </c>
      <c r="H9" s="427">
        <v>33.867518691084285</v>
      </c>
    </row>
    <row r="10" spans="2:8" ht="15" customHeight="1">
      <c r="B10" s="424">
        <v>4</v>
      </c>
      <c r="C10" s="425" t="s">
        <v>325</v>
      </c>
      <c r="D10" s="426">
        <v>0.226</v>
      </c>
      <c r="E10" s="426">
        <v>0.201</v>
      </c>
      <c r="F10" s="426">
        <v>0</v>
      </c>
      <c r="G10" s="426">
        <v>-11.061946902654867</v>
      </c>
      <c r="H10" s="427">
        <v>-100</v>
      </c>
    </row>
    <row r="11" spans="2:8" ht="15" customHeight="1">
      <c r="B11" s="424">
        <v>5</v>
      </c>
      <c r="C11" s="425" t="s">
        <v>326</v>
      </c>
      <c r="D11" s="426">
        <v>121.1608</v>
      </c>
      <c r="E11" s="426">
        <v>336.15744</v>
      </c>
      <c r="F11" s="426">
        <v>371.69984</v>
      </c>
      <c r="G11" s="426">
        <v>177.44735921189033</v>
      </c>
      <c r="H11" s="427">
        <v>10.573140966328154</v>
      </c>
    </row>
    <row r="12" spans="2:8" ht="15" customHeight="1">
      <c r="B12" s="424">
        <v>6</v>
      </c>
      <c r="C12" s="425" t="s">
        <v>327</v>
      </c>
      <c r="D12" s="426">
        <v>0</v>
      </c>
      <c r="E12" s="426">
        <v>0</v>
      </c>
      <c r="F12" s="426">
        <v>0</v>
      </c>
      <c r="G12" s="426" t="s">
        <v>3</v>
      </c>
      <c r="H12" s="427" t="s">
        <v>3</v>
      </c>
    </row>
    <row r="13" spans="2:8" ht="15" customHeight="1">
      <c r="B13" s="424">
        <v>7</v>
      </c>
      <c r="C13" s="425" t="s">
        <v>328</v>
      </c>
      <c r="D13" s="426">
        <v>25.242061</v>
      </c>
      <c r="E13" s="426">
        <v>59.035296</v>
      </c>
      <c r="F13" s="426">
        <v>59.73248</v>
      </c>
      <c r="G13" s="426">
        <v>133.8766870106209</v>
      </c>
      <c r="H13" s="427">
        <v>1.1809613015237375</v>
      </c>
    </row>
    <row r="14" spans="2:8" ht="15" customHeight="1">
      <c r="B14" s="424">
        <v>8</v>
      </c>
      <c r="C14" s="425" t="s">
        <v>329</v>
      </c>
      <c r="D14" s="426">
        <v>0</v>
      </c>
      <c r="E14" s="426">
        <v>0.26184</v>
      </c>
      <c r="F14" s="426">
        <v>0.64974</v>
      </c>
      <c r="G14" s="426" t="s">
        <v>3</v>
      </c>
      <c r="H14" s="427">
        <v>148.14390467461044</v>
      </c>
    </row>
    <row r="15" spans="2:8" ht="15" customHeight="1">
      <c r="B15" s="424">
        <v>9</v>
      </c>
      <c r="C15" s="425" t="s">
        <v>330</v>
      </c>
      <c r="D15" s="426">
        <v>3.824914</v>
      </c>
      <c r="E15" s="426">
        <v>3.24008</v>
      </c>
      <c r="F15" s="426">
        <v>2.589165</v>
      </c>
      <c r="G15" s="426">
        <v>-15.29012155567419</v>
      </c>
      <c r="H15" s="427">
        <v>-20.08947309942964</v>
      </c>
    </row>
    <row r="16" spans="2:8" ht="15" customHeight="1">
      <c r="B16" s="424">
        <v>10</v>
      </c>
      <c r="C16" s="425" t="s">
        <v>331</v>
      </c>
      <c r="D16" s="426">
        <v>97.095553</v>
      </c>
      <c r="E16" s="426">
        <v>87.919886</v>
      </c>
      <c r="F16" s="426">
        <v>56.112167</v>
      </c>
      <c r="G16" s="426">
        <v>-9.450141346844163</v>
      </c>
      <c r="H16" s="427">
        <v>-36.178071250001395</v>
      </c>
    </row>
    <row r="17" spans="2:8" ht="15" customHeight="1">
      <c r="B17" s="424">
        <v>11</v>
      </c>
      <c r="C17" s="425" t="s">
        <v>332</v>
      </c>
      <c r="D17" s="426">
        <v>2.553091</v>
      </c>
      <c r="E17" s="426">
        <v>4.477488</v>
      </c>
      <c r="F17" s="426">
        <v>5.93712</v>
      </c>
      <c r="G17" s="426">
        <v>75.37518247489024</v>
      </c>
      <c r="H17" s="427">
        <v>32.59935035001769</v>
      </c>
    </row>
    <row r="18" spans="2:8" ht="15" customHeight="1">
      <c r="B18" s="424">
        <v>12</v>
      </c>
      <c r="C18" s="425" t="s">
        <v>333</v>
      </c>
      <c r="D18" s="426">
        <v>251.970696</v>
      </c>
      <c r="E18" s="426">
        <v>175.686058</v>
      </c>
      <c r="F18" s="426">
        <v>97.030663</v>
      </c>
      <c r="G18" s="426">
        <v>-30.27520231955863</v>
      </c>
      <c r="H18" s="427">
        <v>-44.77042509542789</v>
      </c>
    </row>
    <row r="19" spans="2:8" ht="15" customHeight="1">
      <c r="B19" s="424">
        <v>13</v>
      </c>
      <c r="C19" s="425" t="s">
        <v>334</v>
      </c>
      <c r="D19" s="426">
        <v>0</v>
      </c>
      <c r="E19" s="426">
        <v>0</v>
      </c>
      <c r="F19" s="426">
        <v>0</v>
      </c>
      <c r="G19" s="426" t="s">
        <v>3</v>
      </c>
      <c r="H19" s="427" t="s">
        <v>3</v>
      </c>
    </row>
    <row r="20" spans="2:8" ht="15" customHeight="1">
      <c r="B20" s="424">
        <v>14</v>
      </c>
      <c r="C20" s="425" t="s">
        <v>335</v>
      </c>
      <c r="D20" s="426">
        <v>0.075</v>
      </c>
      <c r="E20" s="426">
        <v>1.34742</v>
      </c>
      <c r="F20" s="426">
        <v>1.6974</v>
      </c>
      <c r="G20" s="426" t="s">
        <v>3</v>
      </c>
      <c r="H20" s="427">
        <v>25.974083804604348</v>
      </c>
    </row>
    <row r="21" spans="2:8" ht="15" customHeight="1">
      <c r="B21" s="424">
        <v>15</v>
      </c>
      <c r="C21" s="425" t="s">
        <v>336</v>
      </c>
      <c r="D21" s="426">
        <v>47.09312</v>
      </c>
      <c r="E21" s="426">
        <v>67.700461</v>
      </c>
      <c r="F21" s="426">
        <v>84.488739</v>
      </c>
      <c r="G21" s="426">
        <v>43.758708278406715</v>
      </c>
      <c r="H21" s="427">
        <v>24.797878407356762</v>
      </c>
    </row>
    <row r="22" spans="2:8" ht="15" customHeight="1">
      <c r="B22" s="424">
        <v>16</v>
      </c>
      <c r="C22" s="425" t="s">
        <v>337</v>
      </c>
      <c r="D22" s="426">
        <v>0.880608</v>
      </c>
      <c r="E22" s="426">
        <v>2.23032</v>
      </c>
      <c r="F22" s="426">
        <v>2.96715</v>
      </c>
      <c r="G22" s="426">
        <v>153.2704676768778</v>
      </c>
      <c r="H22" s="427">
        <v>33.03696330571398</v>
      </c>
    </row>
    <row r="23" spans="2:8" ht="15" customHeight="1">
      <c r="B23" s="424">
        <v>17</v>
      </c>
      <c r="C23" s="425" t="s">
        <v>338</v>
      </c>
      <c r="D23" s="426">
        <v>35.869575</v>
      </c>
      <c r="E23" s="426">
        <v>15.551619</v>
      </c>
      <c r="F23" s="426">
        <v>14.25644</v>
      </c>
      <c r="G23" s="426">
        <v>-56.643983097095514</v>
      </c>
      <c r="H23" s="427">
        <v>-8.328258299023403</v>
      </c>
    </row>
    <row r="24" spans="2:8" ht="15" customHeight="1">
      <c r="B24" s="424">
        <v>18</v>
      </c>
      <c r="C24" s="425" t="s">
        <v>339</v>
      </c>
      <c r="D24" s="426">
        <v>398.74433</v>
      </c>
      <c r="E24" s="426">
        <v>365.176008</v>
      </c>
      <c r="F24" s="426">
        <v>413.622672</v>
      </c>
      <c r="G24" s="426">
        <v>-8.41850766881123</v>
      </c>
      <c r="H24" s="427">
        <v>13.266661264340243</v>
      </c>
    </row>
    <row r="25" spans="2:8" ht="15" customHeight="1">
      <c r="B25" s="424">
        <v>19</v>
      </c>
      <c r="C25" s="425" t="s">
        <v>340</v>
      </c>
      <c r="D25" s="426">
        <v>237.84335800000002</v>
      </c>
      <c r="E25" s="426">
        <v>292.64761200000004</v>
      </c>
      <c r="F25" s="426">
        <v>413.34851399999997</v>
      </c>
      <c r="G25" s="426">
        <v>23.04216290118137</v>
      </c>
      <c r="H25" s="427">
        <v>41.244451364257145</v>
      </c>
    </row>
    <row r="26" spans="2:8" ht="15" customHeight="1">
      <c r="B26" s="424"/>
      <c r="C26" s="425" t="s">
        <v>341</v>
      </c>
      <c r="D26" s="426">
        <v>0</v>
      </c>
      <c r="E26" s="426">
        <v>0</v>
      </c>
      <c r="F26" s="426">
        <v>3.691413</v>
      </c>
      <c r="G26" s="426" t="s">
        <v>3</v>
      </c>
      <c r="H26" s="427" t="s">
        <v>3</v>
      </c>
    </row>
    <row r="27" spans="2:8" ht="15" customHeight="1">
      <c r="B27" s="424"/>
      <c r="C27" s="425" t="s">
        <v>342</v>
      </c>
      <c r="D27" s="426">
        <v>198.089107</v>
      </c>
      <c r="E27" s="426">
        <v>259.31643</v>
      </c>
      <c r="F27" s="426">
        <v>386.376429</v>
      </c>
      <c r="G27" s="426">
        <v>30.908980270177096</v>
      </c>
      <c r="H27" s="427">
        <v>48.998051916725814</v>
      </c>
    </row>
    <row r="28" spans="2:8" ht="15" customHeight="1">
      <c r="B28" s="424"/>
      <c r="C28" s="425" t="s">
        <v>343</v>
      </c>
      <c r="D28" s="426">
        <v>39.754251</v>
      </c>
      <c r="E28" s="426">
        <v>33.331182</v>
      </c>
      <c r="F28" s="426">
        <v>23.280672</v>
      </c>
      <c r="G28" s="426">
        <v>-16.156936273305718</v>
      </c>
      <c r="H28" s="427">
        <v>-30.15347610534785</v>
      </c>
    </row>
    <row r="29" spans="2:8" ht="15" customHeight="1">
      <c r="B29" s="424">
        <v>20</v>
      </c>
      <c r="C29" s="425" t="s">
        <v>344</v>
      </c>
      <c r="D29" s="426">
        <v>16.751</v>
      </c>
      <c r="E29" s="426">
        <v>24.619</v>
      </c>
      <c r="F29" s="426">
        <v>5.272925</v>
      </c>
      <c r="G29" s="426">
        <v>46.97033012954449</v>
      </c>
      <c r="H29" s="427">
        <v>-78.58188797270401</v>
      </c>
    </row>
    <row r="30" spans="2:8" ht="15" customHeight="1">
      <c r="B30" s="424">
        <v>21</v>
      </c>
      <c r="C30" s="425" t="s">
        <v>345</v>
      </c>
      <c r="D30" s="426">
        <v>15.714747</v>
      </c>
      <c r="E30" s="426">
        <v>16.438843</v>
      </c>
      <c r="F30" s="426">
        <v>0</v>
      </c>
      <c r="G30" s="426">
        <v>4.607748378004416</v>
      </c>
      <c r="H30" s="427">
        <v>-100</v>
      </c>
    </row>
    <row r="31" spans="2:8" ht="15" customHeight="1">
      <c r="B31" s="424">
        <v>22</v>
      </c>
      <c r="C31" s="425" t="s">
        <v>346</v>
      </c>
      <c r="D31" s="426">
        <v>0</v>
      </c>
      <c r="E31" s="426">
        <v>0</v>
      </c>
      <c r="F31" s="426">
        <v>5.930026</v>
      </c>
      <c r="G31" s="426" t="s">
        <v>3</v>
      </c>
      <c r="H31" s="427" t="s">
        <v>3</v>
      </c>
    </row>
    <row r="32" spans="2:8" ht="15" customHeight="1">
      <c r="B32" s="424">
        <v>23</v>
      </c>
      <c r="C32" s="425" t="s">
        <v>347</v>
      </c>
      <c r="D32" s="426">
        <v>118.961059</v>
      </c>
      <c r="E32" s="426">
        <v>150.550589</v>
      </c>
      <c r="F32" s="426">
        <v>198.300392</v>
      </c>
      <c r="G32" s="426">
        <v>26.554513103317262</v>
      </c>
      <c r="H32" s="427">
        <v>31.71678258927301</v>
      </c>
    </row>
    <row r="33" spans="2:8" ht="15" customHeight="1">
      <c r="B33" s="424">
        <v>24</v>
      </c>
      <c r="C33" s="425" t="s">
        <v>348</v>
      </c>
      <c r="D33" s="426">
        <v>0</v>
      </c>
      <c r="E33" s="426">
        <v>0</v>
      </c>
      <c r="F33" s="426">
        <v>7.335254</v>
      </c>
      <c r="G33" s="426" t="s">
        <v>3</v>
      </c>
      <c r="H33" s="427" t="s">
        <v>3</v>
      </c>
    </row>
    <row r="34" spans="2:8" ht="15" customHeight="1">
      <c r="B34" s="424">
        <v>25</v>
      </c>
      <c r="C34" s="425" t="s">
        <v>349</v>
      </c>
      <c r="D34" s="426">
        <v>59.717936</v>
      </c>
      <c r="E34" s="426">
        <v>29.397398</v>
      </c>
      <c r="F34" s="426">
        <v>67.090755</v>
      </c>
      <c r="G34" s="426">
        <v>-50.77291686705314</v>
      </c>
      <c r="H34" s="427">
        <v>128.2200451890334</v>
      </c>
    </row>
    <row r="35" spans="2:8" ht="15" customHeight="1">
      <c r="B35" s="424">
        <v>26</v>
      </c>
      <c r="C35" s="425" t="s">
        <v>350</v>
      </c>
      <c r="D35" s="426">
        <v>58.165803</v>
      </c>
      <c r="E35" s="426">
        <v>67.684896</v>
      </c>
      <c r="F35" s="426">
        <v>99.123847</v>
      </c>
      <c r="G35" s="426">
        <v>16.365445861720502</v>
      </c>
      <c r="H35" s="427">
        <v>46.44899062857394</v>
      </c>
    </row>
    <row r="36" spans="2:8" ht="15" customHeight="1">
      <c r="B36" s="424">
        <v>27</v>
      </c>
      <c r="C36" s="425" t="s">
        <v>351</v>
      </c>
      <c r="D36" s="426">
        <v>0</v>
      </c>
      <c r="E36" s="426">
        <v>0</v>
      </c>
      <c r="F36" s="426">
        <v>0</v>
      </c>
      <c r="G36" s="426" t="s">
        <v>3</v>
      </c>
      <c r="H36" s="427" t="s">
        <v>3</v>
      </c>
    </row>
    <row r="37" spans="2:8" ht="15" customHeight="1">
      <c r="B37" s="424">
        <v>28</v>
      </c>
      <c r="C37" s="425" t="s">
        <v>352</v>
      </c>
      <c r="D37" s="426">
        <v>6.919585</v>
      </c>
      <c r="E37" s="426">
        <v>5.571406</v>
      </c>
      <c r="F37" s="426">
        <v>1.323901</v>
      </c>
      <c r="G37" s="426">
        <v>-19.483523939658227</v>
      </c>
      <c r="H37" s="427">
        <v>-76.23757809070098</v>
      </c>
    </row>
    <row r="38" spans="2:8" ht="15" customHeight="1">
      <c r="B38" s="424">
        <v>29</v>
      </c>
      <c r="C38" s="425" t="s">
        <v>353</v>
      </c>
      <c r="D38" s="426">
        <v>5.37242</v>
      </c>
      <c r="E38" s="426">
        <v>2.627187</v>
      </c>
      <c r="F38" s="426">
        <v>8.285283</v>
      </c>
      <c r="G38" s="426">
        <v>-51.098629667821946</v>
      </c>
      <c r="H38" s="427">
        <v>215.36708273906652</v>
      </c>
    </row>
    <row r="39" spans="2:8" ht="15" customHeight="1">
      <c r="B39" s="424">
        <v>30</v>
      </c>
      <c r="C39" s="425" t="s">
        <v>354</v>
      </c>
      <c r="D39" s="426">
        <v>19.695661</v>
      </c>
      <c r="E39" s="426">
        <v>28.235245</v>
      </c>
      <c r="F39" s="426">
        <v>11.565733</v>
      </c>
      <c r="G39" s="426">
        <v>43.3576918286723</v>
      </c>
      <c r="H39" s="427">
        <v>-59.037957701447255</v>
      </c>
    </row>
    <row r="40" spans="2:8" ht="15" customHeight="1">
      <c r="B40" s="424">
        <v>31</v>
      </c>
      <c r="C40" s="425" t="s">
        <v>355</v>
      </c>
      <c r="D40" s="426">
        <v>405.38698</v>
      </c>
      <c r="E40" s="426">
        <v>371.422463</v>
      </c>
      <c r="F40" s="426">
        <v>271.867411</v>
      </c>
      <c r="G40" s="426">
        <v>-8.378294981254697</v>
      </c>
      <c r="H40" s="427">
        <v>-26.803724038629298</v>
      </c>
    </row>
    <row r="41" spans="2:8" ht="15" customHeight="1">
      <c r="B41" s="424">
        <v>32</v>
      </c>
      <c r="C41" s="425" t="s">
        <v>356</v>
      </c>
      <c r="D41" s="426">
        <v>0</v>
      </c>
      <c r="E41" s="426">
        <v>0.01225</v>
      </c>
      <c r="F41" s="426">
        <v>0</v>
      </c>
      <c r="G41" s="426" t="s">
        <v>3</v>
      </c>
      <c r="H41" s="427">
        <v>-100</v>
      </c>
    </row>
    <row r="42" spans="2:8" ht="15" customHeight="1">
      <c r="B42" s="424">
        <v>33</v>
      </c>
      <c r="C42" s="425" t="s">
        <v>357</v>
      </c>
      <c r="D42" s="426">
        <v>0.027552</v>
      </c>
      <c r="E42" s="426">
        <v>0</v>
      </c>
      <c r="F42" s="426">
        <v>7.951094</v>
      </c>
      <c r="G42" s="426">
        <v>-100</v>
      </c>
      <c r="H42" s="427" t="s">
        <v>3</v>
      </c>
    </row>
    <row r="43" spans="2:8" ht="15" customHeight="1">
      <c r="B43" s="424">
        <v>34</v>
      </c>
      <c r="C43" s="425" t="s">
        <v>358</v>
      </c>
      <c r="D43" s="426">
        <v>24.55328</v>
      </c>
      <c r="E43" s="426">
        <v>2.8224</v>
      </c>
      <c r="F43" s="426">
        <v>15.016366</v>
      </c>
      <c r="G43" s="426">
        <v>-88.50499811023212</v>
      </c>
      <c r="H43" s="427">
        <v>432.0424461451247</v>
      </c>
    </row>
    <row r="44" spans="2:8" ht="15" customHeight="1">
      <c r="B44" s="424">
        <v>35</v>
      </c>
      <c r="C44" s="425" t="s">
        <v>359</v>
      </c>
      <c r="D44" s="426">
        <v>5.19898</v>
      </c>
      <c r="E44" s="426">
        <v>2.538337</v>
      </c>
      <c r="F44" s="426">
        <v>5.451661</v>
      </c>
      <c r="G44" s="426">
        <v>-51.17624995672228</v>
      </c>
      <c r="H44" s="427">
        <v>114.772939920901</v>
      </c>
    </row>
    <row r="45" spans="2:8" ht="15" customHeight="1">
      <c r="B45" s="424">
        <v>36</v>
      </c>
      <c r="C45" s="425" t="s">
        <v>360</v>
      </c>
      <c r="D45" s="426">
        <v>182.596408</v>
      </c>
      <c r="E45" s="426">
        <v>136.741384</v>
      </c>
      <c r="F45" s="426">
        <v>180.36192</v>
      </c>
      <c r="G45" s="426">
        <v>-25.112774398059344</v>
      </c>
      <c r="H45" s="427">
        <v>31.900025233034057</v>
      </c>
    </row>
    <row r="46" spans="2:8" ht="15" customHeight="1">
      <c r="B46" s="424">
        <v>37</v>
      </c>
      <c r="C46" s="425" t="s">
        <v>361</v>
      </c>
      <c r="D46" s="426">
        <v>0</v>
      </c>
      <c r="E46" s="426">
        <v>0</v>
      </c>
      <c r="F46" s="426">
        <v>0</v>
      </c>
      <c r="G46" s="426" t="s">
        <v>3</v>
      </c>
      <c r="H46" s="427" t="s">
        <v>3</v>
      </c>
    </row>
    <row r="47" spans="2:8" ht="15" customHeight="1">
      <c r="B47" s="424">
        <v>38</v>
      </c>
      <c r="C47" s="425" t="s">
        <v>362</v>
      </c>
      <c r="D47" s="426">
        <v>65.394288</v>
      </c>
      <c r="E47" s="426">
        <v>76.360404</v>
      </c>
      <c r="F47" s="426">
        <v>37.804385</v>
      </c>
      <c r="G47" s="426">
        <v>16.769226082865217</v>
      </c>
      <c r="H47" s="427">
        <v>-50.49216214204419</v>
      </c>
    </row>
    <row r="48" spans="2:8" ht="15" customHeight="1">
      <c r="B48" s="424">
        <v>39</v>
      </c>
      <c r="C48" s="425" t="s">
        <v>363</v>
      </c>
      <c r="D48" s="426">
        <v>35.038391</v>
      </c>
      <c r="E48" s="426">
        <v>17.66231</v>
      </c>
      <c r="F48" s="426">
        <v>15.157266</v>
      </c>
      <c r="G48" s="426">
        <v>-49.59154945214236</v>
      </c>
      <c r="H48" s="427">
        <v>-14.182991918950577</v>
      </c>
    </row>
    <row r="49" spans="2:8" ht="15" customHeight="1">
      <c r="B49" s="424">
        <v>40</v>
      </c>
      <c r="C49" s="425" t="s">
        <v>364</v>
      </c>
      <c r="D49" s="426">
        <v>2.218821</v>
      </c>
      <c r="E49" s="426">
        <v>0.998856</v>
      </c>
      <c r="F49" s="426">
        <v>0.87572</v>
      </c>
      <c r="G49" s="426">
        <v>-54.98257858565428</v>
      </c>
      <c r="H49" s="427">
        <v>-12.327702892108562</v>
      </c>
    </row>
    <row r="50" spans="2:8" ht="15" customHeight="1">
      <c r="B50" s="424">
        <v>41</v>
      </c>
      <c r="C50" s="425" t="s">
        <v>365</v>
      </c>
      <c r="D50" s="426">
        <v>0</v>
      </c>
      <c r="E50" s="426">
        <v>0</v>
      </c>
      <c r="F50" s="426">
        <v>0</v>
      </c>
      <c r="G50" s="426" t="s">
        <v>3</v>
      </c>
      <c r="H50" s="427" t="s">
        <v>3</v>
      </c>
    </row>
    <row r="51" spans="2:8" ht="15" customHeight="1">
      <c r="B51" s="424">
        <v>42</v>
      </c>
      <c r="C51" s="425" t="s">
        <v>366</v>
      </c>
      <c r="D51" s="426">
        <v>32.4436</v>
      </c>
      <c r="E51" s="426">
        <v>16.596464</v>
      </c>
      <c r="F51" s="426">
        <v>37.374234</v>
      </c>
      <c r="G51" s="426">
        <v>-48.84518364176602</v>
      </c>
      <c r="H51" s="427">
        <v>125.19395697782372</v>
      </c>
    </row>
    <row r="52" spans="2:8" ht="15" customHeight="1">
      <c r="B52" s="424">
        <v>43</v>
      </c>
      <c r="C52" s="425" t="s">
        <v>367</v>
      </c>
      <c r="D52" s="426">
        <v>388.068737</v>
      </c>
      <c r="E52" s="426">
        <v>331.020125</v>
      </c>
      <c r="F52" s="426">
        <v>196.370587</v>
      </c>
      <c r="G52" s="426">
        <v>-14.700646189904234</v>
      </c>
      <c r="H52" s="427">
        <v>-40.6771455360909</v>
      </c>
    </row>
    <row r="53" spans="2:8" ht="15" customHeight="1">
      <c r="B53" s="424">
        <v>44</v>
      </c>
      <c r="C53" s="425" t="s">
        <v>368</v>
      </c>
      <c r="D53" s="426">
        <v>0.9268799999999999</v>
      </c>
      <c r="E53" s="426">
        <v>12.404798999999999</v>
      </c>
      <c r="F53" s="426">
        <v>0.488184</v>
      </c>
      <c r="G53" s="426" t="s">
        <v>3</v>
      </c>
      <c r="H53" s="427">
        <v>-96.06455533862338</v>
      </c>
    </row>
    <row r="54" spans="2:8" ht="15" customHeight="1">
      <c r="B54" s="424">
        <v>45</v>
      </c>
      <c r="C54" s="425" t="s">
        <v>369</v>
      </c>
      <c r="D54" s="426">
        <v>94.567376</v>
      </c>
      <c r="E54" s="426">
        <v>86.588769</v>
      </c>
      <c r="F54" s="426">
        <v>106.796084</v>
      </c>
      <c r="G54" s="426">
        <v>-8.436955044623417</v>
      </c>
      <c r="H54" s="427">
        <v>23.337108534248813</v>
      </c>
    </row>
    <row r="55" spans="2:8" ht="15" customHeight="1">
      <c r="B55" s="424">
        <v>46</v>
      </c>
      <c r="C55" s="425" t="s">
        <v>370</v>
      </c>
      <c r="D55" s="426">
        <v>0</v>
      </c>
      <c r="E55" s="426">
        <v>0</v>
      </c>
      <c r="F55" s="426">
        <v>1.06656</v>
      </c>
      <c r="G55" s="426" t="s">
        <v>3</v>
      </c>
      <c r="H55" s="427" t="s">
        <v>3</v>
      </c>
    </row>
    <row r="56" spans="2:8" ht="15" customHeight="1">
      <c r="B56" s="424">
        <v>47</v>
      </c>
      <c r="C56" s="425" t="s">
        <v>119</v>
      </c>
      <c r="D56" s="426">
        <v>44.53079</v>
      </c>
      <c r="E56" s="426">
        <v>40.584759</v>
      </c>
      <c r="F56" s="426">
        <v>22.327778</v>
      </c>
      <c r="G56" s="426">
        <v>-8.861354132724813</v>
      </c>
      <c r="H56" s="427">
        <v>-44.984820533245006</v>
      </c>
    </row>
    <row r="57" spans="2:8" ht="15" customHeight="1">
      <c r="B57" s="424">
        <v>48</v>
      </c>
      <c r="C57" s="425" t="s">
        <v>371</v>
      </c>
      <c r="D57" s="426">
        <v>222.971926</v>
      </c>
      <c r="E57" s="426">
        <v>157.157869</v>
      </c>
      <c r="F57" s="426">
        <v>116.679074</v>
      </c>
      <c r="G57" s="426">
        <v>-29.516745978146147</v>
      </c>
      <c r="H57" s="427">
        <v>-25.75677263732814</v>
      </c>
    </row>
    <row r="58" spans="2:8" ht="15" customHeight="1">
      <c r="B58" s="424">
        <v>49</v>
      </c>
      <c r="C58" s="425" t="s">
        <v>372</v>
      </c>
      <c r="D58" s="426">
        <v>499.198286</v>
      </c>
      <c r="E58" s="426">
        <v>170.489136</v>
      </c>
      <c r="F58" s="426">
        <v>145.065537</v>
      </c>
      <c r="G58" s="426">
        <v>-65.84741158346046</v>
      </c>
      <c r="H58" s="427">
        <v>-14.912151939112405</v>
      </c>
    </row>
    <row r="59" spans="2:8" ht="15" customHeight="1">
      <c r="B59" s="428"/>
      <c r="C59" s="422" t="s">
        <v>373</v>
      </c>
      <c r="D59" s="422">
        <v>469.99411300000065</v>
      </c>
      <c r="E59" s="422">
        <v>597.72062</v>
      </c>
      <c r="F59" s="422">
        <v>701.452773</v>
      </c>
      <c r="G59" s="422">
        <v>27.176192949463427</v>
      </c>
      <c r="H59" s="429">
        <v>17.354621796383725</v>
      </c>
    </row>
    <row r="60" spans="2:8" ht="15" customHeight="1" thickBot="1">
      <c r="B60" s="430"/>
      <c r="C60" s="431" t="s">
        <v>374</v>
      </c>
      <c r="D60" s="432">
        <v>4046.7593160000006</v>
      </c>
      <c r="E60" s="432">
        <v>3794.677697</v>
      </c>
      <c r="F60" s="432">
        <v>3824.8</v>
      </c>
      <c r="G60" s="432">
        <v>-6.229221935767839</v>
      </c>
      <c r="H60" s="433">
        <v>0.7938039908847543</v>
      </c>
    </row>
    <row r="61" spans="2:8" ht="13.5" thickTop="1">
      <c r="B61" s="434" t="s">
        <v>375</v>
      </c>
      <c r="C61" s="435"/>
      <c r="D61" s="436"/>
      <c r="E61" s="436"/>
      <c r="F61" s="437"/>
      <c r="G61" s="438"/>
      <c r="H61" s="438"/>
    </row>
    <row r="62" spans="2:8" ht="15" customHeight="1">
      <c r="B62" s="136" t="s">
        <v>376</v>
      </c>
      <c r="C62" s="434"/>
      <c r="D62" s="434"/>
      <c r="E62" s="434"/>
      <c r="F62" s="434"/>
      <c r="G62" s="434"/>
      <c r="H62" s="434"/>
    </row>
    <row r="63" spans="2:8" ht="15" customHeight="1">
      <c r="B63" s="439"/>
      <c r="C63" s="439"/>
      <c r="D63" s="439"/>
      <c r="E63" s="439"/>
      <c r="F63" s="439"/>
      <c r="G63" s="439"/>
      <c r="H63" s="439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S00677</cp:lastModifiedBy>
  <cp:lastPrinted>2016-09-23T04:51:01Z</cp:lastPrinted>
  <dcterms:created xsi:type="dcterms:W3CDTF">2014-09-10T05:07:20Z</dcterms:created>
  <dcterms:modified xsi:type="dcterms:W3CDTF">2017-04-12T09:17:47Z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