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Cover" sheetId="37" r:id="rId1"/>
    <sheet name="CPI_new" sheetId="17" r:id="rId2"/>
    <sheet name="CPI_Y-O-Y" sheetId="18" r:id="rId3"/>
    <sheet name="CPI_Nep &amp; Ind." sheetId="19" r:id="rId4"/>
    <sheet name="WPI" sheetId="20" r:id="rId5"/>
    <sheet name="WPI YOY" sheetId="21" r:id="rId6"/>
    <sheet name="NSWI" sheetId="22" r:id="rId7"/>
    <sheet name="Direction" sheetId="23" r:id="rId8"/>
    <sheet name="X-India" sheetId="24" r:id="rId9"/>
    <sheet name="X-China" sheetId="25" r:id="rId10"/>
    <sheet name="X-Other" sheetId="26" r:id="rId11"/>
    <sheet name="M-India" sheetId="27" r:id="rId12"/>
    <sheet name="M-China" sheetId="28" r:id="rId13"/>
    <sheet name="M-Other" sheetId="29" r:id="rId14"/>
    <sheet name="BOP" sheetId="33" r:id="rId15"/>
    <sheet name="M_India$" sheetId="31" r:id="rId16"/>
    <sheet name="X&amp;MPrice Index &amp;TOT" sheetId="32" r:id="rId17"/>
    <sheet name="Reserve" sheetId="34" r:id="rId18"/>
    <sheet name="Reserve$" sheetId="35" r:id="rId19"/>
    <sheet name="Exchange Rate &amp; Price of Oil .." sheetId="36" r:id="rId20"/>
    <sheet name="Customwise Trade" sheetId="30" r:id="rId21"/>
    <sheet name="GBO" sheetId="4" r:id="rId22"/>
    <sheet name="Revenue" sheetId="6" r:id="rId23"/>
    <sheet name="ODD" sheetId="5" r:id="rId24"/>
    <sheet name="MS" sheetId="7" r:id="rId25"/>
    <sheet name="CBS" sheetId="8" r:id="rId26"/>
    <sheet name="ODCS" sheetId="9" r:id="rId27"/>
    <sheet name="CALCB" sheetId="10" r:id="rId28"/>
    <sheet name="CALDB" sheetId="11" r:id="rId29"/>
    <sheet name="CALFC" sheetId="12" r:id="rId30"/>
    <sheet name="Deposits" sheetId="13" r:id="rId31"/>
    <sheet name="Sect credit" sheetId="14" r:id="rId32"/>
    <sheet name="Secu Credit" sheetId="15" r:id="rId33"/>
    <sheet name="Loan to Gov Ent" sheetId="16" r:id="rId34"/>
    <sheet name="Monetary Operation" sheetId="38" r:id="rId35"/>
    <sheet name="Purchase &amp; Sale of FC" sheetId="39" r:id="rId36"/>
    <sheet name="Inter bank" sheetId="40" r:id="rId37"/>
    <sheet name="Int Rate" sheetId="41" r:id="rId38"/>
    <sheet name="TBs 91_364" sheetId="42" r:id="rId39"/>
    <sheet name="Stock Mkt Indicator" sheetId="43" r:id="rId40"/>
    <sheet name="Issue Approval" sheetId="44" r:id="rId41"/>
    <sheet name="Listed Co" sheetId="45" r:id="rId42"/>
    <sheet name="Share Mkt Acti" sheetId="46" r:id="rId43"/>
    <sheet name="Turnover Detail" sheetId="47" r:id="rId44"/>
    <sheet name="Securities List" sheetId="48" r:id="rId45"/>
  </sheets>
  <definedNames>
    <definedName name="a" localSheetId="0">#REF!</definedName>
    <definedName name="a" localSheetId="22">#REF!</definedName>
    <definedName name="a" localSheetId="16">#REF!</definedName>
    <definedName name="a">#REF!</definedName>
    <definedName name="b" localSheetId="0">#REF!</definedName>
    <definedName name="b" localSheetId="22">#REF!</definedName>
    <definedName name="b" localSheetId="16">#REF!</definedName>
    <definedName name="b">#REF!</definedName>
    <definedName name="manoj" localSheetId="0">#REF!</definedName>
    <definedName name="manoj" localSheetId="22">#REF!</definedName>
    <definedName name="manoj" localSheetId="16">#REF!</definedName>
    <definedName name="manoj">#REF!</definedName>
    <definedName name="_xlnm.Print_Area" localSheetId="14">BOP!$A$1:$L$68</definedName>
    <definedName name="_xlnm.Print_Area" localSheetId="27">CALCB!$A$1:$K$46</definedName>
    <definedName name="_xlnm.Print_Area" localSheetId="28">CALDB!$A$1:$K$46</definedName>
    <definedName name="_xlnm.Print_Area" localSheetId="29">CALFC!$A$1:$K$46</definedName>
    <definedName name="_xlnm.Print_Area" localSheetId="25">CBS!$A$1:$K$55</definedName>
    <definedName name="_xlnm.Print_Area" localSheetId="0">Cover!$A$1:$H$54</definedName>
    <definedName name="_xlnm.Print_Area" localSheetId="3">'CPI_Nep &amp; Ind.'!$A$1:$M$23</definedName>
    <definedName name="_xlnm.Print_Area" localSheetId="1">CPI_new!$A$1:$L$54</definedName>
    <definedName name="_xlnm.Print_Area" localSheetId="2">'CPI_Y-O-Y'!$A$1:$G$19</definedName>
    <definedName name="_xlnm.Print_Area" localSheetId="20">'Customwise Trade'!$A$1:$H$21</definedName>
    <definedName name="_xlnm.Print_Area" localSheetId="30">Deposits!$A$1:$I$29</definedName>
    <definedName name="_xlnm.Print_Area" localSheetId="7">Direction!$A$1:$H$58</definedName>
    <definedName name="_xlnm.Print_Area" localSheetId="19">'Exchange Rate &amp; Price of Oil ..'!$A$1:$K$95</definedName>
    <definedName name="_xlnm.Print_Area" localSheetId="21">GBO!$A$1:$H$49</definedName>
    <definedName name="_xlnm.Print_Area" localSheetId="37">'Int Rate'!$A$1:$BC$33</definedName>
    <definedName name="_xlnm.Print_Area" localSheetId="36">'Inter bank'!$A$1:$I$20</definedName>
    <definedName name="_xlnm.Print_Area" localSheetId="33">'Loan to Gov Ent'!$A$1:$I$22</definedName>
    <definedName name="_xlnm.Print_Area" localSheetId="15">'M_India$'!$A$1:$L$19</definedName>
    <definedName name="_xlnm.Print_Area" localSheetId="12">'M-China'!$B$1:$H$49</definedName>
    <definedName name="_xlnm.Print_Area" localSheetId="11">'M-India'!$B$1:$H$58</definedName>
    <definedName name="_xlnm.Print_Area" localSheetId="34">'Monetary Operation'!$B$1:$K$69</definedName>
    <definedName name="_xlnm.Print_Area" localSheetId="13">'M-Other'!$B$1:$H$73</definedName>
    <definedName name="_xlnm.Print_Area" localSheetId="24">MS!$A$1:$K$37</definedName>
    <definedName name="_xlnm.Print_Area" localSheetId="6">NSWI!$A$1:$M$49</definedName>
    <definedName name="_xlnm.Print_Area" localSheetId="26">ODCS!$A$1:$K$46</definedName>
    <definedName name="_xlnm.Print_Area" localSheetId="23">ODD!$A$1:$H$39</definedName>
    <definedName name="_xlnm.Print_Area" localSheetId="35">'Purchase &amp; Sale of FC'!$A$1:$Q$20</definedName>
    <definedName name="_xlnm.Print_Area" localSheetId="17">Reserve!$A$1:$G$49</definedName>
    <definedName name="_xlnm.Print_Area" localSheetId="18">'Reserve$'!$A$1:$G$49</definedName>
    <definedName name="_xlnm.Print_Area" localSheetId="31">'Sect credit'!$A$1:$S$64</definedName>
    <definedName name="_xlnm.Print_Area" localSheetId="32">'Secu Credit'!$A$1:$I$49</definedName>
    <definedName name="_xlnm.Print_Area" localSheetId="44">'Securities List'!$A$1:$J$27</definedName>
    <definedName name="_xlnm.Print_Area" localSheetId="42">'Share Mkt Acti'!$A$1:$J$22</definedName>
    <definedName name="_xlnm.Print_Area" localSheetId="39">'Stock Mkt Indicator'!$A$1:$F$25</definedName>
    <definedName name="_xlnm.Print_Area" localSheetId="38">'TBs 91_364'!$B$1:$L$19</definedName>
    <definedName name="_xlnm.Print_Area" localSheetId="4">WPI!$A$1:$L$28</definedName>
    <definedName name="_xlnm.Print_Area" localSheetId="5">'WPI YOY'!$A$1:$I$19</definedName>
    <definedName name="_xlnm.Print_Area" localSheetId="16">'X&amp;MPrice Index &amp;TOT'!$A$1:$S$19</definedName>
    <definedName name="_xlnm.Print_Area" localSheetId="9">'X-China'!$B$1:$H$28</definedName>
    <definedName name="_xlnm.Print_Area" localSheetId="8">'X-India'!$B$1:$H$62</definedName>
    <definedName name="_xlnm.Print_Area" localSheetId="10">'X-Other'!$B$1:$H$21</definedName>
    <definedName name="q" localSheetId="0">#REF!</definedName>
    <definedName name="q" localSheetId="22">#REF!</definedName>
    <definedName name="q" localSheetId="16">#REF!</definedName>
    <definedName name="q">#REF!</definedName>
  </definedNames>
  <calcPr calcId="124519"/>
</workbook>
</file>

<file path=xl/calcChain.xml><?xml version="1.0" encoding="utf-8"?>
<calcChain xmlns="http://schemas.openxmlformats.org/spreadsheetml/2006/main">
  <c r="A6" i="37"/>
  <c r="A7" s="1"/>
  <c r="A8" s="1"/>
  <c r="A9" s="1"/>
  <c r="M17" i="19"/>
  <c r="B101" i="44"/>
  <c r="B96"/>
  <c r="B76"/>
  <c r="B6"/>
  <c r="F53" i="43"/>
  <c r="E53"/>
  <c r="F37" i="41"/>
  <c r="D37"/>
  <c r="F36"/>
  <c r="D36"/>
  <c r="D35"/>
  <c r="H19" i="40"/>
  <c r="F19"/>
  <c r="D19"/>
  <c r="B19"/>
  <c r="Q20" i="39"/>
  <c r="P20"/>
  <c r="O20"/>
  <c r="N20"/>
  <c r="K20"/>
  <c r="J20"/>
  <c r="I20"/>
  <c r="H20"/>
  <c r="G20"/>
  <c r="F20"/>
  <c r="E20"/>
  <c r="D20"/>
  <c r="C20"/>
  <c r="B20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M20" s="1"/>
  <c r="L8"/>
  <c r="L20" s="1"/>
  <c r="E68" i="38"/>
  <c r="C68"/>
  <c r="K51"/>
  <c r="J51"/>
  <c r="I51"/>
  <c r="G51"/>
  <c r="E51"/>
  <c r="C51"/>
  <c r="I35"/>
  <c r="G35"/>
  <c r="E35"/>
  <c r="C35"/>
  <c r="I19"/>
  <c r="G19"/>
  <c r="E19"/>
  <c r="C19"/>
  <c r="A11" i="37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7" s="1"/>
  <c r="A28" s="1"/>
  <c r="A29" s="1"/>
  <c r="A31" s="1"/>
  <c r="A32" s="1"/>
  <c r="A33" s="1"/>
  <c r="A34" s="1"/>
  <c r="A35" s="1"/>
  <c r="A36" s="1"/>
  <c r="A37" s="1"/>
  <c r="A38" s="1"/>
  <c r="A39" s="1"/>
  <c r="A40" s="1"/>
  <c r="A42" s="1"/>
  <c r="A43" s="1"/>
  <c r="A45" s="1"/>
  <c r="A46" s="1"/>
  <c r="A47" s="1"/>
  <c r="A5"/>
  <c r="L17" i="31" l="1"/>
  <c r="H21" i="30"/>
  <c r="E21"/>
  <c r="H19"/>
  <c r="E19"/>
  <c r="H18"/>
  <c r="H16"/>
  <c r="E16"/>
  <c r="H15"/>
  <c r="E15"/>
  <c r="H14"/>
  <c r="E14"/>
  <c r="H13"/>
  <c r="E13"/>
  <c r="H12"/>
  <c r="E12"/>
  <c r="H11"/>
  <c r="E11"/>
  <c r="H10"/>
  <c r="E10"/>
  <c r="H9"/>
  <c r="E9"/>
  <c r="H8"/>
  <c r="E8"/>
  <c r="H7"/>
  <c r="E7"/>
  <c r="E5" i="23"/>
  <c r="F5" s="1"/>
  <c r="D4" i="24" s="1"/>
  <c r="D4" i="25" s="1"/>
  <c r="D4" i="26" s="1"/>
  <c r="G19" i="21"/>
  <c r="F19"/>
  <c r="E19"/>
  <c r="D19"/>
  <c r="C19"/>
  <c r="B19"/>
  <c r="L19" i="19"/>
  <c r="K19"/>
  <c r="I19"/>
  <c r="H19"/>
  <c r="G19"/>
  <c r="F19"/>
  <c r="E19"/>
  <c r="C19"/>
  <c r="B19"/>
  <c r="J18"/>
  <c r="D18"/>
  <c r="J17"/>
  <c r="D17"/>
  <c r="M16"/>
  <c r="J16"/>
  <c r="D16"/>
  <c r="M15"/>
  <c r="J15"/>
  <c r="D15"/>
  <c r="M14"/>
  <c r="J14"/>
  <c r="D14"/>
  <c r="M13"/>
  <c r="J13"/>
  <c r="D13"/>
  <c r="M12"/>
  <c r="J12"/>
  <c r="D12"/>
  <c r="M11"/>
  <c r="J11"/>
  <c r="D11"/>
  <c r="M10"/>
  <c r="J10"/>
  <c r="D10"/>
  <c r="M9"/>
  <c r="J9"/>
  <c r="D9"/>
  <c r="M8"/>
  <c r="M19" s="1"/>
  <c r="J8"/>
  <c r="D8"/>
  <c r="M7"/>
  <c r="J7"/>
  <c r="J19" s="1"/>
  <c r="D7"/>
  <c r="D19" s="1"/>
  <c r="G19" i="18"/>
  <c r="F19"/>
  <c r="E19"/>
  <c r="D19"/>
  <c r="C19"/>
  <c r="H5" i="15"/>
  <c r="H5" i="16" s="1"/>
  <c r="F5" i="15"/>
  <c r="F5" i="16" s="1"/>
  <c r="F4" i="15"/>
  <c r="F4" i="16" s="1"/>
  <c r="E4" i="15"/>
  <c r="D4"/>
  <c r="C4"/>
  <c r="B4"/>
  <c r="F17" i="6"/>
  <c r="H17" s="1"/>
  <c r="D17"/>
  <c r="G17" s="1"/>
  <c r="C17"/>
  <c r="B17"/>
  <c r="J16"/>
  <c r="H16"/>
  <c r="G16"/>
  <c r="J15"/>
  <c r="H15"/>
  <c r="G15"/>
  <c r="J14"/>
  <c r="H14"/>
  <c r="G14"/>
  <c r="J13"/>
  <c r="H13"/>
  <c r="G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D6"/>
  <c r="F6" s="1"/>
  <c r="H9" i="4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1"/>
  <c r="H32"/>
  <c r="H33"/>
  <c r="H34"/>
  <c r="H35"/>
  <c r="H41"/>
  <c r="H42"/>
  <c r="H43"/>
  <c r="H44"/>
  <c r="H8"/>
  <c r="G39" i="5"/>
  <c r="H39"/>
  <c r="H30"/>
  <c r="G30"/>
  <c r="G15"/>
  <c r="H14"/>
  <c r="F37"/>
  <c r="E37"/>
  <c r="D37"/>
  <c r="C37"/>
  <c r="F36"/>
  <c r="E36"/>
  <c r="D36"/>
  <c r="C36"/>
  <c r="F35"/>
  <c r="E35"/>
  <c r="D35"/>
  <c r="C35"/>
  <c r="F34"/>
  <c r="E34"/>
  <c r="D34"/>
  <c r="C34"/>
  <c r="H32"/>
  <c r="G32"/>
  <c r="H31"/>
  <c r="G31"/>
  <c r="F30"/>
  <c r="E30"/>
  <c r="C30"/>
  <c r="E29"/>
  <c r="E24" s="1"/>
  <c r="G29"/>
  <c r="C29"/>
  <c r="H28"/>
  <c r="G28"/>
  <c r="H27"/>
  <c r="G27"/>
  <c r="H26"/>
  <c r="G26"/>
  <c r="H25"/>
  <c r="G25"/>
  <c r="F24"/>
  <c r="H24" s="1"/>
  <c r="C24"/>
  <c r="E23"/>
  <c r="E18" s="1"/>
  <c r="G23"/>
  <c r="C23"/>
  <c r="H22"/>
  <c r="G22"/>
  <c r="H21"/>
  <c r="G21"/>
  <c r="H20"/>
  <c r="G20"/>
  <c r="H19"/>
  <c r="G19"/>
  <c r="F18"/>
  <c r="C18"/>
  <c r="F38"/>
  <c r="E17"/>
  <c r="E12" s="1"/>
  <c r="G17"/>
  <c r="C17"/>
  <c r="C38" s="1"/>
  <c r="C33" s="1"/>
  <c r="H16"/>
  <c r="G16"/>
  <c r="H15"/>
  <c r="G14"/>
  <c r="H13"/>
  <c r="G13"/>
  <c r="F12"/>
  <c r="H12" s="1"/>
  <c r="C12"/>
  <c r="H11"/>
  <c r="G11"/>
  <c r="H10"/>
  <c r="G10"/>
  <c r="H9"/>
  <c r="G9"/>
  <c r="G36" s="1"/>
  <c r="H8"/>
  <c r="G8"/>
  <c r="H7"/>
  <c r="G7"/>
  <c r="F6"/>
  <c r="H6" s="1"/>
  <c r="E6"/>
  <c r="D6"/>
  <c r="C6"/>
  <c r="D4" i="28" l="1"/>
  <c r="D4" i="29" s="1"/>
  <c r="D4" i="27"/>
  <c r="J17" i="6"/>
  <c r="I17"/>
  <c r="I13"/>
  <c r="I14"/>
  <c r="I15"/>
  <c r="I16"/>
  <c r="G34" i="5"/>
  <c r="G35"/>
  <c r="G37"/>
  <c r="G38"/>
  <c r="G6"/>
  <c r="H35"/>
  <c r="H37"/>
  <c r="F33"/>
  <c r="H34"/>
  <c r="H36"/>
  <c r="H18"/>
  <c r="D12"/>
  <c r="G12" s="1"/>
  <c r="D18"/>
  <c r="G18" s="1"/>
  <c r="D24"/>
  <c r="G24" s="1"/>
  <c r="D30"/>
  <c r="E38"/>
  <c r="E33" s="1"/>
  <c r="H33" s="1"/>
  <c r="H23"/>
  <c r="H29"/>
  <c r="D38"/>
  <c r="D33" s="1"/>
  <c r="G33" s="1"/>
  <c r="H17"/>
  <c r="H38" s="1"/>
</calcChain>
</file>

<file path=xl/sharedStrings.xml><?xml version="1.0" encoding="utf-8"?>
<sst xmlns="http://schemas.openxmlformats.org/spreadsheetml/2006/main" count="2787" uniqueCount="1293">
  <si>
    <t>Government Budgetary Operation+</t>
  </si>
  <si>
    <t xml:space="preserve"> (Rs. in million)</t>
  </si>
  <si>
    <t>Heads</t>
  </si>
  <si>
    <t>Amount</t>
  </si>
  <si>
    <t>Percent Change</t>
  </si>
  <si>
    <t>2014/15</t>
  </si>
  <si>
    <t>2015/16</t>
  </si>
  <si>
    <t>Annual</t>
  </si>
  <si>
    <t>Expenditure of Budget</t>
  </si>
  <si>
    <t xml:space="preserve">  Recurrent</t>
  </si>
  <si>
    <t xml:space="preserve">a.Domestic Resources </t>
  </si>
  <si>
    <t>b.Foreign Loans</t>
  </si>
  <si>
    <t>c.Foreign Grants</t>
  </si>
  <si>
    <t xml:space="preserve">  Capital</t>
  </si>
  <si>
    <t xml:space="preserve">  Financial</t>
  </si>
  <si>
    <t>Total Expenditure</t>
  </si>
  <si>
    <t>Total Resources</t>
  </si>
  <si>
    <t>Revenue and Grants</t>
  </si>
  <si>
    <t xml:space="preserve">   Revenue</t>
  </si>
  <si>
    <t xml:space="preserve">   Foreign Grants</t>
  </si>
  <si>
    <t>Non-Budgetary Receipts, net</t>
  </si>
  <si>
    <t xml:space="preserve">Others </t>
  </si>
  <si>
    <t>V. A. T. Fund Account</t>
  </si>
  <si>
    <t>Customs Fund Account</t>
  </si>
  <si>
    <t>Reconstruction Fund Account</t>
  </si>
  <si>
    <t>-</t>
  </si>
  <si>
    <t>Local Authorities' Accounts (LAA)#</t>
  </si>
  <si>
    <t>Deficits(-) Surplus(+)</t>
  </si>
  <si>
    <t>Sources of Financing</t>
  </si>
  <si>
    <t xml:space="preserve"> Internal Loans</t>
  </si>
  <si>
    <t xml:space="preserve">      Domestic Borrowings</t>
  </si>
  <si>
    <t>(i) Treasury Bills</t>
  </si>
  <si>
    <t>(ii) Development Bonds</t>
  </si>
  <si>
    <t>(iii) National Savings Certificates</t>
  </si>
  <si>
    <t>(iv) Citizen Saving Certificates</t>
  </si>
  <si>
    <t>(v) Foreign Employment Bond</t>
  </si>
  <si>
    <t xml:space="preserve">      Others@</t>
  </si>
  <si>
    <t xml:space="preserve"> Principal Refund and Share Divestment</t>
  </si>
  <si>
    <t xml:space="preserve"> Foreign Loans</t>
  </si>
  <si>
    <t xml:space="preserve"> #  Change in outstanding amount disbursed to VDC/DDC remaining unspent.</t>
  </si>
  <si>
    <t xml:space="preserve"> ++ Minus (-) indicates surplus.</t>
  </si>
  <si>
    <t xml:space="preserve"> P :  Provisional.</t>
  </si>
  <si>
    <t>Table 23</t>
  </si>
  <si>
    <t>Outstanding Domestic Debt of GoN</t>
  </si>
  <si>
    <t>(Rs. in million)</t>
  </si>
  <si>
    <t>No.</t>
  </si>
  <si>
    <t>Name of Bonds &amp; Ownership</t>
  </si>
  <si>
    <t>Mid-Jul</t>
  </si>
  <si>
    <t>Mid- Jul</t>
  </si>
  <si>
    <t>Treasury Bills</t>
  </si>
  <si>
    <t xml:space="preserve">    a. Nepal Rastra Bank</t>
  </si>
  <si>
    <t xml:space="preserve">    b. Commercial Banks</t>
  </si>
  <si>
    <t xml:space="preserve">    c. Development Banks</t>
  </si>
  <si>
    <t xml:space="preserve">    d. Finance Companies</t>
  </si>
  <si>
    <t xml:space="preserve">    e. Others</t>
  </si>
  <si>
    <t>Development Bonds</t>
  </si>
  <si>
    <t xml:space="preserve">    c. Others</t>
  </si>
  <si>
    <t>National Saving Certificates</t>
  </si>
  <si>
    <t>Citizen Saving Bonds</t>
  </si>
  <si>
    <t xml:space="preserve">    a. Nepal Rastra Bank (Secondary Market)</t>
  </si>
  <si>
    <t>Foreign Employment Bond</t>
  </si>
  <si>
    <t xml:space="preserve">    b. Others</t>
  </si>
  <si>
    <t>Total Domestic Debt</t>
  </si>
  <si>
    <t>Balance at NRB (Overdraft (+) /Surplus (-)</t>
  </si>
  <si>
    <t>Mid-Jun</t>
  </si>
  <si>
    <t>Amount Change (Mid Jun  to Mid July)</t>
  </si>
  <si>
    <t>Table 27</t>
  </si>
  <si>
    <r>
      <t>(</t>
    </r>
    <r>
      <rPr>
        <b/>
        <i/>
        <sz val="10"/>
        <rFont val="Times New Roman"/>
        <family val="1"/>
      </rPr>
      <t>On Cash Basis)</t>
    </r>
  </si>
  <si>
    <r>
      <t>2016/17</t>
    </r>
    <r>
      <rPr>
        <b/>
        <vertAlign val="superscript"/>
        <sz val="10"/>
        <rFont val="Times New Roman"/>
        <family val="1"/>
      </rPr>
      <t>P</t>
    </r>
  </si>
  <si>
    <r>
      <t xml:space="preserve">      Overdrafts</t>
    </r>
    <r>
      <rPr>
        <vertAlign val="superscript"/>
        <sz val="10"/>
        <rFont val="Times New Roman"/>
        <family val="1"/>
      </rPr>
      <t>++</t>
    </r>
  </si>
  <si>
    <t>Eleven Months</t>
  </si>
  <si>
    <t>During Eleven Months</t>
  </si>
  <si>
    <t>Table 28</t>
  </si>
  <si>
    <t>Government Revenue Collection</t>
  </si>
  <si>
    <t>Amount (Rs. in million)</t>
  </si>
  <si>
    <t>Growth Rate During Eleven months</t>
  </si>
  <si>
    <t>Composition During Eleven months</t>
  </si>
  <si>
    <t>2016/17</t>
  </si>
  <si>
    <t>Eleven months</t>
  </si>
  <si>
    <t xml:space="preserve">Annual </t>
  </si>
  <si>
    <t>Value Added Tax</t>
  </si>
  <si>
    <t>Customs</t>
  </si>
  <si>
    <t>Income Tax</t>
  </si>
  <si>
    <t>Excise</t>
  </si>
  <si>
    <t>Registration Fee</t>
  </si>
  <si>
    <t>Vehicle Tax</t>
  </si>
  <si>
    <t>Educational Service Tax</t>
  </si>
  <si>
    <t>Health Service Tax</t>
  </si>
  <si>
    <t>Other Tax*</t>
  </si>
  <si>
    <t>Non-Tax Revenue</t>
  </si>
  <si>
    <t>Total  Revenue</t>
  </si>
  <si>
    <t>* Other tax includes road maintenance and improvement duty, road construction and maintenance duty, firm and agency registration fee and ownership certificate charge .</t>
  </si>
  <si>
    <t>P: Provisional</t>
  </si>
  <si>
    <t>Source: Ministry of Finance</t>
  </si>
  <si>
    <t>Table 24</t>
  </si>
  <si>
    <t>Monetary Survey</t>
  </si>
  <si>
    <t xml:space="preserve"> </t>
  </si>
  <si>
    <t>Changes during eleven months</t>
  </si>
  <si>
    <t>Monetary Aggregates</t>
  </si>
  <si>
    <t xml:space="preserve">Jul </t>
  </si>
  <si>
    <t>Jun</t>
  </si>
  <si>
    <t>Jul (R)</t>
  </si>
  <si>
    <t>Jun(P)</t>
  </si>
  <si>
    <t>Percent</t>
  </si>
  <si>
    <t>1. Foreign Assets, Net</t>
  </si>
  <si>
    <t>1/</t>
  </si>
  <si>
    <t>2/</t>
  </si>
  <si>
    <t xml:space="preserve">     1.1 Foreign Assets</t>
  </si>
  <si>
    <t xml:space="preserve">     1.2 Foreign Liabilities</t>
  </si>
  <si>
    <t xml:space="preserve">           a. Deposits</t>
  </si>
  <si>
    <t xml:space="preserve">           b. Other </t>
  </si>
  <si>
    <t>2. Net Domestic Assets</t>
  </si>
  <si>
    <t xml:space="preserve">   2.1 Domestic Credit</t>
  </si>
  <si>
    <t xml:space="preserve">        a. Net Claims on Government</t>
  </si>
  <si>
    <t xml:space="preserve">              Claims on Government</t>
  </si>
  <si>
    <t xml:space="preserve">              Government Deposits</t>
  </si>
  <si>
    <t xml:space="preserve">       b. Claims on Non-Financial Government Enterprises</t>
  </si>
  <si>
    <t xml:space="preserve">       c. Claims on Financial Institutions</t>
  </si>
  <si>
    <t xml:space="preserve">              Government </t>
  </si>
  <si>
    <t xml:space="preserve">              Non-Government</t>
  </si>
  <si>
    <t xml:space="preserve">       d. Claims on Private Sector </t>
  </si>
  <si>
    <t xml:space="preserve">   2.2 Net Non-Monetary Liabilities</t>
  </si>
  <si>
    <t>3. Broad Money (M2)</t>
  </si>
  <si>
    <t xml:space="preserve">  3.1 Money Supply (a+b), M1+</t>
  </si>
  <si>
    <t xml:space="preserve">      a. Money Supply (M1)</t>
  </si>
  <si>
    <t xml:space="preserve">             Currency</t>
  </si>
  <si>
    <t xml:space="preserve">             Demand Deposits</t>
  </si>
  <si>
    <t xml:space="preserve">      b. Saving and Call Deposits</t>
  </si>
  <si>
    <t xml:space="preserve">  3.2 Time Deposits</t>
  </si>
  <si>
    <t>4. Broad Money Liquidity (M3)</t>
  </si>
  <si>
    <r>
      <t>1</t>
    </r>
    <r>
      <rPr>
        <b/>
        <sz val="10"/>
        <rFont val="Times New Roman"/>
        <family val="1"/>
      </rPr>
      <t>/</t>
    </r>
    <r>
      <rPr>
        <sz val="10"/>
        <rFont val="Times New Roman"/>
        <family val="1"/>
      </rPr>
      <t xml:space="preserve"> Adjusting the exchange valuation gain (+)/loss (-) of  Rs. </t>
    </r>
  </si>
  <si>
    <t>million</t>
  </si>
  <si>
    <r>
      <t>2/</t>
    </r>
    <r>
      <rPr>
        <sz val="10"/>
        <rFont val="Times New Roman"/>
        <family val="1"/>
      </rPr>
      <t xml:space="preserve"> Adjusting the exchange valuation gain (+)/loss (-) of  Rs. </t>
    </r>
  </si>
  <si>
    <t>R= Revised, P = Provisional</t>
  </si>
  <si>
    <t>Memorandum Items</t>
  </si>
  <si>
    <t>Money multiplier (M1)</t>
  </si>
  <si>
    <t>Money multiplier (M1+)</t>
  </si>
  <si>
    <t>Money multiplier (M2)</t>
  </si>
  <si>
    <t>Table 25</t>
  </si>
  <si>
    <t>Central Bank Survey</t>
  </si>
  <si>
    <t>Headings</t>
  </si>
  <si>
    <t>1. Foreign Assets</t>
  </si>
  <si>
    <t xml:space="preserve">     1.1 Gold Investment</t>
  </si>
  <si>
    <t xml:space="preserve">     1.2 SDR Holdings</t>
  </si>
  <si>
    <t xml:space="preserve">     1.3 Reserve Position in the Fund</t>
  </si>
  <si>
    <t xml:space="preserve">     1.4 Foreign Exchange</t>
  </si>
  <si>
    <t>2. Claims on Government</t>
  </si>
  <si>
    <t xml:space="preserve">     2.1 Treasury Bills</t>
  </si>
  <si>
    <t xml:space="preserve">     2.2 Development Bonds</t>
  </si>
  <si>
    <t xml:space="preserve">     2.3 Other Government Papers</t>
  </si>
  <si>
    <t xml:space="preserve">     2.4 Loans and Advances</t>
  </si>
  <si>
    <t>3. Claims on Non-Financial Government Enterprises</t>
  </si>
  <si>
    <t>4. Claims on Non-Banking Financial Institutions</t>
  </si>
  <si>
    <t xml:space="preserve">     4.1 Government </t>
  </si>
  <si>
    <t xml:space="preserve">     4.2 Non-Government</t>
  </si>
  <si>
    <t>5. Claims on Banks and Financial Institutons</t>
  </si>
  <si>
    <t xml:space="preserve">     5.1 Refinance</t>
  </si>
  <si>
    <t xml:space="preserve">     5.2 Repo Lending and SLF</t>
  </si>
  <si>
    <t>6. Claims on Private Sector</t>
  </si>
  <si>
    <t>7. Other Assets</t>
  </si>
  <si>
    <t xml:space="preserve">   Assets = Liabilities</t>
  </si>
  <si>
    <t>8.  Reserve Money</t>
  </si>
  <si>
    <t xml:space="preserve">     8.1 Currency Outside ODCs</t>
  </si>
  <si>
    <t xml:space="preserve">     8.2 Currency Held by ODCs</t>
  </si>
  <si>
    <t xml:space="preserve">     8.3 Deposits of Commercial Banks</t>
  </si>
  <si>
    <t xml:space="preserve">     8.4 Deposits of Development Banks</t>
  </si>
  <si>
    <t xml:space="preserve">     8.5 Deposits of  Finance Companies</t>
  </si>
  <si>
    <t xml:space="preserve">     8.6 Other Deposits</t>
  </si>
  <si>
    <t>9.  Govt. Deposits</t>
  </si>
  <si>
    <t>10. Deposit Auction</t>
  </si>
  <si>
    <t>11. Reverse Repo</t>
  </si>
  <si>
    <t>12.  NRB Bond</t>
  </si>
  <si>
    <t>13.  Foreign Liabilities</t>
  </si>
  <si>
    <t xml:space="preserve">     13.1 Foreign Deposits</t>
  </si>
  <si>
    <t xml:space="preserve">     13.2 IMF Trust Fund</t>
  </si>
  <si>
    <t xml:space="preserve">     13.3 Use of Fund Resources</t>
  </si>
  <si>
    <t xml:space="preserve">     13.4 SAF</t>
  </si>
  <si>
    <t xml:space="preserve">     13.5 ESAF</t>
  </si>
  <si>
    <t xml:space="preserve">     13.6 ECF</t>
  </si>
  <si>
    <t xml:space="preserve">     13.7 RCF</t>
  </si>
  <si>
    <t xml:space="preserve">     13.8 CSI </t>
  </si>
  <si>
    <t>14. Capital and Reserve</t>
  </si>
  <si>
    <t>15. Other Liabilities</t>
  </si>
  <si>
    <t>Net Foreign Assets</t>
  </si>
  <si>
    <t>Net Domestic Assets</t>
  </si>
  <si>
    <t>Other Items, Net</t>
  </si>
  <si>
    <t>Table 26</t>
  </si>
  <si>
    <t>Other Depository Corporation Survey</t>
  </si>
  <si>
    <t>1. Total Deposits</t>
  </si>
  <si>
    <t xml:space="preserve">    1.1 Demand Deposits</t>
  </si>
  <si>
    <t xml:space="preserve">           a.  Domestic Deposits</t>
  </si>
  <si>
    <t xml:space="preserve">           b. Foreign Deposits</t>
  </si>
  <si>
    <t xml:space="preserve">    1.2 Saving Deposits</t>
  </si>
  <si>
    <t xml:space="preserve">    1.3 Fixed Deposits</t>
  </si>
  <si>
    <t xml:space="preserve">    1.4 Call Deposits</t>
  </si>
  <si>
    <t xml:space="preserve">   1.5 Margin Deposits</t>
  </si>
  <si>
    <t>2. Borrowings from Nepal Rastra Bank</t>
  </si>
  <si>
    <t>3. Foreign Liabilities</t>
  </si>
  <si>
    <t>4. Other Liabilities</t>
  </si>
  <si>
    <t xml:space="preserve">     4.1 Paid-up Capital</t>
  </si>
  <si>
    <t xml:space="preserve">     4.2 General Reserves</t>
  </si>
  <si>
    <t xml:space="preserve">     4.3 Other Liabilities</t>
  </si>
  <si>
    <t>Assets =  Liabilities</t>
  </si>
  <si>
    <t>5. Liquid Funds</t>
  </si>
  <si>
    <t xml:space="preserve">    5.1 Cash in Hand</t>
  </si>
  <si>
    <t xml:space="preserve">    5.2 Balance with Nepal  Rastra Bank</t>
  </si>
  <si>
    <t xml:space="preserve">    5.3 Foreign Currency in Hand</t>
  </si>
  <si>
    <t xml:space="preserve">    5.4 Balance Held Abroad</t>
  </si>
  <si>
    <t xml:space="preserve">    5.5 Cash in Transit</t>
  </si>
  <si>
    <t>6. Loans and Advances</t>
  </si>
  <si>
    <t xml:space="preserve">    6.1 Claims on Government</t>
  </si>
  <si>
    <t xml:space="preserve">    6.2 Claims on  Non-Financial Government Enterprises</t>
  </si>
  <si>
    <t xml:space="preserve">    6.3 Claims on Financial Enterprises</t>
  </si>
  <si>
    <t>a.Government</t>
  </si>
  <si>
    <t>b.Non-Government</t>
  </si>
  <si>
    <t xml:space="preserve">    6.4 Claims on Private Sector</t>
  </si>
  <si>
    <t xml:space="preserve">            a.  Principal</t>
  </si>
  <si>
    <t xml:space="preserve">            b.  Interest Accrued</t>
  </si>
  <si>
    <t xml:space="preserve">    6.5 Foreign Bills Purchased &amp; Discounted</t>
  </si>
  <si>
    <t>7. NRB Bond</t>
  </si>
  <si>
    <t>8. Other Assets</t>
  </si>
  <si>
    <t>Condensed Assets and Liabilities of Commercial Banks</t>
  </si>
  <si>
    <t xml:space="preserve">    5.2 Balance with Nepal Rastra Bank</t>
  </si>
  <si>
    <t>Condensed Assets and Liabilities of Development Banks</t>
  </si>
  <si>
    <t>Table 29</t>
  </si>
  <si>
    <t>Condensed Assets and Liabilities of Finance Companies</t>
  </si>
  <si>
    <t>Table 30</t>
  </si>
  <si>
    <t>Deposit Details of Banks and Financial Institutions</t>
  </si>
  <si>
    <t>1. Foreign Deposits</t>
  </si>
  <si>
    <t>2. Local Government/VDC</t>
  </si>
  <si>
    <t>3. Non-banks Financial Institutions</t>
  </si>
  <si>
    <t xml:space="preserve">     3.1 Insurance Companies</t>
  </si>
  <si>
    <t xml:space="preserve">     3.2 Employees Provident Fund</t>
  </si>
  <si>
    <t xml:space="preserve">     3.3  Citizen Investment Trust</t>
  </si>
  <si>
    <t xml:space="preserve">     3.4 Others</t>
  </si>
  <si>
    <t>4. Government Corporations</t>
  </si>
  <si>
    <t>5. Non-government Corporations</t>
  </si>
  <si>
    <t>6. Inter-bank Deposits*</t>
  </si>
  <si>
    <t>7. Non-profit Organisations</t>
  </si>
  <si>
    <t>8. Individuals</t>
  </si>
  <si>
    <t>9. Miscellaneous</t>
  </si>
  <si>
    <t>Total</t>
  </si>
  <si>
    <t>Current Account increase due to increase in deposits by foreign airlines, foreign residents and foreign operated govt</t>
  </si>
  <si>
    <t>Projects</t>
  </si>
  <si>
    <t>Change in Saving account</t>
  </si>
  <si>
    <t>Increase in insurance companies deposits (non depository financial institutions by 3.79 billion)</t>
  </si>
  <si>
    <t>Change in call deposits</t>
  </si>
  <si>
    <t>due to increase in deposits of Rural Development banks and finance companies Rs 2/2 billion</t>
  </si>
  <si>
    <t>*Deposits among "A", "B" and "C" class financial institutions</t>
  </si>
  <si>
    <t>Table 31</t>
  </si>
  <si>
    <t>Sectorwise Outstanding Credit of Banks and Financial Insitutions</t>
  </si>
  <si>
    <t xml:space="preserve"> 1. Agriculture</t>
  </si>
  <si>
    <t xml:space="preserve"> 6. Transportation Equipment Production and Fitting</t>
  </si>
  <si>
    <t xml:space="preserve">     1.1 Farming /Farming Service</t>
  </si>
  <si>
    <t xml:space="preserve">     6.1 Vehicles and Vehicle Parts</t>
  </si>
  <si>
    <t xml:space="preserve">     1.2 Tea</t>
  </si>
  <si>
    <t xml:space="preserve">     6.2 Jet Boat/Water Transportation</t>
  </si>
  <si>
    <t xml:space="preserve">     1.3 Animals Farming/Service</t>
  </si>
  <si>
    <t xml:space="preserve">     6.3 Aircraft  and Aircraft Parts</t>
  </si>
  <si>
    <t xml:space="preserve">     1.4 Forest, Fish Farming, and Slaughter</t>
  </si>
  <si>
    <t xml:space="preserve">     6.4 Other Parts about Transportation</t>
  </si>
  <si>
    <t xml:space="preserve">     1.5 Other Agriculture and Agricultural Services</t>
  </si>
  <si>
    <t xml:space="preserve"> 7. Transportation, Communications and Public Services</t>
  </si>
  <si>
    <t xml:space="preserve"> 2. Mines</t>
  </si>
  <si>
    <t xml:space="preserve">     7.1 Railways and Passengers Vehicles</t>
  </si>
  <si>
    <t xml:space="preserve">     2.1 Metals (Iron, Lead, etc.)</t>
  </si>
  <si>
    <t xml:space="preserve">     7.2 Truck Services and Store Arrangements</t>
  </si>
  <si>
    <t xml:space="preserve">     2.2 Charcoal</t>
  </si>
  <si>
    <t xml:space="preserve">     7.3 Pipe Lines Except Natural Gas</t>
  </si>
  <si>
    <t xml:space="preserve">     2.3 Graphite</t>
  </si>
  <si>
    <t xml:space="preserve">     7.4 Communications</t>
  </si>
  <si>
    <t xml:space="preserve">     2.4 Magnesite</t>
  </si>
  <si>
    <t xml:space="preserve">     7.5 Electricity</t>
  </si>
  <si>
    <t xml:space="preserve">     2.5 Chalks</t>
  </si>
  <si>
    <t xml:space="preserve">     7.6 Gas and Gas Pipe Line Services</t>
  </si>
  <si>
    <t xml:space="preserve">     2.6 Oil and Gas Extraction</t>
  </si>
  <si>
    <t xml:space="preserve">     7.7 Other Services</t>
  </si>
  <si>
    <t xml:space="preserve">     2.7 About Mines Others</t>
  </si>
  <si>
    <t xml:space="preserve"> 8. Wholesaler and Retailers</t>
  </si>
  <si>
    <t xml:space="preserve"> 3. Productions</t>
  </si>
  <si>
    <t xml:space="preserve">     8.1 Wholesale Business - Durable Commodities</t>
  </si>
  <si>
    <t xml:space="preserve">     3.1 Food Production (Packing and Processing)</t>
  </si>
  <si>
    <t xml:space="preserve">     8.2 Wholesale Business - Non Durable Commodities</t>
  </si>
  <si>
    <t xml:space="preserve">     3.2 Agriculture and Forest Production</t>
  </si>
  <si>
    <t xml:space="preserve">     8.3 Automative Dealer/ Franchise</t>
  </si>
  <si>
    <t xml:space="preserve">     3.3 Drinking Materials (Bear, Alcohol, Soda, etc.)</t>
  </si>
  <si>
    <t xml:space="preserve">     8.4 Other Retail Business</t>
  </si>
  <si>
    <t xml:space="preserve">         3.3.1 Alcohol</t>
  </si>
  <si>
    <t xml:space="preserve">     8.5 Import Business</t>
  </si>
  <si>
    <t xml:space="preserve">         3.3.2 Non-Alcohol</t>
  </si>
  <si>
    <t xml:space="preserve">     8.6 Export Business</t>
  </si>
  <si>
    <t xml:space="preserve">     3.4 Tobacco</t>
  </si>
  <si>
    <t xml:space="preserve"> 9. Finance, Insurance, and Fixed Assets</t>
  </si>
  <si>
    <t xml:space="preserve">     3.5 Handicrafts</t>
  </si>
  <si>
    <t xml:space="preserve">     9.1 Commercial Banks</t>
  </si>
  <si>
    <t xml:space="preserve">     3.6 Sunpat</t>
  </si>
  <si>
    <t xml:space="preserve">     9.2 Finance Companies</t>
  </si>
  <si>
    <t xml:space="preserve">     3.7 Textile Production and Ready Made Clothings</t>
  </si>
  <si>
    <t xml:space="preserve">     9.3 Development Banks</t>
  </si>
  <si>
    <t xml:space="preserve">     3.8 Loging and Timber Production / Furniture</t>
  </si>
  <si>
    <t xml:space="preserve">     9.4 Microfinance Development Banks</t>
  </si>
  <si>
    <t xml:space="preserve">     3.9 Paper</t>
  </si>
  <si>
    <t xml:space="preserve">     9.5 Saving and Credit Cooperatives</t>
  </si>
  <si>
    <t xml:space="preserve">     3.10 Printing and Publishing</t>
  </si>
  <si>
    <t xml:space="preserve">     9.6 Pension Fund and Insurance Companies</t>
  </si>
  <si>
    <t xml:space="preserve">     3.11 Industrial and Agricultural</t>
  </si>
  <si>
    <t xml:space="preserve">     9.7 Other Financial Institutions</t>
  </si>
  <si>
    <t xml:space="preserve">     3.12 Medicine</t>
  </si>
  <si>
    <t xml:space="preserve">     9.8 Local Government (VDC/Municipality/DDC)</t>
  </si>
  <si>
    <t xml:space="preserve">     3.13 Processed Oil and Charcoal Production</t>
  </si>
  <si>
    <t xml:space="preserve">     9.9 Non Financial Government Institutions</t>
  </si>
  <si>
    <t xml:space="preserve">     3.14 Rasin and Tarpin</t>
  </si>
  <si>
    <t xml:space="preserve">     9.10 Private Non Financial Institutions</t>
  </si>
  <si>
    <t xml:space="preserve">     3.15 Rubber Tyre</t>
  </si>
  <si>
    <t xml:space="preserve">     9.11 Real Estates</t>
  </si>
  <si>
    <t xml:space="preserve">     3.16 Leather</t>
  </si>
  <si>
    <t xml:space="preserve">     9.12 Other Investment Institutions</t>
  </si>
  <si>
    <t xml:space="preserve">     3.17 Plastic</t>
  </si>
  <si>
    <t xml:space="preserve"> 10. Service Industries</t>
  </si>
  <si>
    <t xml:space="preserve">     3.18 Cement</t>
  </si>
  <si>
    <t xml:space="preserve">     10.1 Tourism (Treaking, Mountaining, Resort, Rafting, Camping, etc.)</t>
  </si>
  <si>
    <t xml:space="preserve">     3.19 Stone, Soil and Lead Production</t>
  </si>
  <si>
    <t xml:space="preserve">     10.2 Hotel</t>
  </si>
  <si>
    <t xml:space="preserve">     3.20 Metals - Basic Iron and Steel Plants</t>
  </si>
  <si>
    <t xml:space="preserve">     10.3 Advertising Agency</t>
  </si>
  <si>
    <t xml:space="preserve">     3.21 Metals - Other Plants</t>
  </si>
  <si>
    <t xml:space="preserve">     10.4 Automotive Services</t>
  </si>
  <si>
    <t xml:space="preserve">     3.22 Miscellaneous Productions</t>
  </si>
  <si>
    <t xml:space="preserve">     10.5 Hospitals, Clinic, etc./Health Service </t>
  </si>
  <si>
    <t xml:space="preserve"> 4. Construction</t>
  </si>
  <si>
    <t xml:space="preserve">     10.6 Educational Services</t>
  </si>
  <si>
    <t xml:space="preserve">     4.1 Residential</t>
  </si>
  <si>
    <t xml:space="preserve">     10.7 Entertainment, Recreation, Films</t>
  </si>
  <si>
    <t xml:space="preserve">     4.2 Non Residential</t>
  </si>
  <si>
    <t xml:space="preserve">     10.8 Other Service Companies</t>
  </si>
  <si>
    <t xml:space="preserve">     4.3 Heavy Constructions (Highway, Bridges, etc.)</t>
  </si>
  <si>
    <t xml:space="preserve"> 11. Consumable Loan</t>
  </si>
  <si>
    <t xml:space="preserve"> 5. Metal Productions, Machinary, and Electrical Tools and fitting</t>
  </si>
  <si>
    <t xml:space="preserve">     11.1 Gold and Silver</t>
  </si>
  <si>
    <t xml:space="preserve">     5.1 Fabricated Metal Equipments</t>
  </si>
  <si>
    <t xml:space="preserve">     11.2 Fixed A/c Receipt</t>
  </si>
  <si>
    <t xml:space="preserve">     5.2 Machine Tools</t>
  </si>
  <si>
    <t xml:space="preserve">     11.3 Guarantee Bond</t>
  </si>
  <si>
    <t xml:space="preserve">     5.3 Machinary - Agricultural</t>
  </si>
  <si>
    <t xml:space="preserve">     11.4 Credit Card</t>
  </si>
  <si>
    <t xml:space="preserve">     5.4 Machinary - Construction, Oil, and Mines</t>
  </si>
  <si>
    <t xml:space="preserve"> 12. Local Government</t>
  </si>
  <si>
    <t xml:space="preserve">     5.5 Machinary - Office and Computing</t>
  </si>
  <si>
    <t xml:space="preserve"> 13. Others</t>
  </si>
  <si>
    <t xml:space="preserve">     5.6 Machinary - Others</t>
  </si>
  <si>
    <t>Total (1 to 13)</t>
  </si>
  <si>
    <t xml:space="preserve">     5.7 Electrical Equipments</t>
  </si>
  <si>
    <t xml:space="preserve">     5.8 Home Equipments</t>
  </si>
  <si>
    <t xml:space="preserve">     5.9 Communications Equipments</t>
  </si>
  <si>
    <t xml:space="preserve">     5.10 Electronic Parts</t>
  </si>
  <si>
    <t xml:space="preserve">     5.11 Medical Equipments</t>
  </si>
  <si>
    <t xml:space="preserve">     5.12 Generators</t>
  </si>
  <si>
    <t xml:space="preserve">     5.13 Turbines</t>
  </si>
  <si>
    <t>Table 32</t>
  </si>
  <si>
    <t>Securitywise Outstanding Credit of Banks and Financial Institutions</t>
  </si>
  <si>
    <t>Jun (P)</t>
  </si>
  <si>
    <t xml:space="preserve"> 1. Gold/Silver</t>
  </si>
  <si>
    <t xml:space="preserve"> 2. Government Securities</t>
  </si>
  <si>
    <t xml:space="preserve"> 3. Non Government Securities</t>
  </si>
  <si>
    <t xml:space="preserve"> 4. Fixed A/c Receipt</t>
  </si>
  <si>
    <t xml:space="preserve">    4.1 On Own Bank</t>
  </si>
  <si>
    <t xml:space="preserve">    4.2 On Other Banks</t>
  </si>
  <si>
    <t xml:space="preserve"> 5. Asset Guarantee</t>
  </si>
  <si>
    <t xml:space="preserve">    5.1 Fixed Assets</t>
  </si>
  <si>
    <t xml:space="preserve">         5.1.1 Lands  and Buildings</t>
  </si>
  <si>
    <t xml:space="preserve">         5.1.2 Machinary and Tools</t>
  </si>
  <si>
    <t xml:space="preserve">         5.1.3 Furniture and Fixture</t>
  </si>
  <si>
    <t xml:space="preserve">         5.1.4 Vehicles</t>
  </si>
  <si>
    <t xml:space="preserve">         5.1.5 Other Fixed Assets</t>
  </si>
  <si>
    <t xml:space="preserve">    5.2 Current  Assets</t>
  </si>
  <si>
    <t xml:space="preserve">         5.2.1 Agricultural Products</t>
  </si>
  <si>
    <t xml:space="preserve">                 a.  Rice</t>
  </si>
  <si>
    <t xml:space="preserve">                 b.  Raw Jute</t>
  </si>
  <si>
    <t xml:space="preserve">                 c.  Other Agricultural Products</t>
  </si>
  <si>
    <t xml:space="preserve">         5.2.2 Other Non Agricultural Products</t>
  </si>
  <si>
    <t xml:space="preserve">                 a.  Raw Materials</t>
  </si>
  <si>
    <t xml:space="preserve">                 b.  Semi Ready Made Goods</t>
  </si>
  <si>
    <t xml:space="preserve">                 c.  Readymade Goods</t>
  </si>
  <si>
    <t xml:space="preserve">                     i.   Salt, Sugar, Ghee, and Oil</t>
  </si>
  <si>
    <t xml:space="preserve">                     ii.  Clothing</t>
  </si>
  <si>
    <t xml:space="preserve">                     iii. Other Goods</t>
  </si>
  <si>
    <t xml:space="preserve"> 6. On Bills Guarantee</t>
  </si>
  <si>
    <t xml:space="preserve">    6.1 Domestic Bills</t>
  </si>
  <si>
    <t xml:space="preserve">    6.2 Foreign Bills</t>
  </si>
  <si>
    <t xml:space="preserve">         6.2.1 Import Bill and Letter of Credit</t>
  </si>
  <si>
    <t xml:space="preserve">         6.2.2 Export Bill</t>
  </si>
  <si>
    <t xml:space="preserve">         6.2.3 Against  Export Bill</t>
  </si>
  <si>
    <t xml:space="preserve">         6.2.4 Other Foreign Bills</t>
  </si>
  <si>
    <t>7. Guarantee</t>
  </si>
  <si>
    <t xml:space="preserve">   7.1 Government Guarantee</t>
  </si>
  <si>
    <t xml:space="preserve">   7.2 Institutional Guarantee</t>
  </si>
  <si>
    <t xml:space="preserve">   7.3 Personal Guarantee</t>
  </si>
  <si>
    <t xml:space="preserve">   7.4 Group Guarantee</t>
  </si>
  <si>
    <t xml:space="preserve">   7.5 On Other Guarantee</t>
  </si>
  <si>
    <t>8. Credit Card</t>
  </si>
  <si>
    <t>9. Earthquake Victim Loan</t>
  </si>
  <si>
    <t>10. Others</t>
  </si>
  <si>
    <t xml:space="preserve">Total </t>
  </si>
  <si>
    <t>Table 33</t>
  </si>
  <si>
    <t>Loan of  Commercial Banks to Government Enterprises</t>
  </si>
  <si>
    <t>A.  Non-Financial</t>
  </si>
  <si>
    <t xml:space="preserve">      1. Principal</t>
  </si>
  <si>
    <t xml:space="preserve">         1.1 Industrial</t>
  </si>
  <si>
    <t xml:space="preserve">         1.2 Trading</t>
  </si>
  <si>
    <t xml:space="preserve">         1.3 Service</t>
  </si>
  <si>
    <t xml:space="preserve">         1.4 Other Corporations</t>
  </si>
  <si>
    <t xml:space="preserve">            1.4.1 Public Utilities</t>
  </si>
  <si>
    <t xml:space="preserve">            1.4.2 Others</t>
  </si>
  <si>
    <t xml:space="preserve">      2. Interest</t>
  </si>
  <si>
    <t xml:space="preserve">B. Financial </t>
  </si>
  <si>
    <t xml:space="preserve">C. Total </t>
  </si>
  <si>
    <t>Table 21</t>
  </si>
  <si>
    <t>Table 22</t>
  </si>
  <si>
    <t>Table 1</t>
  </si>
  <si>
    <t xml:space="preserve">National Consumer Price Index </t>
  </si>
  <si>
    <t>(2014/15=100)</t>
  </si>
  <si>
    <t>Mid-June 2017 (Jestha, 2074)</t>
  </si>
  <si>
    <t>Groups &amp; Sub-Groups</t>
  </si>
  <si>
    <t>Weight %</t>
  </si>
  <si>
    <t>2014/2015</t>
  </si>
  <si>
    <t>2015/2016</t>
  </si>
  <si>
    <t xml:space="preserve">2016/2017 </t>
  </si>
  <si>
    <t>Percentage Change</t>
  </si>
  <si>
    <t>May/June</t>
  </si>
  <si>
    <t>Apr/May</t>
  </si>
  <si>
    <t>Mar/Apr</t>
  </si>
  <si>
    <t>Column 5</t>
  </si>
  <si>
    <t>Column 8</t>
  </si>
  <si>
    <t>Over 3</t>
  </si>
  <si>
    <t>Over 4</t>
  </si>
  <si>
    <t>Over 5</t>
  </si>
  <si>
    <t>Over 7</t>
  </si>
  <si>
    <t>Overall Index</t>
  </si>
  <si>
    <t>Food and Beverage</t>
  </si>
  <si>
    <t>Cereal grains and their products</t>
  </si>
  <si>
    <t>Pulses and Legumes</t>
  </si>
  <si>
    <t>Vegetable</t>
  </si>
  <si>
    <t>Meat and Fish</t>
  </si>
  <si>
    <t>Milk products and Eggs</t>
  </si>
  <si>
    <t>Ghee and Oil</t>
  </si>
  <si>
    <t>Fruit</t>
  </si>
  <si>
    <t>Sugar and Sugar products</t>
  </si>
  <si>
    <t>Spices</t>
  </si>
  <si>
    <t>Non-alcoholic drinks</t>
  </si>
  <si>
    <t>Alcoholic drinks</t>
  </si>
  <si>
    <t>Tobacco products</t>
  </si>
  <si>
    <t>Restaurant and Hotel</t>
  </si>
  <si>
    <t>Non-food and Services</t>
  </si>
  <si>
    <t>Clothes and Footwear</t>
  </si>
  <si>
    <t>Housing and Utilities</t>
  </si>
  <si>
    <t>Furnishing and Household equipment</t>
  </si>
  <si>
    <t>Health</t>
  </si>
  <si>
    <t>Transportation</t>
  </si>
  <si>
    <t>Communication</t>
  </si>
  <si>
    <t>Recreation and Culture</t>
  </si>
  <si>
    <t>Education</t>
  </si>
  <si>
    <t>Miscellaneous goods and services</t>
  </si>
  <si>
    <t>CPI : Kathmandu Valley</t>
  </si>
  <si>
    <t>CPI : Terai</t>
  </si>
  <si>
    <t>CPI : Hill</t>
  </si>
  <si>
    <t>CPI : Mountain</t>
  </si>
  <si>
    <t>Table 2</t>
  </si>
  <si>
    <t>National Consumer Price Index (Monthly Series)</t>
  </si>
  <si>
    <t>(2014/15 = 100)</t>
  </si>
  <si>
    <t>(y-o-y)</t>
  </si>
  <si>
    <t>Mid-month</t>
  </si>
  <si>
    <t>Index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</si>
  <si>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</si>
  <si>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</si>
  <si>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</si>
  <si>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</si>
  <si>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</si>
  <si>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</si>
  <si>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</si>
  <si>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</si>
  <si>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</si>
  <si>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</si>
  <si>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</si>
  <si>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</si>
  <si>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>Average</t>
  </si>
  <si>
    <t>Table 3</t>
  </si>
  <si>
    <t>Consumer Price Inflation in Nepal and India (Monthly Series)</t>
  </si>
  <si>
    <t>(y-o-y changes)</t>
  </si>
  <si>
    <t>Months</t>
  </si>
  <si>
    <t>2012/13 (2069/70)</t>
  </si>
  <si>
    <t>Nepal</t>
  </si>
  <si>
    <t>India</t>
  </si>
  <si>
    <t>Deviation</t>
  </si>
  <si>
    <t xml:space="preserve">Note : </t>
  </si>
  <si>
    <t>1) CPI in Nepal (2014/15 = 100)</t>
  </si>
  <si>
    <t>2) CPI in India (2012 = 100)</t>
  </si>
  <si>
    <t>Table 4</t>
  </si>
  <si>
    <t>National Wholesale Price Index</t>
  </si>
  <si>
    <t>(1999/00=100)</t>
  </si>
  <si>
    <t>Mid-June 2017 ( Jestha, 2074)</t>
  </si>
  <si>
    <t xml:space="preserve">Groups and Sub-groups </t>
  </si>
  <si>
    <t xml:space="preserve">Weight % </t>
  </si>
  <si>
    <t>1. Overall Index</t>
  </si>
  <si>
    <t>1.1 Agricultural Commodities</t>
  </si>
  <si>
    <t xml:space="preserve">        Foodgrains </t>
  </si>
  <si>
    <t xml:space="preserve">       Cash Crops </t>
  </si>
  <si>
    <t xml:space="preserve">        Pulses </t>
  </si>
  <si>
    <t xml:space="preserve">        Fruits and Vegetables</t>
  </si>
  <si>
    <t xml:space="preserve">        Spices </t>
  </si>
  <si>
    <t xml:space="preserve">        Livestock Production</t>
  </si>
  <si>
    <t>1.2 Domestic Manufactured Commodities</t>
  </si>
  <si>
    <t xml:space="preserve">        Food-Related Products</t>
  </si>
  <si>
    <t xml:space="preserve">        Beverages and Tobacco </t>
  </si>
  <si>
    <t xml:space="preserve">        Construction Materials</t>
  </si>
  <si>
    <t xml:space="preserve">        Others </t>
  </si>
  <si>
    <t>1.3 Imported Commodities</t>
  </si>
  <si>
    <t xml:space="preserve">        Petroleum Products and Coal</t>
  </si>
  <si>
    <t xml:space="preserve">        Chemical Fertilizers and Chemical Goods</t>
  </si>
  <si>
    <t xml:space="preserve">        Transport Vehicles and Machinery Goods</t>
  </si>
  <si>
    <t xml:space="preserve">        Electric and Electronic Goods</t>
  </si>
  <si>
    <t xml:space="preserve">        Drugs and Medicine</t>
  </si>
  <si>
    <t xml:space="preserve">        Textile-Related Products</t>
  </si>
  <si>
    <t xml:space="preserve">        Others</t>
  </si>
  <si>
    <t>`</t>
  </si>
  <si>
    <t>Table 5</t>
  </si>
  <si>
    <t>National Wholesale Price Index (Monthly Series)</t>
  </si>
  <si>
    <t>(1999/00 = 100)</t>
  </si>
  <si>
    <t>Mid-Months</t>
  </si>
  <si>
    <t xml:space="preserve">     2005/06P</t>
  </si>
  <si>
    <t>INDEX</t>
  </si>
  <si>
    <t>%CHANGES</t>
  </si>
  <si>
    <t>Table 6</t>
  </si>
  <si>
    <t>National Salary and Wage Rate Index</t>
  </si>
  <si>
    <t>(2004/05=100)</t>
  </si>
  <si>
    <t>S.No.</t>
  </si>
  <si>
    <t>Groups/Sub-groups</t>
  </si>
  <si>
    <t>Weight</t>
  </si>
  <si>
    <t>%</t>
  </si>
  <si>
    <t>5 over 3</t>
  </si>
  <si>
    <t>5 over 4</t>
  </si>
  <si>
    <t>8 over 5</t>
  </si>
  <si>
    <t>8 over 7</t>
  </si>
  <si>
    <t>Salary Index</t>
  </si>
  <si>
    <t>Officers</t>
  </si>
  <si>
    <t>Non Officers</t>
  </si>
  <si>
    <t>Civil Service</t>
  </si>
  <si>
    <t>Public Corporations</t>
  </si>
  <si>
    <t>Bank &amp; Financial Institutions</t>
  </si>
  <si>
    <t>Army  &amp; Police Forces</t>
  </si>
  <si>
    <t>Private Institutions</t>
  </si>
  <si>
    <t>Wage Rate Index</t>
  </si>
  <si>
    <t>Agricultural Labourer</t>
  </si>
  <si>
    <t>Male</t>
  </si>
  <si>
    <t>Female</t>
  </si>
  <si>
    <t>Industrial Labourer</t>
  </si>
  <si>
    <t>High Skilled</t>
  </si>
  <si>
    <t>Skilled</t>
  </si>
  <si>
    <t>Semi Skilled</t>
  </si>
  <si>
    <t>Unskilled</t>
  </si>
  <si>
    <t>Construction Labourer</t>
  </si>
  <si>
    <t>Mason</t>
  </si>
  <si>
    <t>Carpenter</t>
  </si>
  <si>
    <t>Worker</t>
  </si>
  <si>
    <t>Table 7</t>
  </si>
  <si>
    <t>Direction of Foreign Trade*</t>
  </si>
  <si>
    <r>
      <t>2015/16</t>
    </r>
    <r>
      <rPr>
        <b/>
        <vertAlign val="superscript"/>
        <sz val="10"/>
        <rFont val="Times New Roman"/>
        <family val="1"/>
      </rPr>
      <t>R</t>
    </r>
  </si>
  <si>
    <t>TOTAL EXPORTS</t>
  </si>
  <si>
    <t>To India</t>
  </si>
  <si>
    <t>To China</t>
  </si>
  <si>
    <t>To Other Countries</t>
  </si>
  <si>
    <t>TOTAL IMPORTS</t>
  </si>
  <si>
    <t>From India</t>
  </si>
  <si>
    <t>From China</t>
  </si>
  <si>
    <t>From Other Countries</t>
  </si>
  <si>
    <t>TOTAL TRADE BALANCE</t>
  </si>
  <si>
    <t>With India</t>
  </si>
  <si>
    <t>With China</t>
  </si>
  <si>
    <t>With Other Countries</t>
  </si>
  <si>
    <t>TOTAL FOREIGN TRADE</t>
  </si>
  <si>
    <t>1. Ratio of export to  import</t>
  </si>
  <si>
    <t>China</t>
  </si>
  <si>
    <t>Other Countries</t>
  </si>
  <si>
    <t>2. Share in  total export</t>
  </si>
  <si>
    <t>3. Share in  total import</t>
  </si>
  <si>
    <t>4. Share in trade balance</t>
  </si>
  <si>
    <t xml:space="preserve">5. Share in  total trade </t>
  </si>
  <si>
    <t>6. Share of  export and import in total trade</t>
  </si>
  <si>
    <t>Export</t>
  </si>
  <si>
    <t>Import</t>
  </si>
  <si>
    <t>* Based on customs data</t>
  </si>
  <si>
    <t xml:space="preserve">P= Provisional   </t>
  </si>
  <si>
    <t>R= Revised</t>
  </si>
  <si>
    <t>Table 8</t>
  </si>
  <si>
    <t xml:space="preserve"> Exports of Major Commodities to India</t>
  </si>
  <si>
    <r>
      <t>2015/16</t>
    </r>
    <r>
      <rPr>
        <b/>
        <vertAlign val="superscript"/>
        <sz val="9"/>
        <rFont val="Times New Roman"/>
        <family val="1"/>
      </rPr>
      <t>R</t>
    </r>
  </si>
  <si>
    <r>
      <t>2016/17</t>
    </r>
    <r>
      <rPr>
        <b/>
        <vertAlign val="superscript"/>
        <sz val="9"/>
        <rFont val="Times New Roman"/>
        <family val="1"/>
      </rPr>
      <t>P</t>
    </r>
  </si>
  <si>
    <t>A. Major Commodities</t>
  </si>
  <si>
    <t>Aluminium Section</t>
  </si>
  <si>
    <t>Biscuits</t>
  </si>
  <si>
    <t>Brans</t>
  </si>
  <si>
    <t>Brooms</t>
  </si>
  <si>
    <t>Cardamom</t>
  </si>
  <si>
    <t>Catechue</t>
  </si>
  <si>
    <t>Cattlefeed</t>
  </si>
  <si>
    <t>Chemicals</t>
  </si>
  <si>
    <t>Cinnamon</t>
  </si>
  <si>
    <t>Copper Wire Rod</t>
  </si>
  <si>
    <t>Fruits</t>
  </si>
  <si>
    <t>G.I. pipe</t>
  </si>
  <si>
    <t>Ghee (Vegetable)</t>
  </si>
  <si>
    <t>Ghee(Clarified)</t>
  </si>
  <si>
    <t>Ginger</t>
  </si>
  <si>
    <t>Handicraft Goods</t>
  </si>
  <si>
    <t>Herbs</t>
  </si>
  <si>
    <t>Juice</t>
  </si>
  <si>
    <t>Jute Goods</t>
  </si>
  <si>
    <t xml:space="preserve">         (a) Hessian</t>
  </si>
  <si>
    <t xml:space="preserve">         (b) Sackings</t>
  </si>
  <si>
    <t xml:space="preserve">         (c) Twines</t>
  </si>
  <si>
    <t>Live Animals</t>
  </si>
  <si>
    <t>M.S. Pipe</t>
  </si>
  <si>
    <t>Marble Slab</t>
  </si>
  <si>
    <t>Medicine (Ayurvedic)</t>
  </si>
  <si>
    <t>Mustard &amp; Linseed</t>
  </si>
  <si>
    <t>Noodles</t>
  </si>
  <si>
    <t>Oil Cakes</t>
  </si>
  <si>
    <t>Paper</t>
  </si>
  <si>
    <t>Particle Board</t>
  </si>
  <si>
    <t>Pashmina</t>
  </si>
  <si>
    <t>Plastic Utensils</t>
  </si>
  <si>
    <t>Polyster Yarn</t>
  </si>
  <si>
    <t>Pulses</t>
  </si>
  <si>
    <t>Raw Jute</t>
  </si>
  <si>
    <t>Readymade garments</t>
  </si>
  <si>
    <t>Ricebran Oil</t>
  </si>
  <si>
    <t>Rosin</t>
  </si>
  <si>
    <t>Shampoos and Hair Oils</t>
  </si>
  <si>
    <t>Shoes and Sandles</t>
  </si>
  <si>
    <t>Skin</t>
  </si>
  <si>
    <t>Soap</t>
  </si>
  <si>
    <t>Stone and Sand</t>
  </si>
  <si>
    <t>Turpentine</t>
  </si>
  <si>
    <t>Textiles*</t>
  </si>
  <si>
    <t>Thread</t>
  </si>
  <si>
    <t>Tooth Paste</t>
  </si>
  <si>
    <t>Turmeric</t>
  </si>
  <si>
    <t>Wire</t>
  </si>
  <si>
    <t>Zinc Sheet</t>
  </si>
  <si>
    <t xml:space="preserve"> B. Others</t>
  </si>
  <si>
    <t xml:space="preserve"> Total (A+B)</t>
  </si>
  <si>
    <t>* includes P.P. fabric</t>
  </si>
  <si>
    <t>R= Revised, P= Povisional</t>
  </si>
  <si>
    <t>Table 9</t>
  </si>
  <si>
    <t xml:space="preserve"> Exports of Major Commodities to China</t>
  </si>
  <si>
    <t xml:space="preserve">A. Major Commodities </t>
  </si>
  <si>
    <t>Agarbatti</t>
  </si>
  <si>
    <t>Aluminium, Copper and Brass Utensils</t>
  </si>
  <si>
    <t>Handicraft (Metal and Woolen)</t>
  </si>
  <si>
    <t>Human Hair</t>
  </si>
  <si>
    <t>Musical Instruments, Parts and Accessories</t>
  </si>
  <si>
    <t>Nepalese Paper &amp; Paper Products</t>
  </si>
  <si>
    <t>Other handicraft goods</t>
  </si>
  <si>
    <t>Readymade Garments</t>
  </si>
  <si>
    <t>Readymade Leather Goods</t>
  </si>
  <si>
    <t>Rudrakshya</t>
  </si>
  <si>
    <t xml:space="preserve">Silverware and Jewelleries </t>
  </si>
  <si>
    <t>Tanned Skin</t>
  </si>
  <si>
    <t>Tea</t>
  </si>
  <si>
    <t>Vegetables</t>
  </si>
  <si>
    <t>Wheat Flour</t>
  </si>
  <si>
    <t xml:space="preserve">Woolen Carpet </t>
  </si>
  <si>
    <t xml:space="preserve">B. Other </t>
  </si>
  <si>
    <t>Total (A+B)</t>
  </si>
  <si>
    <t>Table 10</t>
  </si>
  <si>
    <t xml:space="preserve"> Exports of Major Commodities to Other Countries</t>
  </si>
  <si>
    <t>Handicraft (Metal and Wooden)</t>
  </si>
  <si>
    <t>Nigerseed</t>
  </si>
  <si>
    <t>Silverware and Jewelleries</t>
  </si>
  <si>
    <t>Woolen Carpet</t>
  </si>
  <si>
    <t xml:space="preserve">    Total  (A+B)</t>
  </si>
  <si>
    <t>Table 11</t>
  </si>
  <si>
    <t>Imports of Major Commodities from India</t>
  </si>
  <si>
    <t>Agri. Equip.&amp; Parts</t>
  </si>
  <si>
    <t>Almunium Bars, Rods, Profiles, Foil etc.</t>
  </si>
  <si>
    <t>Baby Food &amp; Milk Products</t>
  </si>
  <si>
    <t>Bitumen</t>
  </si>
  <si>
    <t>Books and Magazines</t>
  </si>
  <si>
    <t>Cement</t>
  </si>
  <si>
    <t>Chemical Fertilizer</t>
  </si>
  <si>
    <t>Coal</t>
  </si>
  <si>
    <t>Coldrolled Sheet in Coil</t>
  </si>
  <si>
    <t>Cooking Stoves</t>
  </si>
  <si>
    <t>Cosmetics</t>
  </si>
  <si>
    <t>Cuminseeds and Peppers</t>
  </si>
  <si>
    <t>Dry Cell Battery</t>
  </si>
  <si>
    <t>Electrical Equipment</t>
  </si>
  <si>
    <t>Enamel &amp; Other Paints</t>
  </si>
  <si>
    <t>Glass Sheet and G.Wares</t>
  </si>
  <si>
    <t>Hotrolled Sheet in Coil</t>
  </si>
  <si>
    <t>Incense Sticks</t>
  </si>
  <si>
    <t>Insecticides</t>
  </si>
  <si>
    <t>M.S. Billet</t>
  </si>
  <si>
    <t>M.S. Wires, Rods, Coils, Bars</t>
  </si>
  <si>
    <t>Medicine</t>
  </si>
  <si>
    <t>Molasses Sugar</t>
  </si>
  <si>
    <t>Other Machinery &amp; Parts</t>
  </si>
  <si>
    <t>Other Stationery Goods</t>
  </si>
  <si>
    <t>Petroleum Products</t>
  </si>
  <si>
    <t>Pipe and Pipe Fittings</t>
  </si>
  <si>
    <t>Radio, TV, Deck &amp; Parts</t>
  </si>
  <si>
    <t>Raw Cotton</t>
  </si>
  <si>
    <t>Rice</t>
  </si>
  <si>
    <t>Salt</t>
  </si>
  <si>
    <t>Sanitaryware</t>
  </si>
  <si>
    <t>Shoes &amp; Sandles</t>
  </si>
  <si>
    <t>Steel Sheet</t>
  </si>
  <si>
    <t>Sugar</t>
  </si>
  <si>
    <t>Textiles</t>
  </si>
  <si>
    <t>Tobacco</t>
  </si>
  <si>
    <t>Tyre, Tubes &amp; Flapes</t>
  </si>
  <si>
    <t>Vehicles &amp; Spare Parts</t>
  </si>
  <si>
    <t>Wire Products</t>
  </si>
  <si>
    <t>R= Revised, P= Povisional, * includes Paddy</t>
  </si>
  <si>
    <t>Table 12</t>
  </si>
  <si>
    <t>Imports of Major Commodities from China</t>
  </si>
  <si>
    <t>Aluminium Scrap, Flake, Foil, Bars, &amp; Rods</t>
  </si>
  <si>
    <t>Bags</t>
  </si>
  <si>
    <t>Camera</t>
  </si>
  <si>
    <t>Chemical</t>
  </si>
  <si>
    <t>Cosmetic Goods</t>
  </si>
  <si>
    <t>Electrical Goods</t>
  </si>
  <si>
    <t>Fastener</t>
  </si>
  <si>
    <t>Garlic</t>
  </si>
  <si>
    <t>Glasswares</t>
  </si>
  <si>
    <t>Medical Equipment &amp; Tools</t>
  </si>
  <si>
    <t>Metal &amp; Wooden furniture</t>
  </si>
  <si>
    <t>Office Equipment &amp; Stationary</t>
  </si>
  <si>
    <t>Other Machinery and Parts</t>
  </si>
  <si>
    <t>Other Stationaries</t>
  </si>
  <si>
    <t>Parafin Wax</t>
  </si>
  <si>
    <t>Plywood &amp; Particle board</t>
  </si>
  <si>
    <t>Polyethylene Terephthalate (Plastic pet chips/Pet Resin)</t>
  </si>
  <si>
    <t>Raw Silk</t>
  </si>
  <si>
    <t>Raw Wool</t>
  </si>
  <si>
    <t>Seasoning Powder &amp; Flavour for Instant Noodles</t>
  </si>
  <si>
    <t>Smart Cards</t>
  </si>
  <si>
    <t>Solar Pannel</t>
  </si>
  <si>
    <t>Steel Rod &amp; Sheet</t>
  </si>
  <si>
    <t>Storage Battery</t>
  </si>
  <si>
    <t>Telecommunication Equipments and Parts</t>
  </si>
  <si>
    <t>Threads - Polyster</t>
  </si>
  <si>
    <t>Toys</t>
  </si>
  <si>
    <t>Transport Equipment &amp; Parts</t>
  </si>
  <si>
    <t>Tyre, Tubes and Flapes</t>
  </si>
  <si>
    <t>Video Television &amp; Parts</t>
  </si>
  <si>
    <t>Welding Rods</t>
  </si>
  <si>
    <t>Wheat Products</t>
  </si>
  <si>
    <t>Writing &amp; Printing Paper</t>
  </si>
  <si>
    <t xml:space="preserve">B. Other Commodities </t>
  </si>
  <si>
    <t>Total (A + B)</t>
  </si>
  <si>
    <t>Table 13</t>
  </si>
  <si>
    <t>Imports of Major Commodities from Other Countries</t>
  </si>
  <si>
    <t>Aircraft &amp; Spareparts</t>
  </si>
  <si>
    <t>Betelnut</t>
  </si>
  <si>
    <t>Button</t>
  </si>
  <si>
    <t>Cigarette Paper</t>
  </si>
  <si>
    <t>Clove</t>
  </si>
  <si>
    <t>Coconut Oil</t>
  </si>
  <si>
    <t>Computer and Parts</t>
  </si>
  <si>
    <t>Copper Wire Rod, Scrapes &amp; Sheets</t>
  </si>
  <si>
    <t>Crude Coconut Oil</t>
  </si>
  <si>
    <t>Crude Palm Oil</t>
  </si>
  <si>
    <t>Crude Soyabean Oil</t>
  </si>
  <si>
    <t>Cuminseed</t>
  </si>
  <si>
    <t>Door Locks</t>
  </si>
  <si>
    <t>Drycell Battery</t>
  </si>
  <si>
    <t>Edible Oil</t>
  </si>
  <si>
    <t>Flash Light</t>
  </si>
  <si>
    <t>G.I.Wire</t>
  </si>
  <si>
    <t>Gold</t>
  </si>
  <si>
    <t>M.S.Wire Rod</t>
  </si>
  <si>
    <t>Other Machinary &amp; Parts</t>
  </si>
  <si>
    <t>P.V.C.Compound</t>
  </si>
  <si>
    <t>Palm Oil</t>
  </si>
  <si>
    <t>Pipe &amp; Pipe Fittings</t>
  </si>
  <si>
    <t>Polythene Granules</t>
  </si>
  <si>
    <t>Powder Milk</t>
  </si>
  <si>
    <t>Shoes and Sandals</t>
  </si>
  <si>
    <t>Silver</t>
  </si>
  <si>
    <t>Small Cardamom</t>
  </si>
  <si>
    <t>Synthetic &amp; Natural Rubber</t>
  </si>
  <si>
    <t>Synthetic Carpet</t>
  </si>
  <si>
    <t>Telecommunication Equipment &amp; Parts</t>
  </si>
  <si>
    <t>Tello</t>
  </si>
  <si>
    <t>Textile Dyes</t>
  </si>
  <si>
    <t>Threads</t>
  </si>
  <si>
    <t>Tyre,Tube &amp; Flaps</t>
  </si>
  <si>
    <t>Umbrella and Parts</t>
  </si>
  <si>
    <t>Watches &amp; Bands</t>
  </si>
  <si>
    <t>X-Ray Film</t>
  </si>
  <si>
    <t>Zinc Ingot</t>
  </si>
  <si>
    <t>Composition of Foreign Trade (Customwise)</t>
  </si>
  <si>
    <t>Eleven Months Data</t>
  </si>
  <si>
    <t>(Rs. in million )</t>
  </si>
  <si>
    <t>Custom Points</t>
  </si>
  <si>
    <t>Exports</t>
  </si>
  <si>
    <t>Imports</t>
  </si>
  <si>
    <t xml:space="preserve">% Change </t>
  </si>
  <si>
    <t>Birgunj Customs Office</t>
  </si>
  <si>
    <t>Dry Port Customs Office</t>
  </si>
  <si>
    <t>Bhairawa Customs Office</t>
  </si>
  <si>
    <t>Biratnagar Customs Office</t>
  </si>
  <si>
    <t>Tribhuwan Airport Customs Office</t>
  </si>
  <si>
    <t>Nepalgunj Customs Office</t>
  </si>
  <si>
    <t>Mechi Customs Office</t>
  </si>
  <si>
    <t>Krishnagar Customs Office</t>
  </si>
  <si>
    <t>Kailali Customs Office</t>
  </si>
  <si>
    <t>Jaleshwar Customs Office</t>
  </si>
  <si>
    <t>Tatopani Customs Office</t>
  </si>
  <si>
    <t>Kanchanpur Customs Office</t>
  </si>
  <si>
    <t>Rasuwa Customs Office</t>
  </si>
  <si>
    <t>Others</t>
  </si>
  <si>
    <t>Table 15</t>
  </si>
  <si>
    <t>Imports from India against Payment in US Dollar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</si>
  <si>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</si>
  <si>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</si>
  <si>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</si>
  <si>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</si>
  <si>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</si>
  <si>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</si>
  <si>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</si>
  <si>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</si>
  <si>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r>
      <t>2016/17</t>
    </r>
    <r>
      <rPr>
        <b/>
        <vertAlign val="superscript"/>
        <sz val="11"/>
        <rFont val="Times New Roman"/>
        <family val="1"/>
      </rPr>
      <t>P</t>
    </r>
  </si>
  <si>
    <t>* The monthly data are updated based on the latest information from custom office and differ from earlier issues.</t>
  </si>
  <si>
    <t>Table 16</t>
  </si>
  <si>
    <t>Export and Import Unit Value Price Index and Terms of Trade</t>
  </si>
  <si>
    <t>(FY 2012/13 = 100)</t>
  </si>
  <si>
    <t>Export Unit Value Price Index</t>
  </si>
  <si>
    <t xml:space="preserve">Import Unit Value Price Index </t>
  </si>
  <si>
    <t xml:space="preserve">Terms of Trade </t>
  </si>
  <si>
    <t>Mid-Month</t>
  </si>
  <si>
    <t>Percent 
Change</t>
  </si>
  <si>
    <t>Percentage 
Change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</si>
  <si>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</si>
  <si>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</si>
  <si>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</si>
  <si>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</si>
  <si>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</si>
  <si>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</si>
  <si>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</si>
  <si>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</si>
  <si>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</si>
  <si>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</si>
  <si>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</si>
  <si>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</si>
  <si>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Table 19</t>
  </si>
  <si>
    <t xml:space="preserve">Summary of Balance of Payments              </t>
  </si>
  <si>
    <t>Particulars</t>
  </si>
  <si>
    <r>
      <t xml:space="preserve">2016/17 </t>
    </r>
    <r>
      <rPr>
        <b/>
        <vertAlign val="superscript"/>
        <sz val="10"/>
        <rFont val="Times New Roman"/>
        <family val="1"/>
      </rPr>
      <t>P</t>
    </r>
  </si>
  <si>
    <t>During Eleven months</t>
  </si>
  <si>
    <t>A. Current Account</t>
  </si>
  <si>
    <t>Goods: Exports f.o.b.</t>
  </si>
  <si>
    <t>Oil</t>
  </si>
  <si>
    <t>Other</t>
  </si>
  <si>
    <t>Goods: Imports f.o.b.</t>
  </si>
  <si>
    <t>Balance on Goods</t>
  </si>
  <si>
    <t>Services: Net</t>
  </si>
  <si>
    <t>Services: credit</t>
  </si>
  <si>
    <t>Travel</t>
  </si>
  <si>
    <t>Government n.i.e.</t>
  </si>
  <si>
    <t>Services: debit</t>
  </si>
  <si>
    <t>O/W Education</t>
  </si>
  <si>
    <t>Government services: debit</t>
  </si>
  <si>
    <t>Balance on Goods and Services</t>
  </si>
  <si>
    <t>Income: Net</t>
  </si>
  <si>
    <t>Income: credit</t>
  </si>
  <si>
    <t>Income: debit</t>
  </si>
  <si>
    <t>Balance on Goods, Services and Income</t>
  </si>
  <si>
    <t>Transfers: Net</t>
  </si>
  <si>
    <t>Current transfers: credit</t>
  </si>
  <si>
    <t>Grants</t>
  </si>
  <si>
    <t>Workers' remittances</t>
  </si>
  <si>
    <t>Pensions</t>
  </si>
  <si>
    <t>Other (Indian Excise Refund)</t>
  </si>
  <si>
    <t>Current transfers: debit</t>
  </si>
  <si>
    <t>B</t>
  </si>
  <si>
    <t>Capital Account (Capital Transfer)</t>
  </si>
  <si>
    <t xml:space="preserve">  Total, Groups A plus B</t>
  </si>
  <si>
    <t>C</t>
  </si>
  <si>
    <t>Financial Account (Excluding Group E)</t>
  </si>
  <si>
    <t>Direct investment in Nepal</t>
  </si>
  <si>
    <t>Portfolio Investment</t>
  </si>
  <si>
    <t>Other investment: assets</t>
  </si>
  <si>
    <t>Trade credits</t>
  </si>
  <si>
    <t>Other investment: liabilities</t>
  </si>
  <si>
    <t>Loans</t>
  </si>
  <si>
    <t>General Government</t>
  </si>
  <si>
    <t>Drawings</t>
  </si>
  <si>
    <t>Repayments</t>
  </si>
  <si>
    <t>Other sectors</t>
  </si>
  <si>
    <t>Currency and deposits</t>
  </si>
  <si>
    <t>Nepal Rastra Bank</t>
  </si>
  <si>
    <t>Deposit money banks</t>
  </si>
  <si>
    <t>Other liabilities</t>
  </si>
  <si>
    <t xml:space="preserve">  Total, Group A through C</t>
  </si>
  <si>
    <t>D.</t>
  </si>
  <si>
    <t>Miscellaneous Items, Net</t>
  </si>
  <si>
    <t xml:space="preserve">  Total, Group A through D</t>
  </si>
  <si>
    <t>E. Reserves and Related Items</t>
  </si>
  <si>
    <t>Reserve assets</t>
  </si>
  <si>
    <t>Use of Fund Credit and Loans</t>
  </si>
  <si>
    <t>Changes in reserve net (- increase)*</t>
  </si>
  <si>
    <t>P= Povisional</t>
  </si>
  <si>
    <t xml:space="preserve">* Change in reserve net is derived by netting out  reserves and related items (Group E) and currency and deposits </t>
  </si>
  <si>
    <t xml:space="preserve"> (under Group C)  with adjustment of valuation gain/loss.</t>
  </si>
  <si>
    <t>Gross Foreign Assets of the Banking Sector</t>
  </si>
  <si>
    <t>(Rs in million)</t>
  </si>
  <si>
    <t>Mid-June</t>
  </si>
  <si>
    <t xml:space="preserve">Mid-June </t>
  </si>
  <si>
    <t>Mid-Jul to Mid-June</t>
  </si>
  <si>
    <t>A. Nepal Rastra Bank (1+2)</t>
  </si>
  <si>
    <t xml:space="preserve">   1. Gold, SDR, IMF Reserve Position</t>
  </si>
  <si>
    <t xml:space="preserve">   2. Foreign Exchange Reserve </t>
  </si>
  <si>
    <t>Convertible</t>
  </si>
  <si>
    <t>Inconvertible</t>
  </si>
  <si>
    <t>B. Bank and Financial Institutions *</t>
  </si>
  <si>
    <t>C. Gross Foreign Exchange Reserve</t>
  </si>
  <si>
    <t xml:space="preserve">      Share in total (in percent)</t>
  </si>
  <si>
    <t>D. Gross Foreign Assets (A+B)</t>
  </si>
  <si>
    <t xml:space="preserve"> Import Capacity in Months </t>
  </si>
  <si>
    <t xml:space="preserve">   Gross Foreign Exchange Reserve</t>
  </si>
  <si>
    <t>Merchandise</t>
  </si>
  <si>
    <t>Merchandise and Services</t>
  </si>
  <si>
    <t xml:space="preserve">  Gross Foreign Assets</t>
  </si>
  <si>
    <t>E. Foreign Liabilities</t>
  </si>
  <si>
    <t>F. Net Foreign Assets(D-E)</t>
  </si>
  <si>
    <t>G. Change in NFA (before adj. ex. val.)**</t>
  </si>
  <si>
    <t xml:space="preserve">H. Exchange Valuation </t>
  </si>
  <si>
    <t>I. Change in NFA (G+H)***</t>
  </si>
  <si>
    <t xml:space="preserve">Sources : Nepal Rastra Bank and Commercial Banks;  </t>
  </si>
  <si>
    <t>* indicates the "A","B" &amp; " C" class financial institutions licensed by NRB.</t>
  </si>
  <si>
    <t>**Change in NFA is derived by taking mid-July as base and minus (-) sign indicates increase.</t>
  </si>
  <si>
    <t>*** After adjusting exchange valuation gain/loss</t>
  </si>
  <si>
    <t>Period-end Buying Rate (Rs/USD)</t>
  </si>
  <si>
    <t>(USD in million)</t>
  </si>
  <si>
    <t>Exchange Rate of US Dollar (NRs/USD)</t>
  </si>
  <si>
    <t xml:space="preserve">FY </t>
  </si>
  <si>
    <t>Month End*</t>
  </si>
  <si>
    <t>Monthly Average*</t>
  </si>
  <si>
    <t>Buying</t>
  </si>
  <si>
    <t>Selling</t>
  </si>
  <si>
    <t xml:space="preserve">Middle </t>
  </si>
  <si>
    <t>Annual Average</t>
  </si>
  <si>
    <t xml:space="preserve">Feburary </t>
  </si>
  <si>
    <t xml:space="preserve">June </t>
  </si>
  <si>
    <t xml:space="preserve">February </t>
  </si>
  <si>
    <t>* As per Nepalese Calendar.</t>
  </si>
  <si>
    <t>Price of Oil and Gold in the International Market</t>
  </si>
  <si>
    <t>Mid-July</t>
  </si>
  <si>
    <t>Jul-Jul</t>
  </si>
  <si>
    <t>June-June</t>
  </si>
  <si>
    <t>2014</t>
  </si>
  <si>
    <t>2015</t>
  </si>
  <si>
    <t>2016</t>
  </si>
  <si>
    <t>Oil ($/barrel)*</t>
  </si>
  <si>
    <t>Gold ($/ounce)**</t>
  </si>
  <si>
    <t>* Crude Oil Brent</t>
  </si>
  <si>
    <t>** Refers to p.m. London historical fix.</t>
  </si>
  <si>
    <t xml:space="preserve">Sources: http://www.eia.gov/dnav/pet/hist/LeafHandler.ashx?n=PET&amp;s=RBRTE&amp;f=D </t>
  </si>
  <si>
    <t>http://www.kitco.com/gold.londonfix.html</t>
  </si>
  <si>
    <t>Table 14</t>
  </si>
  <si>
    <t>Table 17</t>
  </si>
  <si>
    <t>Table 18</t>
  </si>
  <si>
    <t>Table 20</t>
  </si>
  <si>
    <t xml:space="preserve">Current Macroeconomic and Financial Situation </t>
  </si>
  <si>
    <t>Table No.</t>
  </si>
  <si>
    <t>Prices</t>
  </si>
  <si>
    <t xml:space="preserve">National Wholesale Price Index </t>
  </si>
  <si>
    <t>External Sector</t>
  </si>
  <si>
    <t>Direction of Foreign Trade</t>
  </si>
  <si>
    <t>Exports of Major Commodities to India</t>
  </si>
  <si>
    <t>Exports of Major Commodities to China</t>
  </si>
  <si>
    <t>Exports of Major Commodities to Other Countries</t>
  </si>
  <si>
    <t xml:space="preserve">Summary of Balance of Payments </t>
  </si>
  <si>
    <t>Imports from India against Payment  in US Dollar</t>
  </si>
  <si>
    <t>Export &amp; Import Unit Value Price Index and Terms of Trade</t>
  </si>
  <si>
    <t>Gross Foreign Assets of the Banking Sector in US Dollar</t>
  </si>
  <si>
    <t>Exchange Rate of US Dollar</t>
  </si>
  <si>
    <t>Composition of Foreign Trade (Customswise)</t>
  </si>
  <si>
    <t>Government Finance</t>
  </si>
  <si>
    <t>Government Budgetary Operation</t>
  </si>
  <si>
    <t>Outstanding Domestic Debt of the GoN</t>
  </si>
  <si>
    <t>Monetary and Credit Aggregates</t>
  </si>
  <si>
    <t>Sectorwise Outstanding Credit  of  Banks and Financial Institutions</t>
  </si>
  <si>
    <t>Loan of Commercial Banks to Government Enterprises</t>
  </si>
  <si>
    <t>Monetary Operations</t>
  </si>
  <si>
    <t>Purchase/Sale of Foreign Currency</t>
  </si>
  <si>
    <t>Inter-bank Transaction and Interest Rates</t>
  </si>
  <si>
    <t>Inter-bank Transaction Amount &amp; Weighted Average Interest Rate</t>
  </si>
  <si>
    <t>Structure of Interest Rates</t>
  </si>
  <si>
    <t xml:space="preserve">Weighted Average Treasury Bills Rate </t>
  </si>
  <si>
    <t>Stock Market</t>
  </si>
  <si>
    <t>Stock Market Indicators</t>
  </si>
  <si>
    <t>Public Issue Approval by SEBON</t>
  </si>
  <si>
    <t>Listed Companies and Market Capitalization</t>
  </si>
  <si>
    <t>Structure of Share Price Indices</t>
  </si>
  <si>
    <t>Securities Market Turnover</t>
  </si>
  <si>
    <t>Securities Listed in Nepal Stock Exchange Ltd.</t>
  </si>
  <si>
    <t>(Based on the Eleven Months' Data of 2016/17)</t>
  </si>
  <si>
    <t>Table 34</t>
  </si>
  <si>
    <t>Outright Sale Auction</t>
  </si>
  <si>
    <t>Outright Purchase Auction</t>
  </si>
  <si>
    <t>Interest Rate* (%)</t>
  </si>
  <si>
    <t>Reverse Repo Auction</t>
  </si>
  <si>
    <t>Repo Auction (7 days)</t>
  </si>
  <si>
    <t>Deposit Auction (90 days)</t>
  </si>
  <si>
    <t>Standing Liquidity Facility</t>
  </si>
  <si>
    <t xml:space="preserve"> Interest Rate(%)*</t>
  </si>
  <si>
    <t>Under interest Rate Corridor System</t>
  </si>
  <si>
    <t>14 Days Deposit Auction</t>
  </si>
  <si>
    <t>14 Days Repo Auction</t>
  </si>
  <si>
    <t>Interest Rate(%)*</t>
  </si>
  <si>
    <t>*Weighted average interest rate.</t>
  </si>
  <si>
    <t>Table 35</t>
  </si>
  <si>
    <t>( Amount in million)</t>
  </si>
  <si>
    <t>Purchase/Sale of Convertible Currency</t>
  </si>
  <si>
    <t>IC Purchase</t>
  </si>
  <si>
    <t>Purchase</t>
  </si>
  <si>
    <t>Sale</t>
  </si>
  <si>
    <t>Net 
Injection</t>
  </si>
  <si>
    <t>US$</t>
  </si>
  <si>
    <t>Nrs.</t>
  </si>
  <si>
    <t>US$ Sale</t>
  </si>
  <si>
    <t>Table 36</t>
  </si>
  <si>
    <t>Among Commercial Banks</t>
  </si>
  <si>
    <r>
      <t>Among Others</t>
    </r>
    <r>
      <rPr>
        <b/>
        <vertAlign val="superscript"/>
        <sz val="10"/>
        <rFont val="Times New Roman"/>
        <family val="1"/>
      </rPr>
      <t>#</t>
    </r>
  </si>
  <si>
    <t>Interest rate</t>
  </si>
  <si>
    <t># Interbank transaction among A &amp; B, A &amp; C, B &amp; B, B &amp; C and C &amp; C class banks and financial institutions.</t>
  </si>
  <si>
    <t>Table 37</t>
  </si>
  <si>
    <t>Structure of Interest Rate</t>
  </si>
  <si>
    <t>(Percent per annum)</t>
  </si>
  <si>
    <t>Year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</si>
  <si>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</si>
  <si>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</si>
  <si>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</si>
  <si>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</si>
  <si>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</si>
  <si>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</si>
  <si>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</si>
  <si>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</si>
  <si>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</si>
  <si>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</si>
  <si>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Sept</t>
  </si>
  <si>
    <t>A. Policy Rates</t>
  </si>
  <si>
    <t>CRR</t>
  </si>
  <si>
    <t>Commercial Banks</t>
  </si>
  <si>
    <t>Development Banks</t>
  </si>
  <si>
    <t>Finance Companies</t>
  </si>
  <si>
    <t>Bank Rate</t>
  </si>
  <si>
    <t>Refinance Rates Against Loans to:</t>
  </si>
  <si>
    <t>Special Refinance</t>
  </si>
  <si>
    <t>General Refinance</t>
  </si>
  <si>
    <t>Export Credit in Foreign Currency</t>
  </si>
  <si>
    <t>LIBOR+0.25</t>
  </si>
  <si>
    <t>Standing Liquidity Facility (SLF)  Rate ^</t>
  </si>
  <si>
    <t>Standing Liquidity Facility (SLF) Penal Rate#</t>
  </si>
  <si>
    <t>B. Government Securities</t>
  </si>
  <si>
    <t>T-bills (28 days)*</t>
  </si>
  <si>
    <t>T-bills (91 days)*</t>
  </si>
  <si>
    <t>T-bills (182 days)*</t>
  </si>
  <si>
    <t>T-bills (364 days)*</t>
  </si>
  <si>
    <t>5.0-9.0</t>
  </si>
  <si>
    <t>5.0-9.5</t>
  </si>
  <si>
    <t>3.25-9.5</t>
  </si>
  <si>
    <t>3.08-9.5</t>
  </si>
  <si>
    <t>2.65-9.5</t>
  </si>
  <si>
    <t>2.65-9.0</t>
  </si>
  <si>
    <t>National/Citizen SCs</t>
  </si>
  <si>
    <t>6.0-9.5</t>
  </si>
  <si>
    <t>6.0-10.0</t>
  </si>
  <si>
    <t>6.0-10</t>
  </si>
  <si>
    <t>C. Interbank Rate of Commercial Banks</t>
  </si>
  <si>
    <t>D. Weighted Average Deposit Rate (Commercial Banks)</t>
  </si>
  <si>
    <t>E. Weighted Average Lending Rate (Commercial Banks)</t>
  </si>
  <si>
    <t>F. Base Rate (Commercial Banks)$</t>
  </si>
  <si>
    <t>^ The SLF rate is fixed as same as bank rate effective from  August 16, 2012</t>
  </si>
  <si>
    <r>
      <t>#</t>
    </r>
    <r>
      <rPr>
        <sz val="10"/>
        <rFont val="Times New Roman"/>
        <family val="1"/>
      </rPr>
      <t xml:space="preserve"> The SLF rate is determined at the penal rate added to the weighted average discount rate of  91-day Treasury Bills of the preceding week.</t>
    </r>
  </si>
  <si>
    <t>* Weighted average interest rate.</t>
  </si>
  <si>
    <t>$ Base rate has been compiled since January 2013.</t>
  </si>
  <si>
    <t>Table 38</t>
  </si>
  <si>
    <t>(In percent)</t>
  </si>
  <si>
    <t>TRB-91 Days</t>
  </si>
  <si>
    <t>TRB-364 Days</t>
  </si>
  <si>
    <t>Annual average</t>
  </si>
  <si>
    <t>Table 39</t>
  </si>
  <si>
    <t xml:space="preserve"> +  Based on data reported by 6 offices of NRB,  69 branches of Rastriya Banijya Bank Limited, 49 branches of Nepal Bank Limited, 24 branches of Agriculture Development Bank, 9  branches of Everest Bank Limited, 5 branches of Global IME Bank Limited and 1 branch each from NMB Bank Limited, Century Commercial Bank Ltd and Bank of Kathmandu Limited conducting government transactions and release report from 79  DTCOs and payment centres.</t>
  </si>
  <si>
    <t>% Change</t>
  </si>
  <si>
    <t>2 Over 1</t>
  </si>
  <si>
    <t>3 Over 2</t>
  </si>
  <si>
    <t>NEPSE Index (Closing)*</t>
  </si>
  <si>
    <t>NEPSE Sensitive Index (Closing)**</t>
  </si>
  <si>
    <t>NEPSE Float Index (Closing)***</t>
  </si>
  <si>
    <t>Banking Sub-Index</t>
  </si>
  <si>
    <t>Market Capitalization (Rs. million)</t>
  </si>
  <si>
    <t>Total Paid-up Value of Listed Shares (Rs. million)</t>
  </si>
  <si>
    <t xml:space="preserve">Number of Listed  Companies  </t>
  </si>
  <si>
    <t>Number of Listed Shares ('000)</t>
  </si>
  <si>
    <t>Ratio of  Market Capitalization to GDP (in %) †</t>
  </si>
  <si>
    <t>Twelve Months Rolling Standard Deviation of NEPSE Index</t>
  </si>
  <si>
    <t>Ratio of Traded Quantity of Shares (In Percent)</t>
  </si>
  <si>
    <t>Ratio of Turnover to Market Capitalization (In Percent)</t>
  </si>
  <si>
    <t>Market Concentration Ratio (In Percent)</t>
  </si>
  <si>
    <t>Data Source: Nepal Stock Exchange Ltd.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</si>
  <si>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</si>
  <si>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     Base: February 12, 1994</t>
  </si>
  <si>
    <t>**   Base: July 16, 2006</t>
  </si>
  <si>
    <t>*** Base: August 24, 2008</t>
  </si>
  <si>
    <t xml:space="preserve">†    GDP of 2015, 2016 and 2017 at Producer's Prices </t>
  </si>
  <si>
    <t>GDP at Current Price ( Rs. million)</t>
  </si>
  <si>
    <t>(Mid-July 2016 to Mid-June, 2017)</t>
  </si>
  <si>
    <t>(Rs. Million)</t>
  </si>
  <si>
    <t>Types of  Securities</t>
  </si>
  <si>
    <t>Amount of Public Issue</t>
  </si>
  <si>
    <t>Approval Date</t>
  </si>
  <si>
    <t>A. Right Share</t>
  </si>
  <si>
    <t>Prime Commercial Bank</t>
  </si>
  <si>
    <t>Century Commercial Bank</t>
  </si>
  <si>
    <t>Mount Makalu Development Bank Ltd.</t>
  </si>
  <si>
    <t>Guheshwori Merchant Banking &amp; Finance Ltd.</t>
  </si>
  <si>
    <t>4/31/2073</t>
  </si>
  <si>
    <t>Sahara Bikas Bank Ltd.</t>
  </si>
  <si>
    <t>4/32/2073</t>
  </si>
  <si>
    <t>Laxmi Laghubitta Bittiya Sanstha Ltd.</t>
  </si>
  <si>
    <t>Araniko Development Bank</t>
  </si>
  <si>
    <t>Muktinath Bikas Bank Ltd.</t>
  </si>
  <si>
    <t>Miteri Development Bank</t>
  </si>
  <si>
    <t>Triveni Bikas Bank Ltd.</t>
  </si>
  <si>
    <t>Siddhartha Bank Ltd.</t>
  </si>
  <si>
    <t>Agricultural Development Ltd.</t>
  </si>
  <si>
    <t>Seti Finance Ltd.</t>
  </si>
  <si>
    <t>Sewa Bikas Bank Ltd.</t>
  </si>
  <si>
    <t>Western Development Bank Ltd.</t>
  </si>
  <si>
    <t>Nagbeli Lagubitta Bikas Bank Ltd.</t>
  </si>
  <si>
    <t>NMB Microfinance Ltd.</t>
  </si>
  <si>
    <t>Himalayan Bank Ltd.</t>
  </si>
  <si>
    <t>Janata Bank Nepal Ltd.</t>
  </si>
  <si>
    <t>Kasthamandap Development Bank Ltd.</t>
  </si>
  <si>
    <t>Machhapuchchhre Bank</t>
  </si>
  <si>
    <t>Manjushree Finance Ltd.</t>
  </si>
  <si>
    <t>Namaste Bittiya Sanstha</t>
  </si>
  <si>
    <t>Sagarmatha Finance Ltd.</t>
  </si>
  <si>
    <t>Saptakoshi Development Bank Ltd.</t>
  </si>
  <si>
    <t>Kanchan Development Bank Ltd.</t>
  </si>
  <si>
    <t>Deva Bikas Bank Ltd.</t>
  </si>
  <si>
    <t>Neco Insurance Ltd.</t>
  </si>
  <si>
    <t>Kailash Bikas Bank Ltd.</t>
  </si>
  <si>
    <t>Bhargav Bikash Bank Ltd.</t>
  </si>
  <si>
    <t>Deprosc Laghubitta Bikas Bank Ltd.</t>
  </si>
  <si>
    <t>Nerude Laghubitta Bikas Bank Ltd.</t>
  </si>
  <si>
    <t>Kumari Bank Ltd.</t>
  </si>
  <si>
    <t>Mission Development Bank</t>
  </si>
  <si>
    <t>Prabhu Insurance Ltd.</t>
  </si>
  <si>
    <t>Citizen Bank International</t>
  </si>
  <si>
    <t>Tourism Development Bank</t>
  </si>
  <si>
    <t>Nepal Bangladesh Bank</t>
  </si>
  <si>
    <t>NIC Asia Bank Ltd.</t>
  </si>
  <si>
    <t>Sanima Bank Ltd.</t>
  </si>
  <si>
    <t>Laxmi Bank Ltd.</t>
  </si>
  <si>
    <t>Nepal Bank Ltd.</t>
  </si>
  <si>
    <t>First Microfinance Ltd.</t>
  </si>
  <si>
    <t>Hamro Bikas Bank Ltd.</t>
  </si>
  <si>
    <t>Siddhartha Development Bank Ltd.</t>
  </si>
  <si>
    <t>Garima Bikas Bank Ltd.</t>
  </si>
  <si>
    <t>Gurkhas Finance Ltd.</t>
  </si>
  <si>
    <t>Tinau Development Bank Ltd.</t>
  </si>
  <si>
    <t>Sahayogi Vikas Bank Ltd.</t>
  </si>
  <si>
    <t>Jyoti Bikas Bank Ltd.</t>
  </si>
  <si>
    <t>Mirmire Microfinance Development Bank Ltd.</t>
  </si>
  <si>
    <t>Siddhartha Insurance Ltd.</t>
  </si>
  <si>
    <t>Nepal SBI Bank Ltd.</t>
  </si>
  <si>
    <t>Lalitpur Finance Ltd.</t>
  </si>
  <si>
    <t>NB Insurance Company</t>
  </si>
  <si>
    <t>Sunrise Bank Ltd.</t>
  </si>
  <si>
    <t>Everest Bank Ltd.</t>
  </si>
  <si>
    <t>Goodwill Finance Ltd.</t>
  </si>
  <si>
    <t>Purnima Bikas Bank Ltd.</t>
  </si>
  <si>
    <t>Swarojgar Laghubitta Bikas Bank Ltd.</t>
  </si>
  <si>
    <t>Machhapuchchhre Bank Ltd.</t>
  </si>
  <si>
    <t>Alpine Development Bank Ltd</t>
  </si>
  <si>
    <t>Kankai Bikas Bank Ltd</t>
  </si>
  <si>
    <t>Kamana Bikas Bank Ltd.</t>
  </si>
  <si>
    <t>United Finance Ltd.</t>
  </si>
  <si>
    <t>Himalayan General Insurance Co. Ltd</t>
  </si>
  <si>
    <t>2/30/2074</t>
  </si>
  <si>
    <t>2/31/2074</t>
  </si>
  <si>
    <t>B. Ordinary Share</t>
  </si>
  <si>
    <t>United Modi Hydropower Ltd. (For Local People)</t>
  </si>
  <si>
    <t>Arun Kabeli Power Ltd. (For General Public)</t>
  </si>
  <si>
    <t>Nepal Hydro Developer Ltd. (For Local People)</t>
  </si>
  <si>
    <t>Synergy Power Development Ltd. (For General Public)</t>
  </si>
  <si>
    <t>Himalayan Power Partner Ltd. (For Local People)</t>
  </si>
  <si>
    <t>Chhyangdi Hydropower Ltd. (For Local People)</t>
  </si>
  <si>
    <t>Nepal SBI Bank Ltd. (Further Public Offering)</t>
  </si>
  <si>
    <t>Samata Microfinance Bittiya Sanstha Ltd.</t>
  </si>
  <si>
    <t>Nepal Life Insurance Co. Ltd. (Further Public Offering)</t>
  </si>
  <si>
    <t>Forward Community Micro Finance Bittiya Sanstha Ltd.</t>
  </si>
  <si>
    <t>Standard Chartered Bank Nepal Ltd. (Further Public Offering)</t>
  </si>
  <si>
    <t>Radhi Bidyut Co. Ltd. (For Local People)</t>
  </si>
  <si>
    <t>Mahuli Samudayik Laghubitta Bittiya Sanstha Ltd.</t>
  </si>
  <si>
    <t>Swadeshi Laghubitta Bittiya Sanstha Ltd.</t>
  </si>
  <si>
    <t>Chhyangdi Hydropower Ltd.</t>
  </si>
  <si>
    <t>Mailung Khola Jal Vidhyut Co. Ltd.</t>
  </si>
  <si>
    <t>Rairang Hydropower Development Company Ltd. (For Local People)</t>
  </si>
  <si>
    <t>Himalayan Power Partner Ltd. (For General Public)</t>
  </si>
  <si>
    <t>C. Mutual Funds</t>
  </si>
  <si>
    <t>Nabil Equity Fund</t>
  </si>
  <si>
    <t>NMB HYBRID Fund L-1</t>
  </si>
  <si>
    <t>NIBL Pragati Fund</t>
  </si>
  <si>
    <t>Laxmi Equity Fund</t>
  </si>
  <si>
    <t>Source: Securities Board of Nepal (SEBON)</t>
  </si>
  <si>
    <t>Listed Companies and  Market Capitalization</t>
  </si>
  <si>
    <t xml:space="preserve">Particulars                                                                    </t>
  </si>
  <si>
    <t xml:space="preserve">No. of Listed Companies </t>
  </si>
  <si>
    <t>Market Capitalization of Listed Companies (Rs in million)</t>
  </si>
  <si>
    <t>3 Over</t>
  </si>
  <si>
    <t xml:space="preserve">5 Over </t>
  </si>
  <si>
    <t>Value</t>
  </si>
  <si>
    <t>Share %</t>
  </si>
  <si>
    <t>Financial Institutions</t>
  </si>
  <si>
    <t xml:space="preserve">    Commercial Banks</t>
  </si>
  <si>
    <r>
      <t xml:space="preserve">    Development Banks</t>
    </r>
    <r>
      <rPr>
        <i/>
        <vertAlign val="superscript"/>
        <sz val="10"/>
        <rFont val="Times New Roman"/>
        <family val="1"/>
      </rPr>
      <t>#</t>
    </r>
  </si>
  <si>
    <t xml:space="preserve">    Finance Companies</t>
  </si>
  <si>
    <t xml:space="preserve">    Insurance Companies</t>
  </si>
  <si>
    <t>Manufacturing &amp; Processing</t>
  </si>
  <si>
    <t>Hotel</t>
  </si>
  <si>
    <t>Trading</t>
  </si>
  <si>
    <t>Hydropower</t>
  </si>
  <si>
    <t>Data Source: Nepal Stock Exchange Limited</t>
  </si>
  <si>
    <t xml:space="preserve">#  Including Class "D" Bank and Financial Institutions </t>
  </si>
  <si>
    <t>(Mid-May/Mid-June)</t>
  </si>
  <si>
    <t>Group</t>
  </si>
  <si>
    <t>% change</t>
  </si>
  <si>
    <t>Closing</t>
  </si>
  <si>
    <t>High</t>
  </si>
  <si>
    <t>Low</t>
  </si>
  <si>
    <t>4 over 1</t>
  </si>
  <si>
    <t>7 over 4</t>
  </si>
  <si>
    <r>
      <t>Development Banks</t>
    </r>
    <r>
      <rPr>
        <vertAlign val="superscript"/>
        <sz val="10"/>
        <rFont val="Times New Roman"/>
        <family val="1"/>
      </rPr>
      <t>#</t>
    </r>
  </si>
  <si>
    <t>Insurance Companies</t>
  </si>
  <si>
    <t>Hydro Power</t>
  </si>
  <si>
    <t>NEPSE Overall Index*</t>
  </si>
  <si>
    <t xml:space="preserve"> NEPSE Sensitive Index**</t>
  </si>
  <si>
    <t>NEPSE Float Index***</t>
  </si>
  <si>
    <t xml:space="preserve"># Including Class "D" Bank and Financial Institutions </t>
  </si>
  <si>
    <t xml:space="preserve"> Securities Market Turnover </t>
  </si>
  <si>
    <t>(Mid-May to Mid-June)</t>
  </si>
  <si>
    <t>Share Units ('000)</t>
  </si>
  <si>
    <t>Value (Rs                million)</t>
  </si>
  <si>
    <t>% Share of Value</t>
  </si>
  <si>
    <t>Mutual Fund</t>
  </si>
  <si>
    <t>Preferred Stock</t>
  </si>
  <si>
    <t>Promoter Share</t>
  </si>
  <si>
    <t xml:space="preserve">    Total</t>
  </si>
  <si>
    <t>Securities Listed  in Nepal Stock Exchange Ltd.</t>
  </si>
  <si>
    <t>(Mid-July to Mid-June)</t>
  </si>
  <si>
    <t>Rs               in million</t>
  </si>
  <si>
    <t>Rs  in              million</t>
  </si>
  <si>
    <t xml:space="preserve">1. Institution-wise listing </t>
  </si>
  <si>
    <t xml:space="preserve">      Commercial Banks</t>
  </si>
  <si>
    <r>
      <t xml:space="preserve">      Development Banks</t>
    </r>
    <r>
      <rPr>
        <vertAlign val="superscript"/>
        <sz val="8"/>
        <rFont val="Times New Roman"/>
        <family val="1"/>
      </rPr>
      <t>#</t>
    </r>
  </si>
  <si>
    <t xml:space="preserve">      Insurance Companies</t>
  </si>
  <si>
    <t xml:space="preserve">      Finance Companies</t>
  </si>
  <si>
    <t xml:space="preserve">      Manufacturing </t>
  </si>
  <si>
    <t xml:space="preserve">      Hotel</t>
  </si>
  <si>
    <t xml:space="preserve">      Trading</t>
  </si>
  <si>
    <t xml:space="preserve">      Hydropower</t>
  </si>
  <si>
    <t xml:space="preserve">      Others</t>
  </si>
  <si>
    <t xml:space="preserve">      Total</t>
  </si>
  <si>
    <t xml:space="preserve">2. Instrument-wise listing </t>
  </si>
  <si>
    <t xml:space="preserve">      Ordinary Share</t>
  </si>
  <si>
    <t xml:space="preserve">      Right Share</t>
  </si>
  <si>
    <t xml:space="preserve">      Bonus Share</t>
  </si>
  <si>
    <t xml:space="preserve">      Government Bond</t>
  </si>
  <si>
    <t xml:space="preserve">      Convertible Preference Share</t>
  </si>
  <si>
    <t xml:space="preserve">      Debenture</t>
  </si>
  <si>
    <t xml:space="preserve">  Others</t>
  </si>
  <si>
    <t xml:space="preserve">     Total</t>
  </si>
  <si>
    <t>Table 40</t>
  </si>
  <si>
    <t>Table 41</t>
  </si>
  <si>
    <t>Table 42</t>
  </si>
  <si>
    <t>Table 43</t>
  </si>
  <si>
    <t xml:space="preserve"> Table 44</t>
  </si>
  <si>
    <t>Table 45</t>
  </si>
</sst>
</file>

<file path=xl/styles.xml><?xml version="1.0" encoding="utf-8"?>
<styleSheet xmlns="http://schemas.openxmlformats.org/spreadsheetml/2006/main">
  <numFmts count="2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0.0_)"/>
    <numFmt numFmtId="167" formatCode="0.00_)"/>
    <numFmt numFmtId="168" formatCode="0.000"/>
    <numFmt numFmtId="169" formatCode="_(* #,##0.00_);_(* \(#,##0.00\);_(* \-??_);_(@_)"/>
    <numFmt numFmtId="170" formatCode="0_);[Red]\(0\)"/>
    <numFmt numFmtId="171" formatCode="_(* #,##0_);_(* \(#,##0\);_(* \-??_);_(@_)"/>
    <numFmt numFmtId="172" formatCode="#,##0.0"/>
    <numFmt numFmtId="173" formatCode="0_)"/>
    <numFmt numFmtId="174" formatCode="0.000_)"/>
    <numFmt numFmtId="175" formatCode="General_)"/>
    <numFmt numFmtId="176" formatCode="0.0_);[Red]\(0.0\)"/>
    <numFmt numFmtId="177" formatCode="0.0000"/>
    <numFmt numFmtId="178" formatCode="0.000000"/>
    <numFmt numFmtId="179" formatCode="_-* #,##0.0_-;\-* #,##0.0_-;_-* &quot;-&quot;??_-;_-@_-"/>
    <numFmt numFmtId="180" formatCode="_-* #,##0.00_-;\-* #,##0.00_-;_-* &quot;-&quot;??_-;_-@_-"/>
    <numFmt numFmtId="181" formatCode="_-* #,##0.0000_-;\-* #,##0.0000_-;_-* &quot;-&quot;??_-;_-@_-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sz val="14"/>
      <name val="AngsanaUPC"/>
      <family val="1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0"/>
      <color indexed="8"/>
      <name val="Times New Roman"/>
      <family val="2"/>
    </font>
    <font>
      <sz val="12"/>
      <name val="Helv"/>
    </font>
    <font>
      <sz val="10"/>
      <name val="Arial"/>
    </font>
    <font>
      <sz val="12"/>
      <name val="Univers (WN)"/>
      <family val="2"/>
    </font>
    <font>
      <i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name val="Times New Roman"/>
      <family val="1"/>
    </font>
    <font>
      <vertAlign val="superscript"/>
      <sz val="10"/>
      <name val="Times New Roman"/>
      <family val="1"/>
    </font>
    <font>
      <b/>
      <vertAlign val="superscript"/>
      <sz val="11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b/>
      <i/>
      <vertAlign val="superscript"/>
      <sz val="11"/>
      <name val="Times New Roman"/>
      <family val="1"/>
    </font>
    <font>
      <sz val="9"/>
      <name val="Times New Roman"/>
      <family val="1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Courier"/>
      <family val="3"/>
    </font>
    <font>
      <sz val="8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10"/>
      <name val="Arial"/>
      <family val="2"/>
    </font>
    <font>
      <i/>
      <sz val="9"/>
      <name val="Times New Roman"/>
      <family val="1"/>
    </font>
    <font>
      <b/>
      <vertAlign val="superscript"/>
      <sz val="9"/>
      <name val="Times New Roman"/>
      <family val="1"/>
    </font>
    <font>
      <b/>
      <sz val="18"/>
      <name val="Book Antiqua"/>
      <family val="1"/>
    </font>
    <font>
      <sz val="14"/>
      <name val="Book Antiqua"/>
      <family val="1"/>
    </font>
    <font>
      <sz val="11"/>
      <color theme="1"/>
      <name val="Times New Roman"/>
      <family val="1"/>
    </font>
    <font>
      <b/>
      <u/>
      <sz val="10"/>
      <name val="Times New Roman"/>
      <family val="1"/>
    </font>
    <font>
      <sz val="9"/>
      <color theme="1"/>
      <name val="Times New Roman"/>
      <family val="1"/>
    </font>
    <font>
      <u/>
      <sz val="10"/>
      <name val="Times New Roman"/>
      <family val="1"/>
    </font>
    <font>
      <u/>
      <sz val="10"/>
      <color theme="10"/>
      <name val="Calibri"/>
      <family val="2"/>
    </font>
    <font>
      <b/>
      <sz val="16"/>
      <color indexed="8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9"/>
      <color rgb="FF000000"/>
      <name val="Verdana"/>
      <family val="2"/>
    </font>
    <font>
      <b/>
      <sz val="10.5"/>
      <color theme="1"/>
      <name val="Calibri"/>
      <family val="2"/>
      <scheme val="minor"/>
    </font>
    <font>
      <i/>
      <vertAlign val="superscript"/>
      <sz val="10"/>
      <name val="Times New Roman"/>
      <family val="1"/>
    </font>
    <font>
      <b/>
      <sz val="8"/>
      <name val="Times New Roman"/>
      <family val="1"/>
    </font>
    <font>
      <vertAlign val="superscript"/>
      <sz val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8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171" fontId="13" fillId="0" borderId="0"/>
    <xf numFmtId="0" fontId="2" fillId="0" borderId="0"/>
    <xf numFmtId="171" fontId="13" fillId="0" borderId="0"/>
    <xf numFmtId="0" fontId="2" fillId="0" borderId="0"/>
    <xf numFmtId="171" fontId="13" fillId="0" borderId="0"/>
    <xf numFmtId="0" fontId="2" fillId="0" borderId="0"/>
    <xf numFmtId="171" fontId="13" fillId="0" borderId="0"/>
    <xf numFmtId="171" fontId="1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 applyAlignment="0"/>
    <xf numFmtId="0" fontId="2" fillId="0" borderId="0" applyAlignment="0"/>
    <xf numFmtId="0" fontId="10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2" fillId="0" borderId="0"/>
    <xf numFmtId="171" fontId="13" fillId="0" borderId="0"/>
    <xf numFmtId="0" fontId="2" fillId="0" borderId="0"/>
    <xf numFmtId="171" fontId="13" fillId="0" borderId="0"/>
    <xf numFmtId="0" fontId="2" fillId="0" borderId="0"/>
    <xf numFmtId="171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2" fillId="0" borderId="0"/>
    <xf numFmtId="0" fontId="1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3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15" fillId="0" borderId="0"/>
    <xf numFmtId="0" fontId="2" fillId="0" borderId="0"/>
    <xf numFmtId="0" fontId="2" fillId="0" borderId="0"/>
    <xf numFmtId="0" fontId="16" fillId="0" borderId="0"/>
    <xf numFmtId="166" fontId="15" fillId="0" borderId="0"/>
    <xf numFmtId="0" fontId="2" fillId="0" borderId="0"/>
    <xf numFmtId="0" fontId="2" fillId="0" borderId="0"/>
    <xf numFmtId="171" fontId="13" fillId="0" borderId="0"/>
    <xf numFmtId="0" fontId="11" fillId="0" borderId="0" applyFont="0" applyFill="0" applyBorder="0" applyAlignment="0" applyProtection="0"/>
    <xf numFmtId="0" fontId="2" fillId="0" borderId="0"/>
    <xf numFmtId="0" fontId="2" fillId="0" borderId="0" applyAlignment="0"/>
    <xf numFmtId="0" fontId="2" fillId="0" borderId="0" applyAlignment="0"/>
    <xf numFmtId="171" fontId="1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" fillId="0" borderId="0"/>
    <xf numFmtId="43" fontId="16" fillId="0" borderId="0" applyFont="0" applyFill="0" applyBorder="0" applyAlignment="0" applyProtection="0"/>
    <xf numFmtId="0" fontId="2" fillId="0" borderId="0"/>
    <xf numFmtId="165" fontId="34" fillId="0" borderId="0"/>
    <xf numFmtId="177" fontId="34" fillId="0" borderId="0"/>
    <xf numFmtId="0" fontId="2" fillId="0" borderId="0" applyAlignment="0"/>
    <xf numFmtId="168" fontId="34" fillId="0" borderId="0"/>
    <xf numFmtId="165" fontId="34" fillId="0" borderId="0"/>
    <xf numFmtId="0" fontId="6" fillId="0" borderId="0"/>
    <xf numFmtId="0" fontId="2" fillId="0" borderId="0"/>
    <xf numFmtId="166" fontId="15" fillId="0" borderId="0"/>
    <xf numFmtId="0" fontId="2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5" fontId="34" fillId="0" borderId="0"/>
    <xf numFmtId="0" fontId="34" fillId="0" borderId="0"/>
  </cellStyleXfs>
  <cellXfs count="1928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6" fillId="0" borderId="0" xfId="3" applyFont="1"/>
    <xf numFmtId="0" fontId="7" fillId="3" borderId="3" xfId="3" applyFont="1" applyFill="1" applyBorder="1" applyAlignment="1" applyProtection="1">
      <alignment horizontal="center" wrapText="1"/>
      <protection locked="0"/>
    </xf>
    <xf numFmtId="0" fontId="10" fillId="0" borderId="0" xfId="3" applyFont="1"/>
    <xf numFmtId="0" fontId="5" fillId="0" borderId="0" xfId="3" applyFont="1"/>
    <xf numFmtId="43" fontId="5" fillId="0" borderId="0" xfId="4" applyFont="1"/>
    <xf numFmtId="0" fontId="6" fillId="0" borderId="24" xfId="3" applyFont="1" applyBorder="1"/>
    <xf numFmtId="164" fontId="6" fillId="0" borderId="0" xfId="3" applyNumberFormat="1" applyFont="1"/>
    <xf numFmtId="0" fontId="5" fillId="0" borderId="24" xfId="3" applyFont="1" applyBorder="1"/>
    <xf numFmtId="168" fontId="5" fillId="0" borderId="0" xfId="3" applyNumberFormat="1" applyFont="1"/>
    <xf numFmtId="168" fontId="6" fillId="0" borderId="0" xfId="3" applyNumberFormat="1" applyFont="1"/>
    <xf numFmtId="2" fontId="6" fillId="0" borderId="0" xfId="3" applyNumberFormat="1" applyFont="1"/>
    <xf numFmtId="0" fontId="7" fillId="3" borderId="13" xfId="3" applyFont="1" applyFill="1" applyBorder="1" applyAlignment="1" applyProtection="1">
      <alignment horizontal="center" vertical="center"/>
      <protection locked="0"/>
    </xf>
    <xf numFmtId="0" fontId="7" fillId="3" borderId="13" xfId="3" applyFont="1" applyFill="1" applyBorder="1" applyAlignment="1" applyProtection="1">
      <alignment horizontal="center" vertical="center" wrapText="1"/>
      <protection locked="0"/>
    </xf>
    <xf numFmtId="16" fontId="7" fillId="3" borderId="13" xfId="3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164" fontId="19" fillId="0" borderId="0" xfId="0" applyNumberFormat="1" applyFont="1" applyAlignment="1">
      <alignment horizontal="justify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2" borderId="9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justify" vertical="center"/>
    </xf>
    <xf numFmtId="164" fontId="5" fillId="0" borderId="15" xfId="0" applyNumberFormat="1" applyFont="1" applyFill="1" applyBorder="1" applyAlignment="1" applyProtection="1">
      <alignment horizontal="right" vertical="center"/>
    </xf>
    <xf numFmtId="164" fontId="5" fillId="0" borderId="15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right" vertical="center"/>
    </xf>
    <xf numFmtId="0" fontId="6" fillId="0" borderId="6" xfId="0" applyFont="1" applyBorder="1" applyAlignment="1" applyProtection="1">
      <alignment horizontal="left" vertical="center" indent="1"/>
    </xf>
    <xf numFmtId="164" fontId="6" fillId="0" borderId="15" xfId="0" applyNumberFormat="1" applyFont="1" applyFill="1" applyBorder="1" applyAlignment="1">
      <alignment horizontal="right" vertical="center"/>
    </xf>
    <xf numFmtId="164" fontId="6" fillId="0" borderId="15" xfId="0" applyNumberFormat="1" applyFont="1" applyFill="1" applyBorder="1" applyAlignment="1">
      <alignment horizontal="center" vertical="center"/>
    </xf>
    <xf numFmtId="164" fontId="6" fillId="0" borderId="16" xfId="0" applyNumberFormat="1" applyFont="1" applyFill="1" applyBorder="1" applyAlignment="1">
      <alignment horizontal="center" vertical="center"/>
    </xf>
    <xf numFmtId="0" fontId="5" fillId="0" borderId="17" xfId="0" applyFont="1" applyBorder="1" applyAlignment="1" applyProtection="1">
      <alignment horizontal="justify" vertical="center"/>
    </xf>
    <xf numFmtId="0" fontId="6" fillId="0" borderId="6" xfId="0" applyFont="1" applyBorder="1" applyAlignment="1" applyProtection="1">
      <alignment horizontal="justify" vertical="center"/>
    </xf>
    <xf numFmtId="164" fontId="6" fillId="0" borderId="15" xfId="0" applyNumberFormat="1" applyFont="1" applyFill="1" applyBorder="1" applyAlignment="1" applyProtection="1">
      <alignment horizontal="right" vertical="center"/>
    </xf>
    <xf numFmtId="0" fontId="18" fillId="0" borderId="6" xfId="0" applyFont="1" applyBorder="1" applyAlignment="1" applyProtection="1">
      <alignment horizontal="justify" vertical="center"/>
    </xf>
    <xf numFmtId="164" fontId="18" fillId="0" borderId="15" xfId="0" applyNumberFormat="1" applyFont="1" applyFill="1" applyBorder="1" applyAlignment="1">
      <alignment horizontal="right" vertical="center"/>
    </xf>
    <xf numFmtId="164" fontId="18" fillId="0" borderId="15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/>
    </xf>
    <xf numFmtId="0" fontId="6" fillId="0" borderId="15" xfId="0" applyFont="1" applyFill="1" applyBorder="1" applyAlignment="1">
      <alignment horizontal="right" vertical="center"/>
    </xf>
    <xf numFmtId="165" fontId="6" fillId="0" borderId="15" xfId="1" applyNumberFormat="1" applyFont="1" applyFill="1" applyBorder="1" applyAlignment="1">
      <alignment horizontal="right" vertical="center"/>
    </xf>
    <xf numFmtId="0" fontId="6" fillId="0" borderId="6" xfId="0" applyFont="1" applyBorder="1" applyAlignment="1" applyProtection="1">
      <alignment horizontal="left" vertical="center" indent="3"/>
    </xf>
    <xf numFmtId="164" fontId="18" fillId="0" borderId="15" xfId="0" applyNumberFormat="1" applyFont="1" applyFill="1" applyBorder="1" applyAlignment="1" applyProtection="1">
      <alignment horizontal="right" vertical="center"/>
    </xf>
    <xf numFmtId="164" fontId="6" fillId="0" borderId="15" xfId="0" applyNumberFormat="1" applyFont="1" applyFill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justify" vertical="center"/>
    </xf>
    <xf numFmtId="164" fontId="6" fillId="0" borderId="19" xfId="0" applyNumberFormat="1" applyFont="1" applyFill="1" applyBorder="1" applyAlignment="1" applyProtection="1">
      <alignment horizontal="right" vertical="center"/>
    </xf>
    <xf numFmtId="164" fontId="6" fillId="0" borderId="19" xfId="0" applyNumberFormat="1" applyFont="1" applyFill="1" applyBorder="1" applyAlignment="1" applyProtection="1">
      <alignment horizontal="center" vertical="center"/>
    </xf>
    <xf numFmtId="164" fontId="6" fillId="0" borderId="16" xfId="0" applyNumberFormat="1" applyFont="1" applyFill="1" applyBorder="1" applyAlignment="1" applyProtection="1">
      <alignment horizontal="center" vertical="center"/>
    </xf>
    <xf numFmtId="164" fontId="6" fillId="0" borderId="20" xfId="0" applyNumberFormat="1" applyFont="1" applyFill="1" applyBorder="1" applyAlignment="1" applyProtection="1">
      <alignment horizontal="center" vertical="center"/>
    </xf>
    <xf numFmtId="0" fontId="2" fillId="0" borderId="0" xfId="176"/>
    <xf numFmtId="0" fontId="8" fillId="3" borderId="27" xfId="108" applyFont="1" applyFill="1" applyBorder="1" applyAlignment="1">
      <alignment horizontal="center"/>
    </xf>
    <xf numFmtId="0" fontId="5" fillId="3" borderId="29" xfId="108" applyFont="1" applyFill="1" applyBorder="1"/>
    <xf numFmtId="49" fontId="5" fillId="3" borderId="27" xfId="108" applyNumberFormat="1" applyFont="1" applyFill="1" applyBorder="1" applyAlignment="1">
      <alignment horizontal="center"/>
    </xf>
    <xf numFmtId="0" fontId="5" fillId="3" borderId="13" xfId="108" applyFont="1" applyFill="1" applyBorder="1"/>
    <xf numFmtId="0" fontId="5" fillId="3" borderId="30" xfId="108" applyFont="1" applyFill="1" applyBorder="1"/>
    <xf numFmtId="0" fontId="8" fillId="3" borderId="27" xfId="108" quotePrefix="1" applyFont="1" applyFill="1" applyBorder="1" applyAlignment="1">
      <alignment horizontal="center"/>
    </xf>
    <xf numFmtId="164" fontId="6" fillId="0" borderId="15" xfId="108" applyNumberFormat="1" applyFont="1" applyFill="1" applyBorder="1"/>
    <xf numFmtId="164" fontId="6" fillId="0" borderId="27" xfId="108" applyNumberFormat="1" applyFont="1" applyFill="1" applyBorder="1" applyAlignment="1">
      <alignment horizontal="right"/>
    </xf>
    <xf numFmtId="172" fontId="6" fillId="0" borderId="27" xfId="108" applyNumberFormat="1" applyFont="1" applyBorder="1" applyAlignment="1">
      <alignment horizontal="right"/>
    </xf>
    <xf numFmtId="164" fontId="6" fillId="0" borderId="27" xfId="108" applyNumberFormat="1" applyFont="1" applyBorder="1" applyAlignment="1">
      <alignment horizontal="right"/>
    </xf>
    <xf numFmtId="164" fontId="6" fillId="0" borderId="31" xfId="108" applyNumberFormat="1" applyFont="1" applyFill="1" applyBorder="1" applyAlignment="1">
      <alignment horizontal="right"/>
    </xf>
    <xf numFmtId="164" fontId="6" fillId="0" borderId="15" xfId="108" applyNumberFormat="1" applyFont="1" applyFill="1" applyBorder="1" applyAlignment="1">
      <alignment horizontal="right"/>
    </xf>
    <xf numFmtId="172" fontId="6" fillId="0" borderId="15" xfId="108" applyNumberFormat="1" applyFont="1" applyBorder="1" applyAlignment="1">
      <alignment horizontal="right"/>
    </xf>
    <xf numFmtId="164" fontId="6" fillId="0" borderId="15" xfId="108" applyNumberFormat="1" applyFont="1" applyBorder="1" applyAlignment="1">
      <alignment horizontal="right"/>
    </xf>
    <xf numFmtId="164" fontId="6" fillId="0" borderId="31" xfId="108" applyNumberFormat="1" applyFont="1" applyBorder="1" applyAlignment="1">
      <alignment horizontal="right"/>
    </xf>
    <xf numFmtId="164" fontId="2" fillId="0" borderId="0" xfId="176" applyNumberFormat="1"/>
    <xf numFmtId="0" fontId="6" fillId="0" borderId="0" xfId="108" applyFont="1"/>
    <xf numFmtId="0" fontId="10" fillId="0" borderId="0" xfId="108" applyFont="1"/>
    <xf numFmtId="164" fontId="10" fillId="0" borderId="0" xfId="108" applyNumberFormat="1" applyFont="1"/>
    <xf numFmtId="43" fontId="2" fillId="0" borderId="0" xfId="249" applyFont="1"/>
    <xf numFmtId="0" fontId="6" fillId="0" borderId="0" xfId="224" applyFont="1"/>
    <xf numFmtId="0" fontId="6" fillId="0" borderId="0" xfId="224" applyFont="1" applyFill="1" applyBorder="1"/>
    <xf numFmtId="0" fontId="5" fillId="0" borderId="0" xfId="224" applyFont="1" applyFill="1" applyBorder="1" applyAlignment="1">
      <alignment horizontal="center"/>
    </xf>
    <xf numFmtId="0" fontId="5" fillId="0" borderId="2" xfId="224" applyFont="1" applyFill="1" applyBorder="1"/>
    <xf numFmtId="0" fontId="5" fillId="0" borderId="33" xfId="224" applyFont="1" applyFill="1" applyBorder="1" applyAlignment="1" applyProtection="1">
      <alignment horizontal="center"/>
    </xf>
    <xf numFmtId="173" fontId="5" fillId="0" borderId="33" xfId="224" applyNumberFormat="1" applyFont="1" applyFill="1" applyBorder="1" applyAlignment="1">
      <alignment horizontal="center"/>
    </xf>
    <xf numFmtId="173" fontId="5" fillId="0" borderId="34" xfId="224" applyNumberFormat="1" applyFont="1" applyFill="1" applyBorder="1" applyAlignment="1">
      <alignment horizontal="center"/>
    </xf>
    <xf numFmtId="0" fontId="5" fillId="0" borderId="6" xfId="224" quotePrefix="1" applyFont="1" applyFill="1" applyBorder="1" applyAlignment="1">
      <alignment horizontal="left"/>
    </xf>
    <xf numFmtId="173" fontId="5" fillId="0" borderId="0" xfId="224" applyNumberFormat="1" applyFont="1" applyFill="1" applyBorder="1" applyAlignment="1">
      <alignment horizontal="center"/>
    </xf>
    <xf numFmtId="173" fontId="5" fillId="0" borderId="36" xfId="224" applyNumberFormat="1" applyFont="1" applyFill="1" applyBorder="1" applyAlignment="1">
      <alignment horizontal="center"/>
    </xf>
    <xf numFmtId="0" fontId="5" fillId="0" borderId="12" xfId="224" applyFont="1" applyFill="1" applyBorder="1"/>
    <xf numFmtId="0" fontId="5" fillId="0" borderId="10" xfId="224" applyFont="1" applyFill="1" applyBorder="1" applyAlignment="1" applyProtection="1">
      <alignment horizontal="center"/>
    </xf>
    <xf numFmtId="0" fontId="5" fillId="0" borderId="39" xfId="224" applyFont="1" applyFill="1" applyBorder="1" applyAlignment="1" applyProtection="1">
      <alignment horizontal="center"/>
    </xf>
    <xf numFmtId="0" fontId="5" fillId="0" borderId="28" xfId="224" quotePrefix="1" applyFont="1" applyFill="1" applyBorder="1" applyAlignment="1" applyProtection="1">
      <alignment horizontal="center"/>
    </xf>
    <xf numFmtId="173" fontId="5" fillId="0" borderId="8" xfId="224" applyNumberFormat="1" applyFont="1" applyFill="1" applyBorder="1" applyAlignment="1" applyProtection="1">
      <alignment horizontal="right"/>
    </xf>
    <xf numFmtId="173" fontId="5" fillId="0" borderId="28" xfId="224" applyNumberFormat="1" applyFont="1" applyFill="1" applyBorder="1" applyAlignment="1" applyProtection="1">
      <alignment horizontal="center"/>
    </xf>
    <xf numFmtId="173" fontId="5" fillId="0" borderId="11" xfId="224" applyNumberFormat="1" applyFont="1" applyFill="1" applyBorder="1" applyAlignment="1" applyProtection="1">
      <alignment horizontal="center"/>
    </xf>
    <xf numFmtId="167" fontId="6" fillId="0" borderId="24" xfId="224" applyNumberFormat="1" applyFont="1" applyFill="1" applyBorder="1" applyAlignment="1" applyProtection="1">
      <alignment horizontal="left"/>
    </xf>
    <xf numFmtId="166" fontId="6" fillId="0" borderId="37" xfId="224" applyNumberFormat="1" applyFont="1" applyFill="1" applyBorder="1" applyProtection="1"/>
    <xf numFmtId="166" fontId="6" fillId="0" borderId="8" xfId="224" applyNumberFormat="1" applyFont="1" applyFill="1" applyBorder="1" applyProtection="1"/>
    <xf numFmtId="166" fontId="6" fillId="0" borderId="7" xfId="224" applyNumberFormat="1" applyFont="1" applyFill="1" applyBorder="1" applyProtection="1"/>
    <xf numFmtId="173" fontId="23" fillId="0" borderId="8" xfId="224" applyNumberFormat="1" applyFont="1" applyFill="1" applyBorder="1" applyAlignment="1" applyProtection="1">
      <alignment horizontal="left"/>
    </xf>
    <xf numFmtId="173" fontId="23" fillId="0" borderId="8" xfId="224" quotePrefix="1" applyNumberFormat="1" applyFont="1" applyFill="1" applyBorder="1" applyAlignment="1" applyProtection="1"/>
    <xf numFmtId="166" fontId="6" fillId="0" borderId="38" xfId="224" applyNumberFormat="1" applyFont="1" applyFill="1" applyBorder="1" applyProtection="1"/>
    <xf numFmtId="166" fontId="6" fillId="0" borderId="0" xfId="224" applyNumberFormat="1" applyFont="1"/>
    <xf numFmtId="164" fontId="6" fillId="0" borderId="0" xfId="224" applyNumberFormat="1" applyFont="1"/>
    <xf numFmtId="167" fontId="6" fillId="0" borderId="6" xfId="224" quotePrefix="1" applyNumberFormat="1" applyFont="1" applyFill="1" applyBorder="1" applyAlignment="1" applyProtection="1">
      <alignment horizontal="left"/>
    </xf>
    <xf numFmtId="166" fontId="6" fillId="0" borderId="0" xfId="224" applyNumberFormat="1" applyFont="1" applyFill="1" applyBorder="1" applyProtection="1"/>
    <xf numFmtId="166" fontId="6" fillId="0" borderId="36" xfId="224" applyNumberFormat="1" applyFont="1" applyFill="1" applyBorder="1" applyProtection="1"/>
    <xf numFmtId="166" fontId="6" fillId="0" borderId="31" xfId="224" applyNumberFormat="1" applyFont="1" applyFill="1" applyBorder="1" applyProtection="1"/>
    <xf numFmtId="173" fontId="6" fillId="0" borderId="36" xfId="224" applyNumberFormat="1" applyFont="1" applyFill="1" applyBorder="1" applyProtection="1"/>
    <xf numFmtId="166" fontId="6" fillId="0" borderId="40" xfId="224" applyNumberFormat="1" applyFont="1" applyFill="1" applyBorder="1" applyProtection="1"/>
    <xf numFmtId="167" fontId="6" fillId="0" borderId="6" xfId="224" applyNumberFormat="1" applyFont="1" applyFill="1" applyBorder="1" applyAlignment="1" applyProtection="1">
      <alignment horizontal="left"/>
    </xf>
    <xf numFmtId="0" fontId="6" fillId="0" borderId="0" xfId="224" applyFont="1" applyBorder="1"/>
    <xf numFmtId="173" fontId="23" fillId="0" borderId="8" xfId="224" quotePrefix="1" applyNumberFormat="1" applyFont="1" applyFill="1" applyBorder="1" applyAlignment="1" applyProtection="1">
      <alignment horizontal="left"/>
    </xf>
    <xf numFmtId="166" fontId="24" fillId="0" borderId="0" xfId="224" applyNumberFormat="1" applyFont="1" applyFill="1" applyBorder="1" applyProtection="1"/>
    <xf numFmtId="166" fontId="24" fillId="0" borderId="36" xfId="224" applyNumberFormat="1" applyFont="1" applyFill="1" applyBorder="1" applyProtection="1"/>
    <xf numFmtId="166" fontId="24" fillId="0" borderId="40" xfId="224" applyNumberFormat="1" applyFont="1" applyFill="1" applyBorder="1" applyProtection="1"/>
    <xf numFmtId="0" fontId="6" fillId="0" borderId="36" xfId="224" applyFont="1" applyFill="1" applyBorder="1"/>
    <xf numFmtId="173" fontId="22" fillId="0" borderId="36" xfId="224" quotePrefix="1" applyNumberFormat="1" applyFont="1" applyFill="1" applyBorder="1" applyAlignment="1" applyProtection="1">
      <alignment horizontal="left"/>
    </xf>
    <xf numFmtId="173" fontId="23" fillId="0" borderId="36" xfId="224" applyNumberFormat="1" applyFont="1" applyFill="1" applyBorder="1" applyAlignment="1" applyProtection="1">
      <alignment horizontal="left"/>
    </xf>
    <xf numFmtId="173" fontId="23" fillId="0" borderId="36" xfId="224" quotePrefix="1" applyNumberFormat="1" applyFont="1" applyFill="1" applyBorder="1" applyAlignment="1" applyProtection="1">
      <alignment horizontal="left"/>
    </xf>
    <xf numFmtId="173" fontId="6" fillId="0" borderId="8" xfId="224" applyNumberFormat="1" applyFont="1" applyFill="1" applyBorder="1" applyProtection="1"/>
    <xf numFmtId="166" fontId="6" fillId="0" borderId="14" xfId="224" applyNumberFormat="1" applyFont="1" applyFill="1" applyBorder="1" applyProtection="1"/>
    <xf numFmtId="164" fontId="6" fillId="0" borderId="40" xfId="224" applyNumberFormat="1" applyFont="1" applyFill="1" applyBorder="1" applyProtection="1"/>
    <xf numFmtId="167" fontId="6" fillId="0" borderId="12" xfId="224" quotePrefix="1" applyNumberFormat="1" applyFont="1" applyFill="1" applyBorder="1" applyAlignment="1" applyProtection="1">
      <alignment horizontal="left"/>
    </xf>
    <xf numFmtId="166" fontId="6" fillId="0" borderId="39" xfId="224" applyNumberFormat="1" applyFont="1" applyFill="1" applyBorder="1" applyProtection="1"/>
    <xf numFmtId="166" fontId="6" fillId="0" borderId="28" xfId="224" applyNumberFormat="1" applyFont="1" applyFill="1" applyBorder="1" applyProtection="1"/>
    <xf numFmtId="166" fontId="6" fillId="0" borderId="10" xfId="224" applyNumberFormat="1" applyFont="1" applyFill="1" applyBorder="1" applyProtection="1"/>
    <xf numFmtId="166" fontId="6" fillId="0" borderId="11" xfId="224" applyNumberFormat="1" applyFont="1" applyFill="1" applyBorder="1" applyProtection="1"/>
    <xf numFmtId="167" fontId="6" fillId="0" borderId="18" xfId="224" applyNumberFormat="1" applyFont="1" applyFill="1" applyBorder="1" applyAlignment="1" applyProtection="1">
      <alignment horizontal="left"/>
    </xf>
    <xf numFmtId="166" fontId="6" fillId="0" borderId="1" xfId="224" applyNumberFormat="1" applyFont="1" applyFill="1" applyBorder="1" applyProtection="1"/>
    <xf numFmtId="166" fontId="6" fillId="0" borderId="41" xfId="224" applyNumberFormat="1" applyFont="1" applyFill="1" applyBorder="1" applyProtection="1"/>
    <xf numFmtId="166" fontId="6" fillId="0" borderId="42" xfId="224" applyNumberFormat="1" applyFont="1" applyFill="1" applyBorder="1" applyProtection="1"/>
    <xf numFmtId="166" fontId="6" fillId="0" borderId="43" xfId="224" applyNumberFormat="1" applyFont="1" applyFill="1" applyBorder="1" applyProtection="1"/>
    <xf numFmtId="0" fontId="6" fillId="0" borderId="0" xfId="224" quotePrefix="1" applyFont="1" applyFill="1" applyBorder="1" applyAlignment="1">
      <alignment horizontal="left"/>
    </xf>
    <xf numFmtId="166" fontId="6" fillId="0" borderId="0" xfId="224" applyNumberFormat="1" applyFont="1" applyFill="1" applyBorder="1" applyAlignment="1">
      <alignment horizontal="right"/>
    </xf>
    <xf numFmtId="166" fontId="25" fillId="0" borderId="0" xfId="224" applyNumberFormat="1" applyFont="1" applyFill="1" applyBorder="1" applyProtection="1"/>
    <xf numFmtId="173" fontId="25" fillId="0" borderId="0" xfId="224" applyNumberFormat="1" applyFont="1" applyFill="1" applyBorder="1" applyAlignment="1" applyProtection="1">
      <alignment horizontal="left"/>
    </xf>
    <xf numFmtId="0" fontId="25" fillId="0" borderId="0" xfId="224" applyFont="1" applyFill="1" applyBorder="1" applyAlignment="1" applyProtection="1">
      <alignment horizontal="left"/>
    </xf>
    <xf numFmtId="0" fontId="26" fillId="0" borderId="0" xfId="224" applyFont="1" applyFill="1" applyBorder="1" applyAlignment="1" applyProtection="1">
      <alignment horizontal="left"/>
    </xf>
    <xf numFmtId="0" fontId="4" fillId="0" borderId="0" xfId="224" quotePrefix="1" applyFont="1" applyFill="1" applyBorder="1" applyAlignment="1">
      <alignment horizontal="left"/>
    </xf>
    <xf numFmtId="167" fontId="6" fillId="0" borderId="0" xfId="224" applyNumberFormat="1" applyFont="1" applyFill="1" applyBorder="1" applyAlignment="1" applyProtection="1">
      <alignment horizontal="left"/>
    </xf>
    <xf numFmtId="167" fontId="8" fillId="0" borderId="0" xfId="224" quotePrefix="1" applyNumberFormat="1" applyFont="1" applyFill="1" applyBorder="1" applyAlignment="1" applyProtection="1">
      <alignment horizontal="left"/>
    </xf>
    <xf numFmtId="0" fontId="18" fillId="0" borderId="0" xfId="224" applyFont="1" applyFill="1" applyBorder="1"/>
    <xf numFmtId="174" fontId="18" fillId="0" borderId="0" xfId="224" applyNumberFormat="1" applyFont="1" applyFill="1" applyBorder="1" applyAlignment="1" applyProtection="1">
      <alignment horizontal="right"/>
    </xf>
    <xf numFmtId="174" fontId="18" fillId="0" borderId="0" xfId="224" applyNumberFormat="1" applyFont="1" applyFill="1" applyBorder="1" applyProtection="1"/>
    <xf numFmtId="166" fontId="18" fillId="0" borderId="0" xfId="224" applyNumberFormat="1" applyFont="1" applyFill="1" applyBorder="1" applyProtection="1"/>
    <xf numFmtId="173" fontId="18" fillId="0" borderId="0" xfId="224" applyNumberFormat="1" applyFont="1" applyFill="1" applyBorder="1" applyProtection="1"/>
    <xf numFmtId="174" fontId="18" fillId="0" borderId="0" xfId="224" applyNumberFormat="1" applyFont="1" applyFill="1" applyBorder="1" applyAlignment="1">
      <alignment horizontal="right"/>
    </xf>
    <xf numFmtId="174" fontId="18" fillId="0" borderId="0" xfId="224" applyNumberFormat="1" applyFont="1" applyFill="1" applyBorder="1"/>
    <xf numFmtId="167" fontId="18" fillId="0" borderId="0" xfId="224" applyNumberFormat="1" applyFont="1" applyFill="1" applyBorder="1" applyAlignment="1" applyProtection="1">
      <alignment horizontal="left"/>
    </xf>
    <xf numFmtId="0" fontId="6" fillId="0" borderId="0" xfId="224" applyFont="1" applyFill="1"/>
    <xf numFmtId="164" fontId="6" fillId="0" borderId="0" xfId="224" applyNumberFormat="1" applyFont="1" applyFill="1"/>
    <xf numFmtId="173" fontId="5" fillId="0" borderId="33" xfId="224" applyNumberFormat="1" applyFont="1" applyFill="1" applyBorder="1" applyAlignment="1" applyProtection="1">
      <alignment horizontal="center"/>
    </xf>
    <xf numFmtId="173" fontId="5" fillId="0" borderId="34" xfId="224" applyNumberFormat="1" applyFont="1" applyFill="1" applyBorder="1" applyAlignment="1" applyProtection="1">
      <alignment horizontal="center"/>
    </xf>
    <xf numFmtId="0" fontId="5" fillId="0" borderId="6" xfId="224" applyFont="1" applyFill="1" applyBorder="1"/>
    <xf numFmtId="173" fontId="5" fillId="0" borderId="0" xfId="224" quotePrefix="1" applyNumberFormat="1" applyFont="1" applyFill="1" applyBorder="1" applyAlignment="1" applyProtection="1">
      <alignment horizontal="center"/>
    </xf>
    <xf numFmtId="0" fontId="5" fillId="0" borderId="0" xfId="224" applyFont="1" applyFill="1" applyBorder="1" applyAlignment="1" applyProtection="1">
      <alignment horizontal="center"/>
    </xf>
    <xf numFmtId="0" fontId="5" fillId="0" borderId="0" xfId="224" quotePrefix="1" applyFont="1" applyFill="1" applyBorder="1" applyAlignment="1" applyProtection="1">
      <alignment horizontal="center"/>
    </xf>
    <xf numFmtId="0" fontId="5" fillId="0" borderId="36" xfId="224" quotePrefix="1" applyFont="1" applyFill="1" applyBorder="1" applyAlignment="1" applyProtection="1">
      <alignment horizontal="center"/>
    </xf>
    <xf numFmtId="0" fontId="5" fillId="0" borderId="31" xfId="224" applyFont="1" applyFill="1" applyBorder="1" applyAlignment="1" applyProtection="1">
      <alignment horizontal="center"/>
    </xf>
    <xf numFmtId="173" fontId="5" fillId="0" borderId="30" xfId="224" applyNumberFormat="1" applyFont="1" applyFill="1" applyBorder="1" applyAlignment="1" applyProtection="1">
      <alignment horizontal="right"/>
    </xf>
    <xf numFmtId="173" fontId="5" fillId="0" borderId="36" xfId="224" applyNumberFormat="1" applyFont="1" applyFill="1" applyBorder="1" applyAlignment="1" applyProtection="1">
      <alignment horizontal="center"/>
    </xf>
    <xf numFmtId="173" fontId="5" fillId="0" borderId="40" xfId="224" applyNumberFormat="1" applyFont="1" applyFill="1" applyBorder="1" applyAlignment="1" applyProtection="1">
      <alignment horizontal="center"/>
    </xf>
    <xf numFmtId="173" fontId="22" fillId="0" borderId="8" xfId="224" applyNumberFormat="1" applyFont="1" applyFill="1" applyBorder="1" applyProtection="1"/>
    <xf numFmtId="173" fontId="22" fillId="0" borderId="8" xfId="224" quotePrefix="1" applyNumberFormat="1" applyFont="1" applyFill="1" applyBorder="1" applyAlignment="1" applyProtection="1">
      <alignment horizontal="left"/>
    </xf>
    <xf numFmtId="173" fontId="22" fillId="0" borderId="36" xfId="224" applyNumberFormat="1" applyFont="1" applyFill="1" applyBorder="1" applyProtection="1"/>
    <xf numFmtId="167" fontId="6" fillId="0" borderId="24" xfId="224" quotePrefix="1" applyNumberFormat="1" applyFont="1" applyFill="1" applyBorder="1" applyAlignment="1" applyProtection="1">
      <alignment horizontal="left"/>
    </xf>
    <xf numFmtId="167" fontId="5" fillId="0" borderId="6" xfId="224" applyNumberFormat="1" applyFont="1" applyFill="1" applyBorder="1" applyAlignment="1" applyProtection="1">
      <alignment horizontal="left"/>
    </xf>
    <xf numFmtId="166" fontId="5" fillId="0" borderId="0" xfId="224" applyNumberFormat="1" applyFont="1" applyFill="1" applyBorder="1" applyProtection="1"/>
    <xf numFmtId="166" fontId="5" fillId="0" borderId="36" xfId="224" applyNumberFormat="1" applyFont="1" applyFill="1" applyBorder="1" applyProtection="1"/>
    <xf numFmtId="166" fontId="5" fillId="0" borderId="31" xfId="224" applyNumberFormat="1" applyFont="1" applyFill="1" applyBorder="1" applyProtection="1"/>
    <xf numFmtId="173" fontId="21" fillId="0" borderId="36" xfId="224" applyNumberFormat="1" applyFont="1" applyFill="1" applyBorder="1" applyProtection="1"/>
    <xf numFmtId="166" fontId="5" fillId="0" borderId="40" xfId="224" applyNumberFormat="1" applyFont="1" applyFill="1" applyBorder="1" applyProtection="1"/>
    <xf numFmtId="0" fontId="6" fillId="0" borderId="8" xfId="224" applyFont="1" applyFill="1" applyBorder="1"/>
    <xf numFmtId="173" fontId="22" fillId="0" borderId="41" xfId="224" applyNumberFormat="1" applyFont="1" applyFill="1" applyBorder="1" applyProtection="1"/>
    <xf numFmtId="0" fontId="6" fillId="0" borderId="41" xfId="224" applyFont="1" applyFill="1" applyBorder="1"/>
    <xf numFmtId="167" fontId="8" fillId="0" borderId="0" xfId="224" applyNumberFormat="1" applyFont="1" applyFill="1" applyBorder="1" applyAlignment="1" applyProtection="1">
      <alignment horizontal="left"/>
    </xf>
    <xf numFmtId="166" fontId="27" fillId="0" borderId="0" xfId="224" applyNumberFormat="1" applyFont="1" applyFill="1" applyBorder="1" applyProtection="1"/>
    <xf numFmtId="166" fontId="18" fillId="0" borderId="0" xfId="224" applyNumberFormat="1" applyFont="1" applyFill="1" applyBorder="1" applyAlignment="1">
      <alignment horizontal="right"/>
    </xf>
    <xf numFmtId="166" fontId="18" fillId="0" borderId="0" xfId="224" applyNumberFormat="1" applyFont="1" applyFill="1" applyBorder="1"/>
    <xf numFmtId="0" fontId="18" fillId="0" borderId="0" xfId="224" quotePrefix="1" applyFont="1" applyFill="1" applyBorder="1" applyAlignment="1">
      <alignment horizontal="left"/>
    </xf>
    <xf numFmtId="173" fontId="5" fillId="0" borderId="0" xfId="224" applyNumberFormat="1" applyFont="1" applyFill="1" applyBorder="1" applyAlignment="1">
      <alignment horizontal="centerContinuous"/>
    </xf>
    <xf numFmtId="173" fontId="5" fillId="0" borderId="36" xfId="224" applyNumberFormat="1" applyFont="1" applyFill="1" applyBorder="1" applyAlignment="1">
      <alignment horizontal="centerContinuous"/>
    </xf>
    <xf numFmtId="173" fontId="5" fillId="0" borderId="37" xfId="224" quotePrefix="1" applyNumberFormat="1" applyFont="1" applyFill="1" applyBorder="1" applyAlignment="1" applyProtection="1">
      <alignment horizontal="centerContinuous"/>
    </xf>
    <xf numFmtId="173" fontId="5" fillId="0" borderId="37" xfId="224" quotePrefix="1" applyNumberFormat="1" applyFont="1" applyFill="1" applyBorder="1" applyAlignment="1" applyProtection="1">
      <alignment horizontal="center"/>
    </xf>
    <xf numFmtId="0" fontId="5" fillId="0" borderId="38" xfId="224" quotePrefix="1" applyFont="1" applyFill="1" applyBorder="1" applyAlignment="1" applyProtection="1">
      <alignment horizontal="centerContinuous"/>
    </xf>
    <xf numFmtId="166" fontId="6" fillId="0" borderId="24" xfId="224" quotePrefix="1" applyNumberFormat="1" applyFont="1" applyFill="1" applyBorder="1" applyAlignment="1" applyProtection="1">
      <alignment horizontal="left"/>
    </xf>
    <xf numFmtId="166" fontId="6" fillId="0" borderId="6" xfId="224" applyNumberFormat="1" applyFont="1" applyFill="1" applyBorder="1" applyAlignment="1" applyProtection="1">
      <alignment horizontal="left"/>
    </xf>
    <xf numFmtId="166" fontId="5" fillId="0" borderId="24" xfId="224" quotePrefix="1" applyNumberFormat="1" applyFont="1" applyFill="1" applyBorder="1" applyAlignment="1" applyProtection="1">
      <alignment horizontal="left"/>
    </xf>
    <xf numFmtId="166" fontId="5" fillId="0" borderId="37" xfId="224" applyNumberFormat="1" applyFont="1" applyFill="1" applyBorder="1" applyProtection="1"/>
    <xf numFmtId="166" fontId="5" fillId="0" borderId="8" xfId="224" applyNumberFormat="1" applyFont="1" applyFill="1" applyBorder="1" applyProtection="1"/>
    <xf numFmtId="166" fontId="5" fillId="0" borderId="7" xfId="224" applyNumberFormat="1" applyFont="1" applyFill="1" applyBorder="1" applyProtection="1"/>
    <xf numFmtId="173" fontId="21" fillId="0" borderId="8" xfId="224" applyNumberFormat="1" applyFont="1" applyFill="1" applyBorder="1" applyProtection="1"/>
    <xf numFmtId="166" fontId="5" fillId="0" borderId="38" xfId="224" applyNumberFormat="1" applyFont="1" applyFill="1" applyBorder="1" applyProtection="1"/>
    <xf numFmtId="167" fontId="6" fillId="0" borderId="6" xfId="224" applyNumberFormat="1" applyFont="1" applyFill="1" applyBorder="1" applyAlignment="1" applyProtection="1">
      <alignment horizontal="left" indent="3"/>
    </xf>
    <xf numFmtId="166" fontId="6" fillId="0" borderId="24" xfId="224" applyNumberFormat="1" applyFont="1" applyFill="1" applyBorder="1" applyAlignment="1" applyProtection="1">
      <alignment horizontal="left"/>
    </xf>
    <xf numFmtId="166" fontId="6" fillId="0" borderId="13" xfId="224" applyNumberFormat="1" applyFont="1" applyFill="1" applyBorder="1" applyProtection="1"/>
    <xf numFmtId="166" fontId="6" fillId="0" borderId="18" xfId="224" applyNumberFormat="1" applyFont="1" applyFill="1" applyBorder="1" applyAlignment="1" applyProtection="1">
      <alignment horizontal="left"/>
    </xf>
    <xf numFmtId="166" fontId="6" fillId="0" borderId="0" xfId="224" applyNumberFormat="1" applyFont="1" applyFill="1" applyBorder="1" applyAlignment="1">
      <alignment horizontal="center"/>
    </xf>
    <xf numFmtId="166" fontId="6" fillId="0" borderId="0" xfId="224" applyNumberFormat="1" applyFont="1" applyFill="1"/>
    <xf numFmtId="173" fontId="22" fillId="0" borderId="28" xfId="224" applyNumberFormat="1" applyFont="1" applyFill="1" applyBorder="1" applyProtection="1"/>
    <xf numFmtId="173" fontId="5" fillId="0" borderId="33" xfId="224" applyNumberFormat="1" applyFont="1" applyFill="1" applyBorder="1" applyAlignment="1">
      <alignment horizontal="centerContinuous"/>
    </xf>
    <xf numFmtId="173" fontId="5" fillId="0" borderId="34" xfId="224" applyNumberFormat="1" applyFont="1" applyFill="1" applyBorder="1" applyAlignment="1">
      <alignment horizontal="centerContinuous"/>
    </xf>
    <xf numFmtId="2" fontId="6" fillId="0" borderId="0" xfId="224" applyNumberFormat="1" applyFont="1" applyFill="1"/>
    <xf numFmtId="164" fontId="5" fillId="0" borderId="2" xfId="224" applyNumberFormat="1" applyFont="1" applyFill="1" applyBorder="1" applyAlignment="1" applyProtection="1">
      <alignment horizontal="left"/>
    </xf>
    <xf numFmtId="0" fontId="5" fillId="0" borderId="4" xfId="224" applyFont="1" applyFill="1" applyBorder="1" applyAlignment="1" applyProtection="1">
      <alignment horizontal="center"/>
    </xf>
    <xf numFmtId="173" fontId="5" fillId="0" borderId="4" xfId="224" applyNumberFormat="1" applyFont="1" applyFill="1" applyBorder="1" applyAlignment="1">
      <alignment horizontal="center"/>
    </xf>
    <xf numFmtId="164" fontId="5" fillId="0" borderId="6" xfId="224" applyNumberFormat="1" applyFont="1" applyFill="1" applyBorder="1" applyAlignment="1" applyProtection="1">
      <alignment horizontal="left"/>
    </xf>
    <xf numFmtId="173" fontId="5" fillId="0" borderId="15" xfId="224" applyNumberFormat="1" applyFont="1" applyFill="1" applyBorder="1" applyAlignment="1">
      <alignment horizontal="center"/>
    </xf>
    <xf numFmtId="164" fontId="5" fillId="0" borderId="6" xfId="224" applyNumberFormat="1" applyFont="1" applyFill="1" applyBorder="1" applyAlignment="1">
      <alignment horizontal="left"/>
    </xf>
    <xf numFmtId="164" fontId="5" fillId="0" borderId="9" xfId="6" quotePrefix="1" applyNumberFormat="1" applyFont="1" applyFill="1" applyBorder="1" applyAlignment="1">
      <alignment horizontal="center"/>
    </xf>
    <xf numFmtId="164" fontId="5" fillId="0" borderId="28" xfId="6" quotePrefix="1" applyNumberFormat="1" applyFont="1" applyFill="1" applyBorder="1" applyAlignment="1">
      <alignment horizontal="center"/>
    </xf>
    <xf numFmtId="164" fontId="5" fillId="0" borderId="9" xfId="6" applyNumberFormat="1" applyFont="1" applyFill="1" applyBorder="1" applyAlignment="1">
      <alignment horizontal="right"/>
    </xf>
    <xf numFmtId="2" fontId="5" fillId="0" borderId="9" xfId="6" applyNumberFormat="1" applyFont="1" applyFill="1" applyBorder="1" applyAlignment="1">
      <alignment horizontal="right"/>
    </xf>
    <xf numFmtId="2" fontId="5" fillId="0" borderId="47" xfId="6" applyNumberFormat="1" applyFont="1" applyFill="1" applyBorder="1" applyAlignment="1">
      <alignment horizontal="right"/>
    </xf>
    <xf numFmtId="164" fontId="5" fillId="0" borderId="0" xfId="224" applyNumberFormat="1" applyFont="1" applyFill="1" applyAlignment="1">
      <alignment horizontal="center"/>
    </xf>
    <xf numFmtId="164" fontId="5" fillId="0" borderId="0" xfId="224" applyNumberFormat="1" applyFont="1" applyFill="1" applyBorder="1" applyAlignment="1">
      <alignment horizontal="center"/>
    </xf>
    <xf numFmtId="164" fontId="6" fillId="0" borderId="24" xfId="224" applyNumberFormat="1" applyFont="1" applyFill="1" applyBorder="1" applyAlignment="1" applyProtection="1">
      <alignment horizontal="left"/>
    </xf>
    <xf numFmtId="164" fontId="6" fillId="0" borderId="9" xfId="6" applyNumberFormat="1" applyFont="1" applyFill="1" applyBorder="1"/>
    <xf numFmtId="164" fontId="6" fillId="0" borderId="47" xfId="6" applyNumberFormat="1" applyFont="1" applyFill="1" applyBorder="1"/>
    <xf numFmtId="164" fontId="6" fillId="0" borderId="0" xfId="224" applyNumberFormat="1" applyFont="1" applyFill="1" applyBorder="1" applyAlignment="1" applyProtection="1">
      <alignment horizontal="left" vertical="center"/>
    </xf>
    <xf numFmtId="164" fontId="6" fillId="0" borderId="0" xfId="224" applyNumberFormat="1" applyFont="1" applyFill="1" applyBorder="1"/>
    <xf numFmtId="164" fontId="6" fillId="0" borderId="12" xfId="224" applyNumberFormat="1" applyFont="1" applyFill="1" applyBorder="1" applyAlignment="1" applyProtection="1">
      <alignment horizontal="left"/>
    </xf>
    <xf numFmtId="164" fontId="6" fillId="0" borderId="13" xfId="6" applyNumberFormat="1" applyFont="1" applyFill="1" applyBorder="1"/>
    <xf numFmtId="164" fontId="6" fillId="0" borderId="14" xfId="6" applyNumberFormat="1" applyFont="1" applyFill="1" applyBorder="1"/>
    <xf numFmtId="164" fontId="6" fillId="0" borderId="6" xfId="224" applyNumberFormat="1" applyFont="1" applyFill="1" applyBorder="1" applyAlignment="1" applyProtection="1">
      <alignment horizontal="left"/>
    </xf>
    <xf numFmtId="164" fontId="6" fillId="0" borderId="15" xfId="6" applyNumberFormat="1" applyFont="1" applyFill="1" applyBorder="1"/>
    <xf numFmtId="164" fontId="6" fillId="0" borderId="16" xfId="6" applyNumberFormat="1" applyFont="1" applyFill="1" applyBorder="1"/>
    <xf numFmtId="164" fontId="5" fillId="0" borderId="25" xfId="224" applyNumberFormat="1" applyFont="1" applyFill="1" applyBorder="1" applyAlignment="1" applyProtection="1">
      <alignment horizontal="left"/>
    </xf>
    <xf numFmtId="164" fontId="5" fillId="0" borderId="22" xfId="6" applyNumberFormat="1" applyFont="1" applyFill="1" applyBorder="1"/>
    <xf numFmtId="164" fontId="5" fillId="0" borderId="23" xfId="6" applyNumberFormat="1" applyFont="1" applyFill="1" applyBorder="1"/>
    <xf numFmtId="164" fontId="5" fillId="0" borderId="0" xfId="224" applyNumberFormat="1" applyFont="1" applyFill="1" applyBorder="1" applyAlignment="1" applyProtection="1">
      <alignment horizontal="left" vertical="center"/>
    </xf>
    <xf numFmtId="164" fontId="6" fillId="0" borderId="0" xfId="224" applyNumberFormat="1" applyFont="1" applyFill="1" applyBorder="1" applyAlignment="1" applyProtection="1">
      <alignment horizontal="left"/>
    </xf>
    <xf numFmtId="164" fontId="5" fillId="0" borderId="0" xfId="6" applyNumberFormat="1" applyFont="1" applyFill="1" applyBorder="1"/>
    <xf numFmtId="2" fontId="5" fillId="0" borderId="0" xfId="6" applyNumberFormat="1" applyFont="1" applyFill="1" applyBorder="1"/>
    <xf numFmtId="2" fontId="6" fillId="0" borderId="0" xfId="6" applyNumberFormat="1" applyFont="1" applyFill="1" applyBorder="1"/>
    <xf numFmtId="164" fontId="5" fillId="0" borderId="0" xfId="224" applyNumberFormat="1" applyFont="1" applyFill="1" applyBorder="1" applyAlignment="1" applyProtection="1">
      <alignment horizontal="left"/>
    </xf>
    <xf numFmtId="164" fontId="5" fillId="0" borderId="0" xfId="224" applyNumberFormat="1" applyFont="1" applyFill="1"/>
    <xf numFmtId="164" fontId="18" fillId="0" borderId="0" xfId="224" applyNumberFormat="1" applyFont="1" applyFill="1"/>
    <xf numFmtId="2" fontId="18" fillId="0" borderId="0" xfId="224" applyNumberFormat="1" applyFont="1" applyFill="1"/>
    <xf numFmtId="2" fontId="18" fillId="0" borderId="0" xfId="6" applyNumberFormat="1" applyFont="1" applyFill="1" applyBorder="1"/>
    <xf numFmtId="164" fontId="18" fillId="0" borderId="0" xfId="224" applyNumberFormat="1" applyFont="1" applyFill="1" applyBorder="1"/>
    <xf numFmtId="2" fontId="6" fillId="0" borderId="0" xfId="224" applyNumberFormat="1" applyFont="1" applyFill="1" applyBorder="1"/>
    <xf numFmtId="0" fontId="5" fillId="0" borderId="0" xfId="224" applyFont="1" applyFill="1"/>
    <xf numFmtId="0" fontId="5" fillId="0" borderId="2" xfId="224" applyFont="1" applyFill="1" applyBorder="1" applyAlignment="1">
      <alignment horizontal="center"/>
    </xf>
    <xf numFmtId="0" fontId="5" fillId="0" borderId="6" xfId="224" applyFont="1" applyFill="1" applyBorder="1" applyAlignment="1">
      <alignment horizontal="left"/>
    </xf>
    <xf numFmtId="0" fontId="6" fillId="0" borderId="6" xfId="224" applyFont="1" applyFill="1" applyBorder="1" applyAlignment="1">
      <alignment horizontal="center"/>
    </xf>
    <xf numFmtId="0" fontId="5" fillId="0" borderId="36" xfId="224" applyFont="1" applyFill="1" applyBorder="1" applyAlignment="1">
      <alignment horizontal="center"/>
    </xf>
    <xf numFmtId="0" fontId="5" fillId="0" borderId="15" xfId="224" applyFont="1" applyFill="1" applyBorder="1" applyAlignment="1">
      <alignment horizontal="center"/>
    </xf>
    <xf numFmtId="0" fontId="5" fillId="0" borderId="24" xfId="224" applyFont="1" applyFill="1" applyBorder="1"/>
    <xf numFmtId="164" fontId="5" fillId="0" borderId="8" xfId="143" applyNumberFormat="1" applyFont="1" applyFill="1" applyBorder="1"/>
    <xf numFmtId="164" fontId="5" fillId="0" borderId="13" xfId="143" applyNumberFormat="1" applyFont="1" applyFill="1" applyBorder="1"/>
    <xf numFmtId="164" fontId="5" fillId="0" borderId="14" xfId="143" applyNumberFormat="1" applyFont="1" applyFill="1" applyBorder="1" applyAlignment="1">
      <alignment vertical="center"/>
    </xf>
    <xf numFmtId="164" fontId="5" fillId="0" borderId="8" xfId="145" applyNumberFormat="1" applyFont="1" applyFill="1" applyBorder="1"/>
    <xf numFmtId="164" fontId="5" fillId="0" borderId="13" xfId="145" applyNumberFormat="1" applyFont="1" applyFill="1" applyBorder="1"/>
    <xf numFmtId="164" fontId="9" fillId="0" borderId="14" xfId="145" applyNumberFormat="1" applyFont="1" applyFill="1" applyBorder="1" applyAlignment="1">
      <alignment vertical="center"/>
    </xf>
    <xf numFmtId="0" fontId="6" fillId="0" borderId="6" xfId="224" applyFont="1" applyFill="1" applyBorder="1"/>
    <xf numFmtId="164" fontId="6" fillId="0" borderId="30" xfId="143" applyNumberFormat="1" applyFont="1" applyFill="1" applyBorder="1"/>
    <xf numFmtId="164" fontId="6" fillId="0" borderId="27" xfId="143" applyNumberFormat="1" applyFont="1" applyFill="1" applyBorder="1"/>
    <xf numFmtId="164" fontId="6" fillId="0" borderId="15" xfId="143" applyNumberFormat="1" applyFont="1" applyFill="1" applyBorder="1"/>
    <xf numFmtId="164" fontId="28" fillId="0" borderId="16" xfId="143" applyNumberFormat="1" applyFont="1" applyFill="1" applyBorder="1" applyAlignment="1">
      <alignment vertical="center"/>
    </xf>
    <xf numFmtId="164" fontId="6" fillId="0" borderId="30" xfId="145" applyNumberFormat="1" applyFont="1" applyFill="1" applyBorder="1"/>
    <xf numFmtId="164" fontId="6" fillId="0" borderId="27" xfId="145" applyNumberFormat="1" applyFont="1" applyFill="1" applyBorder="1"/>
    <xf numFmtId="164" fontId="6" fillId="0" borderId="15" xfId="145" applyNumberFormat="1" applyFont="1" applyFill="1" applyBorder="1"/>
    <xf numFmtId="164" fontId="28" fillId="0" borderId="16" xfId="145" applyNumberFormat="1" applyFont="1" applyFill="1" applyBorder="1" applyAlignment="1">
      <alignment vertical="center"/>
    </xf>
    <xf numFmtId="164" fontId="6" fillId="0" borderId="36" xfId="143" applyNumberFormat="1" applyFont="1" applyFill="1" applyBorder="1"/>
    <xf numFmtId="164" fontId="6" fillId="0" borderId="36" xfId="145" applyNumberFormat="1" applyFont="1" applyFill="1" applyBorder="1"/>
    <xf numFmtId="164" fontId="6" fillId="0" borderId="28" xfId="145" applyNumberFormat="1" applyFont="1" applyFill="1" applyBorder="1"/>
    <xf numFmtId="164" fontId="6" fillId="0" borderId="9" xfId="145" applyNumberFormat="1" applyFont="1" applyFill="1" applyBorder="1"/>
    <xf numFmtId="164" fontId="6" fillId="0" borderId="28" xfId="143" applyNumberFormat="1" applyFont="1" applyFill="1" applyBorder="1"/>
    <xf numFmtId="164" fontId="6" fillId="0" borderId="9" xfId="143" applyNumberFormat="1" applyFont="1" applyFill="1" applyBorder="1"/>
    <xf numFmtId="164" fontId="6" fillId="0" borderId="36" xfId="145" quotePrefix="1" applyNumberFormat="1" applyFont="1" applyFill="1" applyBorder="1" applyAlignment="1">
      <alignment horizontal="right"/>
    </xf>
    <xf numFmtId="164" fontId="6" fillId="0" borderId="15" xfId="145" quotePrefix="1" applyNumberFormat="1" applyFont="1" applyFill="1" applyBorder="1" applyAlignment="1">
      <alignment horizontal="right"/>
    </xf>
    <xf numFmtId="164" fontId="28" fillId="0" borderId="16" xfId="145" quotePrefix="1" applyNumberFormat="1" applyFont="1" applyFill="1" applyBorder="1" applyAlignment="1">
      <alignment horizontal="right" vertical="center"/>
    </xf>
    <xf numFmtId="164" fontId="6" fillId="0" borderId="15" xfId="145" applyNumberFormat="1" applyFont="1" applyFill="1" applyBorder="1" applyAlignment="1">
      <alignment horizontal="right"/>
    </xf>
    <xf numFmtId="164" fontId="28" fillId="0" borderId="16" xfId="145" applyNumberFormat="1" applyFont="1" applyFill="1" applyBorder="1" applyAlignment="1">
      <alignment horizontal="right" vertical="center"/>
    </xf>
    <xf numFmtId="164" fontId="5" fillId="0" borderId="13" xfId="145" applyNumberFormat="1" applyFont="1" applyFill="1" applyBorder="1" applyAlignment="1">
      <alignment horizontal="right"/>
    </xf>
    <xf numFmtId="164" fontId="9" fillId="0" borderId="14" xfId="145" applyNumberFormat="1" applyFont="1" applyFill="1" applyBorder="1" applyAlignment="1">
      <alignment horizontal="right" vertical="center"/>
    </xf>
    <xf numFmtId="164" fontId="6" fillId="0" borderId="16" xfId="143" applyNumberFormat="1" applyFont="1" applyFill="1" applyBorder="1" applyAlignment="1">
      <alignment vertical="center"/>
    </xf>
    <xf numFmtId="164" fontId="6" fillId="0" borderId="36" xfId="143" quotePrefix="1" applyNumberFormat="1" applyFont="1" applyFill="1" applyBorder="1" applyAlignment="1">
      <alignment horizontal="right"/>
    </xf>
    <xf numFmtId="164" fontId="6" fillId="0" borderId="15" xfId="143" quotePrefix="1" applyNumberFormat="1" applyFont="1" applyFill="1" applyBorder="1" applyAlignment="1">
      <alignment horizontal="right"/>
    </xf>
    <xf numFmtId="164" fontId="6" fillId="0" borderId="16" xfId="143" quotePrefix="1" applyNumberFormat="1" applyFont="1" applyFill="1" applyBorder="1" applyAlignment="1">
      <alignment horizontal="right"/>
    </xf>
    <xf numFmtId="164" fontId="6" fillId="0" borderId="6" xfId="224" applyNumberFormat="1" applyFont="1" applyFill="1" applyBorder="1"/>
    <xf numFmtId="164" fontId="6" fillId="0" borderId="15" xfId="143" applyNumberFormat="1" applyFont="1" applyFill="1" applyBorder="1" applyAlignment="1">
      <alignment horizontal="right"/>
    </xf>
    <xf numFmtId="164" fontId="6" fillId="0" borderId="16" xfId="143" applyNumberFormat="1" applyFont="1" applyFill="1" applyBorder="1" applyAlignment="1">
      <alignment horizontal="right"/>
    </xf>
    <xf numFmtId="0" fontId="5" fillId="0" borderId="18" xfId="224" applyFont="1" applyFill="1" applyBorder="1"/>
    <xf numFmtId="164" fontId="5" fillId="0" borderId="19" xfId="70" applyNumberFormat="1" applyFont="1" applyFill="1" applyBorder="1"/>
    <xf numFmtId="164" fontId="5" fillId="0" borderId="19" xfId="70" applyNumberFormat="1" applyFont="1" applyFill="1" applyBorder="1" applyAlignment="1">
      <alignment horizontal="right"/>
    </xf>
    <xf numFmtId="164" fontId="5" fillId="0" borderId="20" xfId="70" applyNumberFormat="1" applyFont="1" applyFill="1" applyBorder="1" applyAlignment="1">
      <alignment horizontal="right"/>
    </xf>
    <xf numFmtId="0" fontId="6" fillId="0" borderId="18" xfId="224" applyFont="1" applyFill="1" applyBorder="1"/>
    <xf numFmtId="164" fontId="6" fillId="0" borderId="19" xfId="143" applyNumberFormat="1" applyFont="1" applyFill="1" applyBorder="1"/>
    <xf numFmtId="164" fontId="28" fillId="0" borderId="20" xfId="143" quotePrefix="1" applyNumberFormat="1" applyFont="1" applyFill="1" applyBorder="1" applyAlignment="1">
      <alignment horizontal="right" vertical="center"/>
    </xf>
    <xf numFmtId="0" fontId="5" fillId="0" borderId="4" xfId="224" applyFont="1" applyBorder="1" applyAlignment="1" applyProtection="1">
      <alignment horizontal="center"/>
    </xf>
    <xf numFmtId="173" fontId="5" fillId="0" borderId="4" xfId="224" applyNumberFormat="1" applyFont="1" applyBorder="1" applyAlignment="1">
      <alignment horizontal="center"/>
    </xf>
    <xf numFmtId="0" fontId="5" fillId="0" borderId="16" xfId="224" applyFont="1" applyFill="1" applyBorder="1" applyAlignment="1">
      <alignment horizontal="center"/>
    </xf>
    <xf numFmtId="164" fontId="5" fillId="0" borderId="13" xfId="147" applyNumberFormat="1" applyFont="1" applyFill="1" applyBorder="1"/>
    <xf numFmtId="164" fontId="5" fillId="0" borderId="14" xfId="147" applyNumberFormat="1" applyFont="1" applyFill="1" applyBorder="1"/>
    <xf numFmtId="164" fontId="6" fillId="0" borderId="15" xfId="147" applyNumberFormat="1" applyFont="1" applyFill="1" applyBorder="1"/>
    <xf numFmtId="164" fontId="6" fillId="0" borderId="16" xfId="147" applyNumberFormat="1" applyFont="1" applyFill="1" applyBorder="1"/>
    <xf numFmtId="164" fontId="5" fillId="0" borderId="13" xfId="147" applyNumberFormat="1" applyFont="1" applyFill="1" applyBorder="1" applyAlignment="1">
      <alignment vertical="center"/>
    </xf>
    <xf numFmtId="164" fontId="5" fillId="0" borderId="14" xfId="147" applyNumberFormat="1" applyFont="1" applyFill="1" applyBorder="1" applyAlignment="1">
      <alignment vertical="center"/>
    </xf>
    <xf numFmtId="164" fontId="5" fillId="0" borderId="13" xfId="147" quotePrefix="1" applyNumberFormat="1" applyFont="1" applyFill="1" applyBorder="1" applyAlignment="1">
      <alignment horizontal="right"/>
    </xf>
    <xf numFmtId="164" fontId="5" fillId="0" borderId="14" xfId="147" quotePrefix="1" applyNumberFormat="1" applyFont="1" applyFill="1" applyBorder="1" applyAlignment="1">
      <alignment horizontal="right"/>
    </xf>
    <xf numFmtId="0" fontId="5" fillId="0" borderId="18" xfId="224" applyFont="1" applyFill="1" applyBorder="1" applyAlignment="1">
      <alignment horizontal="left"/>
    </xf>
    <xf numFmtId="164" fontId="5" fillId="0" borderId="19" xfId="147" applyNumberFormat="1" applyFont="1" applyFill="1" applyBorder="1"/>
    <xf numFmtId="164" fontId="5" fillId="0" borderId="20" xfId="147" applyNumberFormat="1" applyFont="1" applyFill="1" applyBorder="1"/>
    <xf numFmtId="164" fontId="6" fillId="0" borderId="0" xfId="6" applyNumberFormat="1" applyFont="1" applyFill="1" applyBorder="1"/>
    <xf numFmtId="164" fontId="5" fillId="0" borderId="2" xfId="224" applyNumberFormat="1" applyFont="1" applyFill="1" applyBorder="1"/>
    <xf numFmtId="164" fontId="5" fillId="0" borderId="0" xfId="224" applyNumberFormat="1" applyFont="1" applyFill="1" applyBorder="1"/>
    <xf numFmtId="164" fontId="5" fillId="0" borderId="6" xfId="224" applyNumberFormat="1" applyFont="1" applyFill="1" applyBorder="1"/>
    <xf numFmtId="1" fontId="5" fillId="0" borderId="9" xfId="224" applyNumberFormat="1" applyFont="1" applyFill="1" applyBorder="1" applyAlignment="1">
      <alignment horizontal="center" vertical="center"/>
    </xf>
    <xf numFmtId="1" fontId="5" fillId="0" borderId="36" xfId="224" applyNumberFormat="1" applyFont="1" applyFill="1" applyBorder="1" applyAlignment="1">
      <alignment horizontal="center" vertical="center"/>
    </xf>
    <xf numFmtId="164" fontId="5" fillId="0" borderId="15" xfId="224" applyNumberFormat="1" applyFont="1" applyFill="1" applyBorder="1" applyAlignment="1">
      <alignment horizontal="center"/>
    </xf>
    <xf numFmtId="164" fontId="5" fillId="0" borderId="16" xfId="224" applyNumberFormat="1" applyFont="1" applyFill="1" applyBorder="1" applyAlignment="1">
      <alignment horizontal="center"/>
    </xf>
    <xf numFmtId="164" fontId="5" fillId="0" borderId="24" xfId="224" applyNumberFormat="1" applyFont="1" applyFill="1" applyBorder="1"/>
    <xf numFmtId="164" fontId="5" fillId="0" borderId="13" xfId="149" applyNumberFormat="1" applyFont="1" applyFill="1" applyBorder="1"/>
    <xf numFmtId="164" fontId="5" fillId="0" borderId="14" xfId="149" applyNumberFormat="1" applyFont="1" applyFill="1" applyBorder="1"/>
    <xf numFmtId="164" fontId="6" fillId="0" borderId="15" xfId="149" applyNumberFormat="1" applyFont="1" applyFill="1" applyBorder="1"/>
    <xf numFmtId="164" fontId="6" fillId="0" borderId="16" xfId="149" applyNumberFormat="1" applyFont="1" applyFill="1" applyBorder="1"/>
    <xf numFmtId="164" fontId="6" fillId="0" borderId="18" xfId="224" applyNumberFormat="1" applyFont="1" applyFill="1" applyBorder="1"/>
    <xf numFmtId="164" fontId="6" fillId="0" borderId="19" xfId="149" applyNumberFormat="1" applyFont="1" applyFill="1" applyBorder="1"/>
    <xf numFmtId="164" fontId="6" fillId="0" borderId="20" xfId="149" applyNumberFormat="1" applyFont="1" applyFill="1" applyBorder="1"/>
    <xf numFmtId="0" fontId="5" fillId="0" borderId="13" xfId="3" applyFont="1" applyBorder="1" applyAlignment="1" applyProtection="1">
      <alignment horizontal="left"/>
    </xf>
    <xf numFmtId="166" fontId="5" fillId="0" borderId="13" xfId="3" applyNumberFormat="1" applyFont="1" applyBorder="1" applyAlignment="1" applyProtection="1">
      <alignment horizontal="right"/>
    </xf>
    <xf numFmtId="166" fontId="5" fillId="0" borderId="13" xfId="3" applyNumberFormat="1" applyFont="1" applyFill="1" applyBorder="1" applyAlignment="1" applyProtection="1">
      <alignment horizontal="right"/>
    </xf>
    <xf numFmtId="166" fontId="5" fillId="0" borderId="14" xfId="3" applyNumberFormat="1" applyFont="1" applyBorder="1" applyAlignment="1" applyProtection="1">
      <alignment horizontal="right"/>
    </xf>
    <xf numFmtId="0" fontId="6" fillId="0" borderId="13" xfId="3" applyFont="1" applyBorder="1" applyAlignment="1" applyProtection="1">
      <alignment horizontal="left"/>
    </xf>
    <xf numFmtId="166" fontId="6" fillId="0" borderId="13" xfId="3" applyNumberFormat="1" applyFont="1" applyBorder="1" applyAlignment="1" applyProtection="1">
      <alignment horizontal="right"/>
    </xf>
    <xf numFmtId="166" fontId="6" fillId="0" borderId="14" xfId="3" applyNumberFormat="1" applyFont="1" applyBorder="1" applyAlignment="1" applyProtection="1">
      <alignment horizontal="right"/>
    </xf>
    <xf numFmtId="166" fontId="5" fillId="0" borderId="13" xfId="3" applyNumberFormat="1" applyFont="1" applyFill="1" applyBorder="1" applyAlignment="1">
      <alignment horizontal="right"/>
    </xf>
    <xf numFmtId="167" fontId="6" fillId="0" borderId="13" xfId="3" applyNumberFormat="1" applyFont="1" applyBorder="1" applyAlignment="1" applyProtection="1">
      <alignment horizontal="right"/>
    </xf>
    <xf numFmtId="0" fontId="5" fillId="0" borderId="25" xfId="3" applyFont="1" applyBorder="1"/>
    <xf numFmtId="0" fontId="5" fillId="0" borderId="22" xfId="5" applyFont="1" applyBorder="1"/>
    <xf numFmtId="166" fontId="5" fillId="4" borderId="22" xfId="3" applyNumberFormat="1" applyFont="1" applyFill="1" applyBorder="1" applyAlignment="1" applyProtection="1">
      <alignment horizontal="right"/>
    </xf>
    <xf numFmtId="166" fontId="5" fillId="0" borderId="22" xfId="3" applyNumberFormat="1" applyFont="1" applyFill="1" applyBorder="1" applyAlignment="1" applyProtection="1">
      <alignment horizontal="right"/>
    </xf>
    <xf numFmtId="166" fontId="5" fillId="0" borderId="23" xfId="3" applyNumberFormat="1" applyFont="1" applyFill="1" applyBorder="1" applyAlignment="1" applyProtection="1">
      <alignment horizontal="right"/>
    </xf>
    <xf numFmtId="0" fontId="5" fillId="0" borderId="0" xfId="108" applyFont="1" applyAlignment="1">
      <alignment horizontal="center"/>
    </xf>
    <xf numFmtId="0" fontId="7" fillId="0" borderId="0" xfId="108" applyFont="1" applyAlignment="1">
      <alignment horizontal="center"/>
    </xf>
    <xf numFmtId="0" fontId="30" fillId="0" borderId="0" xfId="2" applyFont="1"/>
    <xf numFmtId="0" fontId="32" fillId="5" borderId="44" xfId="0" applyFont="1" applyFill="1" applyBorder="1" applyAlignment="1">
      <alignment horizontal="center" wrapText="1"/>
    </xf>
    <xf numFmtId="0" fontId="32" fillId="5" borderId="13" xfId="2" applyFont="1" applyFill="1" applyBorder="1" applyAlignment="1">
      <alignment horizontal="center"/>
    </xf>
    <xf numFmtId="0" fontId="32" fillId="5" borderId="14" xfId="2" applyFont="1" applyFill="1" applyBorder="1" applyAlignment="1">
      <alignment horizontal="center"/>
    </xf>
    <xf numFmtId="0" fontId="33" fillId="5" borderId="24" xfId="2" applyFont="1" applyFill="1" applyBorder="1" applyAlignment="1">
      <alignment horizontal="center"/>
    </xf>
    <xf numFmtId="0" fontId="33" fillId="5" borderId="13" xfId="2" applyFont="1" applyFill="1" applyBorder="1" applyAlignment="1">
      <alignment horizontal="center"/>
    </xf>
    <xf numFmtId="0" fontId="33" fillId="5" borderId="13" xfId="2" applyFont="1" applyFill="1" applyBorder="1" applyAlignment="1">
      <alignment horizontal="center" vertical="center"/>
    </xf>
    <xf numFmtId="0" fontId="33" fillId="5" borderId="14" xfId="2" applyFont="1" applyFill="1" applyBorder="1" applyAlignment="1">
      <alignment horizontal="center" vertical="center"/>
    </xf>
    <xf numFmtId="0" fontId="30" fillId="0" borderId="24" xfId="2" applyFont="1" applyBorder="1" applyAlignment="1"/>
    <xf numFmtId="0" fontId="30" fillId="0" borderId="13" xfId="2" applyFont="1" applyBorder="1"/>
    <xf numFmtId="0" fontId="30" fillId="6" borderId="13" xfId="0" applyFont="1" applyFill="1" applyBorder="1" applyAlignment="1">
      <alignment wrapText="1"/>
    </xf>
    <xf numFmtId="164" fontId="30" fillId="6" borderId="13" xfId="0" applyNumberFormat="1" applyFont="1" applyFill="1" applyBorder="1" applyAlignment="1">
      <alignment wrapText="1"/>
    </xf>
    <xf numFmtId="0" fontId="30" fillId="6" borderId="14" xfId="0" applyFont="1" applyFill="1" applyBorder="1" applyAlignment="1">
      <alignment wrapText="1"/>
    </xf>
    <xf numFmtId="164" fontId="0" fillId="0" borderId="0" xfId="0" applyNumberFormat="1"/>
    <xf numFmtId="0" fontId="29" fillId="0" borderId="24" xfId="0" applyFont="1" applyBorder="1"/>
    <xf numFmtId="0" fontId="29" fillId="0" borderId="13" xfId="0" applyFont="1" applyBorder="1"/>
    <xf numFmtId="164" fontId="0" fillId="0" borderId="13" xfId="0" applyNumberFormat="1" applyBorder="1"/>
    <xf numFmtId="164" fontId="0" fillId="0" borderId="14" xfId="0" applyNumberFormat="1" applyBorder="1"/>
    <xf numFmtId="0" fontId="0" fillId="0" borderId="24" xfId="0" applyBorder="1"/>
    <xf numFmtId="0" fontId="0" fillId="0" borderId="13" xfId="0" applyBorder="1"/>
    <xf numFmtId="164" fontId="0" fillId="6" borderId="13" xfId="0" applyNumberFormat="1" applyFill="1" applyBorder="1"/>
    <xf numFmtId="164" fontId="0" fillId="6" borderId="14" xfId="0" applyNumberFormat="1" applyFill="1" applyBorder="1"/>
    <xf numFmtId="0" fontId="0" fillId="0" borderId="25" xfId="0" applyBorder="1"/>
    <xf numFmtId="0" fontId="0" fillId="0" borderId="22" xfId="0" applyBorder="1"/>
    <xf numFmtId="164" fontId="0" fillId="0" borderId="22" xfId="0" applyNumberFormat="1" applyBorder="1"/>
    <xf numFmtId="164" fontId="0" fillId="0" borderId="23" xfId="0" applyNumberFormat="1" applyBorder="1"/>
    <xf numFmtId="0" fontId="30" fillId="0" borderId="0" xfId="2" applyFont="1" applyAlignment="1"/>
    <xf numFmtId="0" fontId="1" fillId="0" borderId="0" xfId="2"/>
    <xf numFmtId="175" fontId="5" fillId="2" borderId="9" xfId="251" applyNumberFormat="1" applyFont="1" applyFill="1" applyBorder="1" applyAlignment="1" applyProtection="1">
      <alignment horizontal="center" vertical="center"/>
    </xf>
    <xf numFmtId="175" fontId="5" fillId="2" borderId="13" xfId="251" applyNumberFormat="1" applyFont="1" applyFill="1" applyBorder="1" applyAlignment="1" applyProtection="1">
      <alignment horizontal="center" vertical="center"/>
    </xf>
    <xf numFmtId="175" fontId="5" fillId="2" borderId="14" xfId="251" applyNumberFormat="1" applyFont="1" applyFill="1" applyBorder="1" applyAlignment="1" applyProtection="1">
      <alignment horizontal="center" vertical="center"/>
    </xf>
    <xf numFmtId="175" fontId="6" fillId="0" borderId="6" xfId="251" applyNumberFormat="1" applyFont="1" applyBorder="1" applyAlignment="1" applyProtection="1">
      <alignment horizontal="left" vertical="center"/>
    </xf>
    <xf numFmtId="164" fontId="6" fillId="0" borderId="15" xfId="11" applyNumberFormat="1" applyFont="1" applyBorder="1" applyAlignment="1" applyProtection="1">
      <alignment horizontal="center" vertical="center"/>
    </xf>
    <xf numFmtId="166" fontId="6" fillId="0" borderId="15" xfId="251" applyNumberFormat="1" applyFont="1" applyBorder="1" applyAlignment="1" applyProtection="1">
      <alignment horizontal="center" vertical="center"/>
    </xf>
    <xf numFmtId="166" fontId="6" fillId="0" borderId="27" xfId="251" applyNumberFormat="1" applyFont="1" applyBorder="1" applyAlignment="1" applyProtection="1">
      <alignment horizontal="center" vertical="center"/>
    </xf>
    <xf numFmtId="166" fontId="6" fillId="0" borderId="36" xfId="251" applyNumberFormat="1" applyFont="1" applyBorder="1" applyAlignment="1" applyProtection="1">
      <alignment horizontal="center" vertical="center"/>
    </xf>
    <xf numFmtId="166" fontId="6" fillId="0" borderId="16" xfId="251" applyNumberFormat="1" applyFont="1" applyBorder="1" applyAlignment="1" applyProtection="1">
      <alignment horizontal="center" vertical="center"/>
    </xf>
    <xf numFmtId="164" fontId="6" fillId="0" borderId="15" xfId="11" applyNumberFormat="1" applyFont="1" applyFill="1" applyBorder="1" applyAlignment="1" applyProtection="1">
      <alignment horizontal="center" vertical="center"/>
    </xf>
    <xf numFmtId="175" fontId="6" fillId="0" borderId="15" xfId="251" applyNumberFormat="1" applyFont="1" applyFill="1" applyBorder="1" applyAlignment="1" applyProtection="1">
      <alignment horizontal="center" vertical="center"/>
    </xf>
    <xf numFmtId="164" fontId="6" fillId="0" borderId="15" xfId="251" applyNumberFormat="1" applyFont="1" applyFill="1" applyBorder="1" applyAlignment="1" applyProtection="1">
      <alignment horizontal="center" vertical="center"/>
    </xf>
    <xf numFmtId="164" fontId="6" fillId="0" borderId="36" xfId="251" applyNumberFormat="1" applyFont="1" applyFill="1" applyBorder="1" applyAlignment="1" applyProtection="1">
      <alignment horizontal="center" vertical="center"/>
    </xf>
    <xf numFmtId="175" fontId="6" fillId="0" borderId="16" xfId="251" applyNumberFormat="1" applyFont="1" applyFill="1" applyBorder="1" applyAlignment="1" applyProtection="1">
      <alignment horizontal="center" vertical="center"/>
    </xf>
    <xf numFmtId="164" fontId="6" fillId="0" borderId="15" xfId="11" applyNumberFormat="1" applyFont="1" applyBorder="1" applyAlignment="1">
      <alignment horizontal="center" vertical="center"/>
    </xf>
    <xf numFmtId="164" fontId="6" fillId="0" borderId="15" xfId="251" applyNumberFormat="1" applyFont="1" applyBorder="1" applyAlignment="1">
      <alignment horizontal="center" vertical="center"/>
    </xf>
    <xf numFmtId="164" fontId="6" fillId="0" borderId="36" xfId="251" applyNumberFormat="1" applyFont="1" applyBorder="1" applyAlignment="1">
      <alignment horizontal="center" vertical="center"/>
    </xf>
    <xf numFmtId="164" fontId="6" fillId="0" borderId="16" xfId="251" applyNumberFormat="1" applyFont="1" applyBorder="1" applyAlignment="1">
      <alignment horizontal="center" vertical="center"/>
    </xf>
    <xf numFmtId="166" fontId="6" fillId="0" borderId="9" xfId="251" applyNumberFormat="1" applyFont="1" applyBorder="1" applyAlignment="1" applyProtection="1">
      <alignment horizontal="center" vertical="center"/>
    </xf>
    <xf numFmtId="175" fontId="5" fillId="0" borderId="25" xfId="251" applyNumberFormat="1" applyFont="1" applyBorder="1" applyAlignment="1" applyProtection="1">
      <alignment horizontal="center" vertical="center"/>
    </xf>
    <xf numFmtId="164" fontId="5" fillId="0" borderId="22" xfId="251" applyNumberFormat="1" applyFont="1" applyBorder="1" applyAlignment="1">
      <alignment horizontal="center" vertical="center"/>
    </xf>
    <xf numFmtId="164" fontId="5" fillId="0" borderId="49" xfId="251" applyNumberFormat="1" applyFont="1" applyBorder="1" applyAlignment="1">
      <alignment horizontal="center" vertical="center"/>
    </xf>
    <xf numFmtId="164" fontId="5" fillId="0" borderId="23" xfId="251" applyNumberFormat="1" applyFont="1" applyBorder="1" applyAlignment="1">
      <alignment horizontal="center" vertical="center"/>
    </xf>
    <xf numFmtId="0" fontId="1" fillId="0" borderId="0" xfId="2" applyFont="1"/>
    <xf numFmtId="175" fontId="35" fillId="0" borderId="33" xfId="251" applyNumberFormat="1" applyFont="1" applyFill="1" applyBorder="1" applyAlignment="1" applyProtection="1">
      <alignment horizontal="left" vertical="center"/>
    </xf>
    <xf numFmtId="0" fontId="1" fillId="0" borderId="0" xfId="2" applyAlignment="1">
      <alignment horizontal="center"/>
    </xf>
    <xf numFmtId="175" fontId="35" fillId="0" borderId="0" xfId="251" applyNumberFormat="1" applyFont="1" applyFill="1" applyBorder="1" applyAlignment="1" applyProtection="1">
      <alignment horizontal="left" vertical="center"/>
    </xf>
    <xf numFmtId="166" fontId="1" fillId="0" borderId="0" xfId="2" applyNumberFormat="1"/>
    <xf numFmtId="164" fontId="29" fillId="0" borderId="0" xfId="0" applyNumberFormat="1" applyFont="1"/>
    <xf numFmtId="0" fontId="2" fillId="0" borderId="0" xfId="108"/>
    <xf numFmtId="175" fontId="5" fillId="0" borderId="0" xfId="252" quotePrefix="1" applyNumberFormat="1" applyFont="1" applyBorder="1" applyAlignment="1">
      <alignment horizontal="center"/>
    </xf>
    <xf numFmtId="166" fontId="6" fillId="0" borderId="36" xfId="252" applyNumberFormat="1" applyFont="1" applyBorder="1" applyAlignment="1" applyProtection="1">
      <alignment horizontal="center" vertical="center"/>
    </xf>
    <xf numFmtId="164" fontId="36" fillId="0" borderId="0" xfId="167" applyNumberFormat="1" applyFont="1" applyBorder="1" applyAlignment="1">
      <alignment horizontal="center"/>
    </xf>
    <xf numFmtId="176" fontId="5" fillId="0" borderId="27" xfId="252" applyNumberFormat="1" applyFont="1" applyFill="1" applyBorder="1" applyAlignment="1" applyProtection="1">
      <alignment horizontal="center" vertical="center"/>
    </xf>
    <xf numFmtId="166" fontId="6" fillId="0" borderId="0" xfId="252" applyNumberFormat="1" applyFont="1" applyBorder="1" applyAlignment="1" applyProtection="1">
      <alignment horizontal="center" vertical="center"/>
    </xf>
    <xf numFmtId="164" fontId="6" fillId="0" borderId="27" xfId="167" applyNumberFormat="1" applyFont="1" applyBorder="1" applyAlignment="1">
      <alignment horizontal="center" vertical="center"/>
    </xf>
    <xf numFmtId="164" fontId="6" fillId="0" borderId="27" xfId="252" applyNumberFormat="1" applyFont="1" applyFill="1" applyBorder="1" applyAlignment="1" applyProtection="1">
      <alignment horizontal="center" vertical="center"/>
    </xf>
    <xf numFmtId="164" fontId="36" fillId="0" borderId="27" xfId="167" applyNumberFormat="1" applyFont="1" applyBorder="1" applyAlignment="1">
      <alignment horizontal="center" vertical="center"/>
    </xf>
    <xf numFmtId="176" fontId="6" fillId="0" borderId="15" xfId="252" applyNumberFormat="1" applyFont="1" applyFill="1" applyBorder="1" applyAlignment="1" applyProtection="1">
      <alignment horizontal="center" vertical="center"/>
    </xf>
    <xf numFmtId="176" fontId="5" fillId="0" borderId="15" xfId="252" applyNumberFormat="1" applyFont="1" applyFill="1" applyBorder="1" applyAlignment="1" applyProtection="1">
      <alignment horizontal="center" vertical="center"/>
    </xf>
    <xf numFmtId="175" fontId="6" fillId="0" borderId="31" xfId="252" applyNumberFormat="1" applyFont="1" applyFill="1" applyBorder="1" applyAlignment="1" applyProtection="1">
      <alignment horizontal="center" vertical="center"/>
    </xf>
    <xf numFmtId="164" fontId="6" fillId="0" borderId="15" xfId="167" applyNumberFormat="1" applyFont="1" applyBorder="1" applyAlignment="1">
      <alignment horizontal="center" vertical="center"/>
    </xf>
    <xf numFmtId="164" fontId="6" fillId="0" borderId="15" xfId="252" applyNumberFormat="1" applyFont="1" applyFill="1" applyBorder="1" applyAlignment="1" applyProtection="1">
      <alignment horizontal="center" vertical="center"/>
    </xf>
    <xf numFmtId="164" fontId="36" fillId="0" borderId="15" xfId="167" applyNumberFormat="1" applyFont="1" applyBorder="1" applyAlignment="1">
      <alignment horizontal="center" vertical="center"/>
    </xf>
    <xf numFmtId="166" fontId="6" fillId="0" borderId="31" xfId="252" applyNumberFormat="1" applyFont="1" applyBorder="1" applyAlignment="1" applyProtection="1">
      <alignment horizontal="center" vertical="center"/>
    </xf>
    <xf numFmtId="164" fontId="2" fillId="0" borderId="0" xfId="108" applyNumberFormat="1"/>
    <xf numFmtId="164" fontId="6" fillId="0" borderId="31" xfId="252" applyNumberFormat="1" applyFont="1" applyBorder="1" applyAlignment="1">
      <alignment horizontal="center" vertical="center"/>
    </xf>
    <xf numFmtId="164" fontId="36" fillId="0" borderId="15" xfId="167" applyNumberFormat="1" applyFont="1" applyBorder="1" applyAlignment="1">
      <alignment horizontal="center"/>
    </xf>
    <xf numFmtId="164" fontId="36" fillId="0" borderId="9" xfId="167" applyNumberFormat="1" applyFont="1" applyBorder="1" applyAlignment="1">
      <alignment horizontal="center" vertical="center"/>
    </xf>
    <xf numFmtId="0" fontId="36" fillId="0" borderId="0" xfId="167" applyFont="1"/>
    <xf numFmtId="0" fontId="37" fillId="0" borderId="0" xfId="167" applyFont="1"/>
    <xf numFmtId="165" fontId="2" fillId="0" borderId="0" xfId="32" applyNumberFormat="1" applyFont="1"/>
    <xf numFmtId="0" fontId="36" fillId="0" borderId="0" xfId="167" quotePrefix="1" applyFont="1"/>
    <xf numFmtId="0" fontId="6" fillId="0" borderId="0" xfId="250" applyFont="1"/>
    <xf numFmtId="0" fontId="5" fillId="0" borderId="0" xfId="250" applyFont="1" applyAlignment="1"/>
    <xf numFmtId="0" fontId="32" fillId="3" borderId="13" xfId="2" applyFont="1" applyFill="1" applyBorder="1" applyAlignment="1">
      <alignment horizontal="center"/>
    </xf>
    <xf numFmtId="0" fontId="5" fillId="2" borderId="29" xfId="250" applyFont="1" applyFill="1" applyBorder="1" applyAlignment="1">
      <alignment horizontal="center"/>
    </xf>
    <xf numFmtId="0" fontId="5" fillId="2" borderId="27" xfId="250" applyFont="1" applyFill="1" applyBorder="1" applyAlignment="1">
      <alignment horizontal="center"/>
    </xf>
    <xf numFmtId="0" fontId="5" fillId="2" borderId="50" xfId="250" applyFont="1" applyFill="1" applyBorder="1" applyAlignment="1">
      <alignment horizontal="center"/>
    </xf>
    <xf numFmtId="0" fontId="5" fillId="2" borderId="51" xfId="250" applyFont="1" applyFill="1" applyBorder="1" applyAlignment="1">
      <alignment horizontal="center"/>
    </xf>
    <xf numFmtId="0" fontId="6" fillId="2" borderId="52" xfId="250" applyNumberFormat="1" applyFont="1" applyFill="1" applyBorder="1" applyAlignment="1">
      <alignment horizontal="center"/>
    </xf>
    <xf numFmtId="0" fontId="5" fillId="2" borderId="13" xfId="250" applyFont="1" applyFill="1" applyBorder="1" applyAlignment="1">
      <alignment horizontal="center"/>
    </xf>
    <xf numFmtId="0" fontId="5" fillId="2" borderId="7" xfId="250" applyFont="1" applyFill="1" applyBorder="1" applyAlignment="1">
      <alignment horizontal="center"/>
    </xf>
    <xf numFmtId="0" fontId="5" fillId="2" borderId="8" xfId="250" applyFont="1" applyFill="1" applyBorder="1" applyAlignment="1">
      <alignment horizontal="center"/>
    </xf>
    <xf numFmtId="0" fontId="5" fillId="2" borderId="10" xfId="250" applyFont="1" applyFill="1" applyBorder="1" applyAlignment="1">
      <alignment horizontal="center"/>
    </xf>
    <xf numFmtId="0" fontId="5" fillId="2" borderId="9" xfId="250" applyFont="1" applyFill="1" applyBorder="1" applyAlignment="1">
      <alignment horizontal="center"/>
    </xf>
    <xf numFmtId="0" fontId="5" fillId="2" borderId="39" xfId="250" applyFont="1" applyFill="1" applyBorder="1" applyAlignment="1">
      <alignment horizontal="center"/>
    </xf>
    <xf numFmtId="0" fontId="5" fillId="2" borderId="47" xfId="250" applyFont="1" applyFill="1" applyBorder="1" applyAlignment="1">
      <alignment horizontal="center"/>
    </xf>
    <xf numFmtId="2" fontId="5" fillId="0" borderId="13" xfId="250" applyNumberFormat="1" applyFont="1" applyBorder="1" applyAlignment="1">
      <alignment horizontal="center" vertical="center"/>
    </xf>
    <xf numFmtId="164" fontId="5" fillId="6" borderId="13" xfId="253" applyNumberFormat="1" applyFont="1" applyFill="1" applyBorder="1" applyAlignment="1">
      <alignment horizontal="right" vertical="center"/>
    </xf>
    <xf numFmtId="164" fontId="5" fillId="6" borderId="13" xfId="253" applyNumberFormat="1" applyFont="1" applyFill="1" applyBorder="1" applyAlignment="1">
      <alignment horizontal="center" vertical="center"/>
    </xf>
    <xf numFmtId="164" fontId="6" fillId="0" borderId="0" xfId="250" applyNumberFormat="1" applyFont="1"/>
    <xf numFmtId="2" fontId="6" fillId="0" borderId="13" xfId="250" applyNumberFormat="1" applyFont="1" applyBorder="1" applyAlignment="1">
      <alignment horizontal="center" vertical="center"/>
    </xf>
    <xf numFmtId="164" fontId="6" fillId="6" borderId="13" xfId="253" applyNumberFormat="1" applyFont="1" applyFill="1" applyBorder="1" applyAlignment="1">
      <alignment horizontal="right" vertical="center"/>
    </xf>
    <xf numFmtId="164" fontId="5" fillId="6" borderId="13" xfId="253" applyNumberFormat="1" applyFont="1" applyFill="1" applyBorder="1" applyAlignment="1">
      <alignment vertical="center"/>
    </xf>
    <xf numFmtId="164" fontId="5" fillId="0" borderId="0" xfId="250" applyNumberFormat="1" applyFont="1"/>
    <xf numFmtId="0" fontId="5" fillId="0" borderId="0" xfId="250" applyFont="1"/>
    <xf numFmtId="164" fontId="6" fillId="6" borderId="13" xfId="253" applyNumberFormat="1" applyFont="1" applyFill="1" applyBorder="1" applyAlignment="1">
      <alignment vertical="center"/>
    </xf>
    <xf numFmtId="0" fontId="6" fillId="0" borderId="0" xfId="250" applyFont="1" applyBorder="1"/>
    <xf numFmtId="175" fontId="6" fillId="0" borderId="0" xfId="254" applyNumberFormat="1" applyFont="1"/>
    <xf numFmtId="175" fontId="6" fillId="0" borderId="0" xfId="255" applyNumberFormat="1" applyFont="1"/>
    <xf numFmtId="175" fontId="6" fillId="0" borderId="0" xfId="255" applyNumberFormat="1" applyFont="1" applyFill="1"/>
    <xf numFmtId="175" fontId="6" fillId="0" borderId="37" xfId="255" applyNumberFormat="1" applyFont="1" applyBorder="1" applyAlignment="1" applyProtection="1">
      <alignment horizontal="centerContinuous"/>
    </xf>
    <xf numFmtId="175" fontId="6" fillId="0" borderId="8" xfId="255" applyNumberFormat="1" applyFont="1" applyBorder="1" applyAlignment="1">
      <alignment horizontal="centerContinuous"/>
    </xf>
    <xf numFmtId="164" fontId="6" fillId="0" borderId="0" xfId="255" applyNumberFormat="1" applyFont="1"/>
    <xf numFmtId="175" fontId="9" fillId="2" borderId="13" xfId="255" applyNumberFormat="1" applyFont="1" applyFill="1" applyBorder="1" applyAlignment="1" applyProtection="1">
      <alignment horizontal="center" vertical="center"/>
    </xf>
    <xf numFmtId="175" fontId="9" fillId="2" borderId="9" xfId="255" applyNumberFormat="1" applyFont="1" applyFill="1" applyBorder="1" applyAlignment="1" applyProtection="1">
      <alignment horizontal="center" vertical="center"/>
    </xf>
    <xf numFmtId="175" fontId="9" fillId="2" borderId="8" xfId="255" applyNumberFormat="1" applyFont="1" applyFill="1" applyBorder="1" applyAlignment="1" applyProtection="1">
      <alignment horizontal="center" vertical="center"/>
    </xf>
    <xf numFmtId="175" fontId="9" fillId="2" borderId="47" xfId="255" applyNumberFormat="1" applyFont="1" applyFill="1" applyBorder="1" applyAlignment="1" applyProtection="1">
      <alignment horizontal="center" vertical="center"/>
    </xf>
    <xf numFmtId="175" fontId="6" fillId="0" borderId="28" xfId="255" applyNumberFormat="1" applyFont="1" applyBorder="1" applyAlignment="1" applyProtection="1">
      <alignment horizontal="center"/>
    </xf>
    <xf numFmtId="175" fontId="28" fillId="0" borderId="6" xfId="255" applyNumberFormat="1" applyFont="1" applyBorder="1" applyAlignment="1" applyProtection="1">
      <alignment horizontal="left" vertical="center"/>
    </xf>
    <xf numFmtId="164" fontId="28" fillId="0" borderId="15" xfId="255" applyNumberFormat="1" applyFont="1" applyBorder="1" applyAlignment="1">
      <alignment horizontal="center" vertical="center"/>
    </xf>
    <xf numFmtId="164" fontId="28" fillId="0" borderId="36" xfId="255" applyNumberFormat="1" applyFont="1" applyBorder="1" applyAlignment="1">
      <alignment horizontal="center" vertical="center"/>
    </xf>
    <xf numFmtId="164" fontId="28" fillId="0" borderId="27" xfId="255" applyNumberFormat="1" applyFont="1" applyBorder="1" applyAlignment="1">
      <alignment horizontal="center" vertical="center"/>
    </xf>
    <xf numFmtId="164" fontId="28" fillId="0" borderId="16" xfId="255" applyNumberFormat="1" applyFont="1" applyBorder="1" applyAlignment="1">
      <alignment horizontal="center" vertical="center"/>
    </xf>
    <xf numFmtId="164" fontId="28" fillId="0" borderId="9" xfId="255" applyNumberFormat="1" applyFont="1" applyBorder="1" applyAlignment="1">
      <alignment horizontal="center" vertical="center"/>
    </xf>
    <xf numFmtId="175" fontId="9" fillId="0" borderId="25" xfId="255" applyNumberFormat="1" applyFont="1" applyBorder="1" applyAlignment="1" applyProtection="1">
      <alignment horizontal="center" vertical="center"/>
    </xf>
    <xf numFmtId="164" fontId="9" fillId="0" borderId="53" xfId="255" applyNumberFormat="1" applyFont="1" applyBorder="1" applyAlignment="1">
      <alignment horizontal="center" vertical="center"/>
    </xf>
    <xf numFmtId="164" fontId="9" fillId="0" borderId="49" xfId="255" applyNumberFormat="1" applyFont="1" applyBorder="1" applyAlignment="1">
      <alignment horizontal="center" vertical="center"/>
    </xf>
    <xf numFmtId="164" fontId="9" fillId="0" borderId="22" xfId="255" applyNumberFormat="1" applyFont="1" applyBorder="1" applyAlignment="1">
      <alignment horizontal="center" vertical="center"/>
    </xf>
    <xf numFmtId="164" fontId="9" fillId="0" borderId="23" xfId="255" applyNumberFormat="1" applyFont="1" applyBorder="1" applyAlignment="1">
      <alignment horizontal="center" vertical="center"/>
    </xf>
    <xf numFmtId="175" fontId="6" fillId="0" borderId="0" xfId="255" applyNumberFormat="1" applyFont="1" applyAlignment="1" applyProtection="1">
      <alignment horizontal="left"/>
    </xf>
    <xf numFmtId="175" fontId="6" fillId="0" borderId="0" xfId="255" applyNumberFormat="1" applyFont="1" applyBorder="1"/>
    <xf numFmtId="175" fontId="6" fillId="0" borderId="0" xfId="255" applyNumberFormat="1" applyFont="1" applyBorder="1" applyAlignment="1" applyProtection="1">
      <alignment horizontal="center" vertical="center"/>
    </xf>
    <xf numFmtId="0" fontId="5" fillId="0" borderId="0" xfId="250" applyFont="1" applyAlignment="1">
      <alignment horizontal="center"/>
    </xf>
    <xf numFmtId="0" fontId="7" fillId="5" borderId="4" xfId="250" applyFont="1" applyFill="1" applyBorder="1" applyAlignment="1">
      <alignment horizontal="center"/>
    </xf>
    <xf numFmtId="0" fontId="2" fillId="5" borderId="54" xfId="0" quotePrefix="1" applyFont="1" applyFill="1" applyBorder="1" applyAlignment="1" applyProtection="1">
      <alignment horizontal="center" vertical="center"/>
    </xf>
    <xf numFmtId="0" fontId="7" fillId="5" borderId="9" xfId="250" applyFont="1" applyFill="1" applyBorder="1" applyAlignment="1">
      <alignment horizontal="center"/>
    </xf>
    <xf numFmtId="0" fontId="6" fillId="5" borderId="13" xfId="250" applyFont="1" applyFill="1" applyBorder="1" applyAlignment="1">
      <alignment horizontal="center"/>
    </xf>
    <xf numFmtId="0" fontId="6" fillId="5" borderId="31" xfId="250" applyFont="1" applyFill="1" applyBorder="1" applyAlignment="1">
      <alignment horizontal="center"/>
    </xf>
    <xf numFmtId="0" fontId="2" fillId="5" borderId="13" xfId="250" applyFont="1" applyFill="1" applyBorder="1" applyAlignment="1">
      <alignment horizontal="center"/>
    </xf>
    <xf numFmtId="0" fontId="7" fillId="0" borderId="37" xfId="250" applyFont="1" applyBorder="1" applyAlignment="1">
      <alignment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6" borderId="13" xfId="0" applyNumberFormat="1" applyFont="1" applyFill="1" applyBorder="1" applyAlignment="1">
      <alignment horizontal="center" vertical="center"/>
    </xf>
    <xf numFmtId="164" fontId="5" fillId="6" borderId="14" xfId="0" applyNumberFormat="1" applyFont="1" applyFill="1" applyBorder="1" applyAlignment="1">
      <alignment horizontal="center" vertical="center"/>
    </xf>
    <xf numFmtId="0" fontId="5" fillId="0" borderId="6" xfId="250" applyFont="1" applyBorder="1" applyAlignment="1">
      <alignment horizontal="center"/>
    </xf>
    <xf numFmtId="0" fontId="7" fillId="0" borderId="0" xfId="250" applyFont="1" applyBorder="1" applyAlignment="1">
      <alignment vertical="center"/>
    </xf>
    <xf numFmtId="164" fontId="5" fillId="0" borderId="13" xfId="250" applyNumberFormat="1" applyFont="1" applyBorder="1" applyAlignment="1">
      <alignment horizontal="center" vertical="center"/>
    </xf>
    <xf numFmtId="164" fontId="5" fillId="6" borderId="13" xfId="250" applyNumberFormat="1" applyFont="1" applyFill="1" applyBorder="1" applyAlignment="1">
      <alignment horizontal="center" vertical="center"/>
    </xf>
    <xf numFmtId="164" fontId="5" fillId="6" borderId="14" xfId="250" applyNumberFormat="1" applyFont="1" applyFill="1" applyBorder="1" applyAlignment="1">
      <alignment horizontal="center" vertical="center"/>
    </xf>
    <xf numFmtId="0" fontId="5" fillId="0" borderId="6" xfId="250" applyFont="1" applyBorder="1"/>
    <xf numFmtId="0" fontId="10" fillId="0" borderId="0" xfId="250" applyFont="1" applyBorder="1" applyAlignment="1">
      <alignment vertical="center"/>
    </xf>
    <xf numFmtId="164" fontId="6" fillId="0" borderId="13" xfId="250" applyNumberFormat="1" applyFont="1" applyBorder="1" applyAlignment="1">
      <alignment horizontal="center" vertical="center"/>
    </xf>
    <xf numFmtId="164" fontId="6" fillId="6" borderId="13" xfId="0" applyNumberFormat="1" applyFont="1" applyFill="1" applyBorder="1" applyAlignment="1">
      <alignment horizontal="center" vertical="center"/>
    </xf>
    <xf numFmtId="164" fontId="6" fillId="6" borderId="13" xfId="250" applyNumberFormat="1" applyFont="1" applyFill="1" applyBorder="1" applyAlignment="1">
      <alignment horizontal="center" vertical="center"/>
    </xf>
    <xf numFmtId="164" fontId="6" fillId="6" borderId="14" xfId="250" applyNumberFormat="1" applyFont="1" applyFill="1" applyBorder="1" applyAlignment="1">
      <alignment horizontal="center" vertical="center"/>
    </xf>
    <xf numFmtId="164" fontId="5" fillId="0" borderId="13" xfId="256" applyNumberFormat="1" applyFont="1" applyBorder="1" applyAlignment="1">
      <alignment horizontal="center" vertical="center"/>
    </xf>
    <xf numFmtId="164" fontId="6" fillId="0" borderId="13" xfId="256" applyNumberFormat="1" applyFont="1" applyBorder="1" applyAlignment="1">
      <alignment horizontal="center" vertical="center"/>
    </xf>
    <xf numFmtId="0" fontId="5" fillId="0" borderId="6" xfId="250" applyFont="1" applyFill="1" applyBorder="1" applyAlignment="1">
      <alignment horizontal="center"/>
    </xf>
    <xf numFmtId="0" fontId="7" fillId="0" borderId="0" xfId="250" applyFont="1" applyFill="1" applyBorder="1" applyAlignment="1">
      <alignment vertical="center"/>
    </xf>
    <xf numFmtId="164" fontId="5" fillId="0" borderId="13" xfId="256" applyNumberFormat="1" applyFont="1" applyFill="1" applyBorder="1" applyAlignment="1">
      <alignment horizontal="center" vertical="center"/>
    </xf>
    <xf numFmtId="164" fontId="38" fillId="6" borderId="14" xfId="250" applyNumberFormat="1" applyFont="1" applyFill="1" applyBorder="1" applyAlignment="1">
      <alignment horizontal="center" vertical="center"/>
    </xf>
    <xf numFmtId="0" fontId="6" fillId="0" borderId="6" xfId="250" applyFont="1" applyBorder="1" applyAlignment="1">
      <alignment horizontal="center"/>
    </xf>
    <xf numFmtId="0" fontId="5" fillId="0" borderId="18" xfId="250" applyFont="1" applyBorder="1"/>
    <xf numFmtId="0" fontId="10" fillId="0" borderId="42" xfId="250" applyFont="1" applyBorder="1" applyAlignment="1">
      <alignment vertical="center"/>
    </xf>
    <xf numFmtId="164" fontId="6" fillId="0" borderId="22" xfId="250" applyNumberFormat="1" applyFont="1" applyBorder="1" applyAlignment="1">
      <alignment horizontal="center" vertical="center"/>
    </xf>
    <xf numFmtId="164" fontId="6" fillId="6" borderId="22" xfId="0" applyNumberFormat="1" applyFont="1" applyFill="1" applyBorder="1" applyAlignment="1">
      <alignment horizontal="center" vertical="center"/>
    </xf>
    <xf numFmtId="164" fontId="6" fillId="6" borderId="22" xfId="250" applyNumberFormat="1" applyFont="1" applyFill="1" applyBorder="1" applyAlignment="1">
      <alignment horizontal="center" vertical="center"/>
    </xf>
    <xf numFmtId="164" fontId="6" fillId="6" borderId="23" xfId="250" applyNumberFormat="1" applyFont="1" applyFill="1" applyBorder="1" applyAlignment="1">
      <alignment horizontal="center" vertical="center"/>
    </xf>
    <xf numFmtId="0" fontId="39" fillId="0" borderId="0" xfId="250" applyFont="1"/>
    <xf numFmtId="0" fontId="2" fillId="0" borderId="0" xfId="250" applyFill="1" applyBorder="1"/>
    <xf numFmtId="0" fontId="2" fillId="0" borderId="0" xfId="250"/>
    <xf numFmtId="0" fontId="2" fillId="0" borderId="0" xfId="250" applyAlignment="1">
      <alignment horizontal="center"/>
    </xf>
    <xf numFmtId="0" fontId="2" fillId="0" borderId="0" xfId="250" applyFont="1" applyAlignment="1">
      <alignment horizontal="center"/>
    </xf>
    <xf numFmtId="0" fontId="6" fillId="0" borderId="0" xfId="250" applyFont="1" applyAlignment="1">
      <alignment horizontal="center"/>
    </xf>
    <xf numFmtId="0" fontId="2" fillId="0" borderId="0" xfId="108" applyNumberFormat="1" applyFill="1"/>
    <xf numFmtId="0" fontId="6" fillId="0" borderId="0" xfId="257" applyFont="1" applyFill="1"/>
    <xf numFmtId="164" fontId="6" fillId="0" borderId="0" xfId="257" applyNumberFormat="1" applyFont="1" applyFill="1"/>
    <xf numFmtId="0" fontId="18" fillId="0" borderId="0" xfId="257" applyFont="1" applyFill="1" applyAlignment="1" applyProtection="1">
      <alignment horizontal="right"/>
    </xf>
    <xf numFmtId="0" fontId="5" fillId="2" borderId="3" xfId="257" quotePrefix="1" applyFont="1" applyFill="1" applyBorder="1" applyAlignment="1" applyProtection="1">
      <alignment horizontal="center"/>
    </xf>
    <xf numFmtId="0" fontId="5" fillId="2" borderId="13" xfId="257" applyFont="1" applyFill="1" applyBorder="1" applyAlignment="1" applyProtection="1">
      <alignment horizontal="center"/>
    </xf>
    <xf numFmtId="4" fontId="5" fillId="2" borderId="13" xfId="257" applyNumberFormat="1" applyFont="1" applyFill="1" applyBorder="1" applyAlignment="1" applyProtection="1">
      <alignment horizontal="center"/>
    </xf>
    <xf numFmtId="0" fontId="5" fillId="2" borderId="9" xfId="257" quotePrefix="1" applyFont="1" applyFill="1" applyBorder="1" applyAlignment="1" applyProtection="1">
      <alignment horizontal="center"/>
    </xf>
    <xf numFmtId="0" fontId="5" fillId="2" borderId="47" xfId="257" quotePrefix="1" applyFont="1" applyFill="1" applyBorder="1" applyAlignment="1" applyProtection="1">
      <alignment horizontal="center"/>
    </xf>
    <xf numFmtId="0" fontId="6" fillId="0" borderId="6" xfId="257" applyFont="1" applyFill="1" applyBorder="1"/>
    <xf numFmtId="0" fontId="6" fillId="0" borderId="15" xfId="257" applyFont="1" applyFill="1" applyBorder="1" applyAlignment="1">
      <alignment horizontal="center"/>
    </xf>
    <xf numFmtId="0" fontId="6" fillId="0" borderId="27" xfId="257" applyFont="1" applyFill="1" applyBorder="1" applyAlignment="1">
      <alignment horizontal="center"/>
    </xf>
    <xf numFmtId="0" fontId="6" fillId="0" borderId="51" xfId="257" applyFont="1" applyFill="1" applyBorder="1" applyAlignment="1">
      <alignment horizontal="center"/>
    </xf>
    <xf numFmtId="0" fontId="5" fillId="0" borderId="6" xfId="257" applyFont="1" applyFill="1" applyBorder="1" applyAlignment="1" applyProtection="1">
      <alignment horizontal="left"/>
    </xf>
    <xf numFmtId="164" fontId="5" fillId="0" borderId="15" xfId="259" applyNumberFormat="1" applyFont="1" applyFill="1" applyBorder="1" applyAlignment="1">
      <alignment horizontal="right" vertical="center"/>
    </xf>
    <xf numFmtId="164" fontId="5" fillId="0" borderId="15" xfId="257" applyNumberFormat="1" applyFont="1" applyBorder="1"/>
    <xf numFmtId="164" fontId="5" fillId="0" borderId="16" xfId="257" applyNumberFormat="1" applyFont="1" applyBorder="1"/>
    <xf numFmtId="0" fontId="6" fillId="0" borderId="6" xfId="257" applyFont="1" applyFill="1" applyBorder="1" applyAlignment="1" applyProtection="1">
      <alignment horizontal="left"/>
    </xf>
    <xf numFmtId="164" fontId="5" fillId="0" borderId="15" xfId="257" applyNumberFormat="1" applyFont="1" applyBorder="1" applyAlignment="1">
      <alignment horizontal="right" vertical="center"/>
    </xf>
    <xf numFmtId="164" fontId="6" fillId="0" borderId="15" xfId="259" applyNumberFormat="1" applyFont="1" applyFill="1" applyBorder="1" applyAlignment="1">
      <alignment horizontal="right" vertical="center"/>
    </xf>
    <xf numFmtId="164" fontId="6" fillId="0" borderId="15" xfId="257" applyNumberFormat="1" applyFont="1" applyBorder="1" applyAlignment="1">
      <alignment horizontal="right" vertical="center"/>
    </xf>
    <xf numFmtId="164" fontId="6" fillId="0" borderId="15" xfId="257" applyNumberFormat="1" applyFont="1" applyBorder="1"/>
    <xf numFmtId="164" fontId="6" fillId="0" borderId="16" xfId="257" applyNumberFormat="1" applyFont="1" applyBorder="1"/>
    <xf numFmtId="0" fontId="6" fillId="0" borderId="12" xfId="257" applyFont="1" applyFill="1" applyBorder="1" applyAlignment="1" applyProtection="1">
      <alignment horizontal="left"/>
    </xf>
    <xf numFmtId="164" fontId="6" fillId="0" borderId="9" xfId="257" applyNumberFormat="1" applyFont="1" applyBorder="1" applyAlignment="1">
      <alignment horizontal="right" vertical="center"/>
    </xf>
    <xf numFmtId="164" fontId="6" fillId="0" borderId="9" xfId="257" applyNumberFormat="1" applyFont="1" applyBorder="1"/>
    <xf numFmtId="164" fontId="6" fillId="0" borderId="47" xfId="257" applyNumberFormat="1" applyFont="1" applyBorder="1"/>
    <xf numFmtId="0" fontId="2" fillId="0" borderId="0" xfId="108" applyNumberFormat="1" applyFill="1" applyAlignment="1">
      <alignment horizontal="center" vertical="center"/>
    </xf>
    <xf numFmtId="164" fontId="6" fillId="0" borderId="15" xfId="257" applyNumberFormat="1" applyFont="1" applyFill="1" applyBorder="1" applyAlignment="1">
      <alignment horizontal="right" vertical="center"/>
    </xf>
    <xf numFmtId="164" fontId="6" fillId="0" borderId="9" xfId="259" applyNumberFormat="1" applyFont="1" applyFill="1" applyBorder="1" applyAlignment="1">
      <alignment horizontal="right" vertical="center"/>
    </xf>
    <xf numFmtId="0" fontId="6" fillId="0" borderId="18" xfId="257" applyFont="1" applyFill="1" applyBorder="1" applyAlignment="1" applyProtection="1">
      <alignment horizontal="left"/>
    </xf>
    <xf numFmtId="164" fontId="6" fillId="0" borderId="19" xfId="259" applyNumberFormat="1" applyFont="1" applyFill="1" applyBorder="1" applyAlignment="1">
      <alignment horizontal="right" vertical="center"/>
    </xf>
    <xf numFmtId="164" fontId="6" fillId="0" borderId="19" xfId="257" applyNumberFormat="1" applyFont="1" applyBorder="1"/>
    <xf numFmtId="164" fontId="6" fillId="0" borderId="20" xfId="257" applyNumberFormat="1" applyFont="1" applyBorder="1"/>
    <xf numFmtId="0" fontId="6" fillId="0" borderId="0" xfId="257" applyFont="1" applyFill="1" applyAlignment="1">
      <alignment horizontal="right"/>
    </xf>
    <xf numFmtId="164" fontId="6" fillId="0" borderId="0" xfId="257" applyNumberFormat="1" applyFont="1" applyFill="1" applyAlignment="1">
      <alignment horizontal="right"/>
    </xf>
    <xf numFmtId="0" fontId="39" fillId="0" borderId="0" xfId="108" applyNumberFormat="1" applyFont="1" applyFill="1" applyAlignment="1"/>
    <xf numFmtId="166" fontId="5" fillId="0" borderId="29" xfId="257" quotePrefix="1" applyNumberFormat="1" applyFont="1" applyFill="1" applyBorder="1" applyAlignment="1" applyProtection="1">
      <alignment horizontal="left"/>
    </xf>
    <xf numFmtId="164" fontId="6" fillId="0" borderId="27" xfId="257" applyNumberFormat="1" applyFont="1" applyBorder="1" applyAlignment="1">
      <alignment horizontal="center" vertical="center"/>
    </xf>
    <xf numFmtId="164" fontId="2" fillId="0" borderId="0" xfId="108" applyNumberFormat="1" applyFill="1"/>
    <xf numFmtId="166" fontId="6" fillId="0" borderId="29" xfId="257" quotePrefix="1" applyNumberFormat="1" applyFont="1" applyFill="1" applyBorder="1" applyAlignment="1" applyProtection="1">
      <alignment horizontal="left"/>
    </xf>
    <xf numFmtId="166" fontId="6" fillId="0" borderId="31" xfId="257" applyNumberFormat="1" applyFont="1" applyFill="1" applyBorder="1" applyAlignment="1" applyProtection="1">
      <alignment horizontal="left"/>
    </xf>
    <xf numFmtId="164" fontId="6" fillId="0" borderId="15" xfId="257" applyNumberFormat="1" applyFont="1" applyBorder="1" applyAlignment="1">
      <alignment horizontal="center" vertical="center"/>
    </xf>
    <xf numFmtId="166" fontId="6" fillId="0" borderId="10" xfId="257" applyNumberFormat="1" applyFont="1" applyFill="1" applyBorder="1" applyAlignment="1" applyProtection="1">
      <alignment horizontal="left"/>
    </xf>
    <xf numFmtId="164" fontId="6" fillId="0" borderId="9" xfId="257" applyNumberFormat="1" applyFont="1" applyBorder="1" applyAlignment="1">
      <alignment horizontal="center" vertical="center"/>
    </xf>
    <xf numFmtId="166" fontId="5" fillId="0" borderId="7" xfId="257" quotePrefix="1" applyNumberFormat="1" applyFont="1" applyFill="1" applyBorder="1" applyAlignment="1" applyProtection="1"/>
    <xf numFmtId="166" fontId="5" fillId="0" borderId="37" xfId="257" quotePrefix="1" applyNumberFormat="1" applyFont="1" applyFill="1" applyBorder="1" applyAlignment="1" applyProtection="1"/>
    <xf numFmtId="166" fontId="5" fillId="0" borderId="8" xfId="257" quotePrefix="1" applyNumberFormat="1" applyFont="1" applyFill="1" applyBorder="1" applyAlignment="1" applyProtection="1"/>
    <xf numFmtId="166" fontId="6" fillId="0" borderId="27" xfId="257" quotePrefix="1" applyNumberFormat="1" applyFont="1" applyFill="1" applyBorder="1" applyAlignment="1" applyProtection="1">
      <alignment horizontal="left"/>
    </xf>
    <xf numFmtId="166" fontId="6" fillId="0" borderId="9" xfId="257" applyNumberFormat="1" applyFont="1" applyFill="1" applyBorder="1" applyAlignment="1" applyProtection="1">
      <alignment horizontal="left"/>
    </xf>
    <xf numFmtId="166" fontId="6" fillId="0" borderId="30" xfId="257" quotePrefix="1" applyNumberFormat="1" applyFont="1" applyFill="1" applyBorder="1" applyAlignment="1" applyProtection="1">
      <alignment horizontal="center" vertical="center"/>
    </xf>
    <xf numFmtId="166" fontId="6" fillId="0" borderId="15" xfId="257" applyNumberFormat="1" applyFont="1" applyFill="1" applyBorder="1" applyAlignment="1" applyProtection="1">
      <alignment horizontal="left"/>
    </xf>
    <xf numFmtId="166" fontId="6" fillId="0" borderId="36" xfId="257" applyNumberFormat="1" applyFont="1" applyFill="1" applyBorder="1" applyAlignment="1" applyProtection="1">
      <alignment horizontal="center" vertical="center"/>
    </xf>
    <xf numFmtId="166" fontId="6" fillId="0" borderId="28" xfId="257" applyNumberFormat="1" applyFont="1" applyFill="1" applyBorder="1" applyAlignment="1" applyProtection="1">
      <alignment horizontal="center" vertical="center"/>
    </xf>
    <xf numFmtId="166" fontId="6" fillId="0" borderId="31" xfId="257" applyNumberFormat="1" applyFont="1" applyFill="1" applyBorder="1" applyAlignment="1" applyProtection="1">
      <alignment horizontal="center" vertical="center"/>
    </xf>
    <xf numFmtId="166" fontId="6" fillId="0" borderId="27" xfId="257" applyNumberFormat="1" applyFont="1" applyFill="1" applyBorder="1" applyAlignment="1" applyProtection="1">
      <alignment horizontal="center" vertical="center"/>
    </xf>
    <xf numFmtId="166" fontId="6" fillId="0" borderId="10" xfId="257" applyNumberFormat="1" applyFont="1" applyFill="1" applyBorder="1" applyAlignment="1" applyProtection="1">
      <alignment horizontal="center" vertical="center"/>
    </xf>
    <xf numFmtId="166" fontId="6" fillId="0" borderId="9" xfId="257" applyNumberFormat="1" applyFont="1" applyFill="1" applyBorder="1" applyAlignment="1" applyProtection="1">
      <alignment horizontal="center" vertical="center"/>
    </xf>
    <xf numFmtId="0" fontId="28" fillId="0" borderId="0" xfId="257" applyFont="1" applyFill="1"/>
    <xf numFmtId="166" fontId="9" fillId="2" borderId="2" xfId="260" applyNumberFormat="1" applyFont="1" applyFill="1" applyBorder="1" applyAlignment="1">
      <alignment horizontal="center"/>
    </xf>
    <xf numFmtId="166" fontId="9" fillId="2" borderId="4" xfId="260" applyNumberFormat="1" applyFont="1" applyFill="1" applyBorder="1"/>
    <xf numFmtId="166" fontId="9" fillId="2" borderId="12" xfId="260" applyNumberFormat="1" applyFont="1" applyFill="1" applyBorder="1" applyAlignment="1">
      <alignment horizontal="center"/>
    </xf>
    <xf numFmtId="166" fontId="9" fillId="2" borderId="9" xfId="260" applyNumberFormat="1" applyFont="1" applyFill="1" applyBorder="1" applyAlignment="1">
      <alignment horizontal="center"/>
    </xf>
    <xf numFmtId="49" fontId="9" fillId="2" borderId="9" xfId="260" quotePrefix="1" applyNumberFormat="1" applyFont="1" applyFill="1" applyBorder="1" applyAlignment="1">
      <alignment horizontal="center"/>
    </xf>
    <xf numFmtId="49" fontId="9" fillId="2" borderId="9" xfId="260" applyNumberFormat="1" applyFont="1" applyFill="1" applyBorder="1" applyAlignment="1">
      <alignment horizontal="center"/>
    </xf>
    <xf numFmtId="166" fontId="9" fillId="2" borderId="14" xfId="122" quotePrefix="1" applyNumberFormat="1" applyFont="1" applyFill="1" applyBorder="1" applyAlignment="1">
      <alignment horizontal="center"/>
    </xf>
    <xf numFmtId="166" fontId="28" fillId="0" borderId="6" xfId="184" applyFont="1" applyBorder="1" applyAlignment="1">
      <alignment horizontal="center"/>
    </xf>
    <xf numFmtId="166" fontId="9" fillId="0" borderId="15" xfId="184" applyFont="1" applyBorder="1"/>
    <xf numFmtId="166" fontId="9" fillId="0" borderId="51" xfId="184" applyFont="1" applyBorder="1"/>
    <xf numFmtId="173" fontId="28" fillId="0" borderId="6" xfId="184" applyNumberFormat="1" applyFont="1" applyBorder="1" applyAlignment="1">
      <alignment horizontal="center"/>
    </xf>
    <xf numFmtId="166" fontId="28" fillId="0" borderId="15" xfId="184" applyFont="1" applyBorder="1"/>
    <xf numFmtId="166" fontId="28" fillId="0" borderId="15" xfId="184" applyFont="1" applyBorder="1" applyAlignment="1">
      <alignment horizontal="right"/>
    </xf>
    <xf numFmtId="166" fontId="28" fillId="0" borderId="16" xfId="184" applyFont="1" applyBorder="1" applyAlignment="1">
      <alignment horizontal="right"/>
    </xf>
    <xf numFmtId="166" fontId="6" fillId="0" borderId="0" xfId="108" applyNumberFormat="1" applyFont="1"/>
    <xf numFmtId="173" fontId="9" fillId="0" borderId="6" xfId="184" applyNumberFormat="1" applyFont="1" applyBorder="1" applyAlignment="1">
      <alignment horizontal="left"/>
    </xf>
    <xf numFmtId="166" fontId="28" fillId="0" borderId="47" xfId="184" applyFont="1" applyBorder="1" applyAlignment="1">
      <alignment horizontal="right"/>
    </xf>
    <xf numFmtId="166" fontId="28" fillId="0" borderId="25" xfId="184" applyFont="1" applyBorder="1"/>
    <xf numFmtId="166" fontId="9" fillId="0" borderId="53" xfId="184" applyFont="1" applyBorder="1"/>
    <xf numFmtId="166" fontId="9" fillId="0" borderId="22" xfId="184" applyFont="1" applyBorder="1" applyAlignment="1">
      <alignment horizontal="right"/>
    </xf>
    <xf numFmtId="166" fontId="9" fillId="0" borderId="23" xfId="184" applyFont="1" applyBorder="1" applyAlignment="1">
      <alignment horizontal="right"/>
    </xf>
    <xf numFmtId="166" fontId="28" fillId="0" borderId="0" xfId="260" applyNumberFormat="1" applyFont="1" applyBorder="1"/>
    <xf numFmtId="166" fontId="9" fillId="0" borderId="0" xfId="260" applyNumberFormat="1" applyFont="1" applyBorder="1"/>
    <xf numFmtId="166" fontId="9" fillId="0" borderId="0" xfId="260" applyNumberFormat="1" applyFont="1" applyBorder="1" applyAlignment="1">
      <alignment horizontal="right"/>
    </xf>
    <xf numFmtId="166" fontId="28" fillId="0" borderId="0" xfId="260" applyNumberFormat="1" applyFont="1" applyBorder="1" applyAlignment="1">
      <alignment horizontal="right"/>
    </xf>
    <xf numFmtId="166" fontId="9" fillId="0" borderId="0" xfId="260" quotePrefix="1" applyNumberFormat="1" applyFont="1" applyBorder="1" applyAlignment="1">
      <alignment horizontal="right"/>
    </xf>
    <xf numFmtId="0" fontId="6" fillId="0" borderId="0" xfId="108" applyFont="1" applyBorder="1"/>
    <xf numFmtId="166" fontId="9" fillId="2" borderId="2" xfId="262" applyNumberFormat="1" applyFont="1" applyFill="1" applyBorder="1" applyAlignment="1">
      <alignment horizontal="center"/>
    </xf>
    <xf numFmtId="166" fontId="9" fillId="2" borderId="4" xfId="262" applyNumberFormat="1" applyFont="1" applyFill="1" applyBorder="1"/>
    <xf numFmtId="166" fontId="9" fillId="2" borderId="12" xfId="262" applyNumberFormat="1" applyFont="1" applyFill="1" applyBorder="1" applyAlignment="1">
      <alignment horizontal="center"/>
    </xf>
    <xf numFmtId="166" fontId="9" fillId="2" borderId="9" xfId="262" applyNumberFormat="1" applyFont="1" applyFill="1" applyBorder="1" applyAlignment="1">
      <alignment horizontal="center"/>
    </xf>
    <xf numFmtId="49" fontId="9" fillId="2" borderId="9" xfId="264" quotePrefix="1" applyNumberFormat="1" applyFont="1" applyFill="1" applyBorder="1" applyAlignment="1">
      <alignment horizontal="center"/>
    </xf>
    <xf numFmtId="49" fontId="9" fillId="2" borderId="9" xfId="264" applyNumberFormat="1" applyFont="1" applyFill="1" applyBorder="1" applyAlignment="1">
      <alignment horizontal="center"/>
    </xf>
    <xf numFmtId="166" fontId="9" fillId="0" borderId="15" xfId="184" applyFont="1" applyBorder="1" applyAlignment="1">
      <alignment horizontal="center"/>
    </xf>
    <xf numFmtId="166" fontId="9" fillId="0" borderId="51" xfId="184" applyFont="1" applyBorder="1" applyAlignment="1">
      <alignment horizontal="center"/>
    </xf>
    <xf numFmtId="166" fontId="28" fillId="0" borderId="15" xfId="184" applyFont="1" applyBorder="1" applyAlignment="1">
      <alignment horizontal="center"/>
    </xf>
    <xf numFmtId="164" fontId="28" fillId="0" borderId="16" xfId="184" applyNumberFormat="1" applyFont="1" applyBorder="1" applyAlignment="1">
      <alignment horizontal="center"/>
    </xf>
    <xf numFmtId="0" fontId="28" fillId="0" borderId="16" xfId="184" applyNumberFormat="1" applyFont="1" applyBorder="1" applyAlignment="1">
      <alignment horizontal="center"/>
    </xf>
    <xf numFmtId="166" fontId="28" fillId="0" borderId="16" xfId="184" applyFont="1" applyBorder="1" applyAlignment="1">
      <alignment horizontal="center"/>
    </xf>
    <xf numFmtId="173" fontId="9" fillId="0" borderId="6" xfId="184" applyNumberFormat="1" applyFont="1" applyBorder="1" applyAlignment="1">
      <alignment horizontal="center"/>
    </xf>
    <xf numFmtId="166" fontId="9" fillId="0" borderId="15" xfId="184" applyFont="1" applyBorder="1" applyAlignment="1">
      <alignment horizontal="right"/>
    </xf>
    <xf numFmtId="166" fontId="28" fillId="0" borderId="9" xfId="184" applyFont="1" applyBorder="1" applyAlignment="1">
      <alignment horizontal="center"/>
    </xf>
    <xf numFmtId="173" fontId="9" fillId="0" borderId="25" xfId="184" applyNumberFormat="1" applyFont="1" applyBorder="1" applyAlignment="1">
      <alignment horizontal="center"/>
    </xf>
    <xf numFmtId="166" fontId="9" fillId="0" borderId="22" xfId="184" applyFont="1" applyBorder="1"/>
    <xf numFmtId="166" fontId="9" fillId="0" borderId="23" xfId="184" applyFont="1" applyBorder="1" applyAlignment="1">
      <alignment horizontal="center"/>
    </xf>
    <xf numFmtId="0" fontId="6" fillId="0" borderId="33" xfId="108" applyFont="1" applyBorder="1"/>
    <xf numFmtId="166" fontId="28" fillId="0" borderId="33" xfId="262" applyNumberFormat="1" applyFont="1" applyBorder="1"/>
    <xf numFmtId="164" fontId="6" fillId="0" borderId="0" xfId="108" applyNumberFormat="1" applyFont="1"/>
    <xf numFmtId="166" fontId="5" fillId="2" borderId="2" xfId="265" applyNumberFormat="1" applyFont="1" applyFill="1" applyBorder="1"/>
    <xf numFmtId="166" fontId="5" fillId="2" borderId="4" xfId="265" applyNumberFormat="1" applyFont="1" applyFill="1" applyBorder="1"/>
    <xf numFmtId="166" fontId="5" fillId="2" borderId="12" xfId="265" applyNumberFormat="1" applyFont="1" applyFill="1" applyBorder="1" applyAlignment="1">
      <alignment horizontal="center"/>
    </xf>
    <xf numFmtId="166" fontId="5" fillId="2" borderId="9" xfId="265" applyNumberFormat="1" applyFont="1" applyFill="1" applyBorder="1" applyAlignment="1">
      <alignment horizontal="center"/>
    </xf>
    <xf numFmtId="49" fontId="9" fillId="2" borderId="9" xfId="267" quotePrefix="1" applyNumberFormat="1" applyFont="1" applyFill="1" applyBorder="1" applyAlignment="1">
      <alignment horizontal="center"/>
    </xf>
    <xf numFmtId="49" fontId="9" fillId="2" borderId="9" xfId="267" applyNumberFormat="1" applyFont="1" applyFill="1" applyBorder="1" applyAlignment="1">
      <alignment horizontal="center"/>
    </xf>
    <xf numFmtId="166" fontId="28" fillId="0" borderId="6" xfId="212" applyFont="1" applyBorder="1"/>
    <xf numFmtId="166" fontId="9" fillId="0" borderId="15" xfId="212" applyFont="1" applyBorder="1"/>
    <xf numFmtId="166" fontId="9" fillId="0" borderId="15" xfId="212" quotePrefix="1" applyFont="1" applyBorder="1" applyAlignment="1">
      <alignment horizontal="right"/>
    </xf>
    <xf numFmtId="166" fontId="9" fillId="0" borderId="15" xfId="212" quotePrefix="1" applyFont="1" applyBorder="1" applyAlignment="1">
      <alignment horizontal="center"/>
    </xf>
    <xf numFmtId="166" fontId="9" fillId="0" borderId="51" xfId="212" quotePrefix="1" applyFont="1" applyBorder="1" applyAlignment="1">
      <alignment horizontal="center"/>
    </xf>
    <xf numFmtId="173" fontId="28" fillId="0" borderId="6" xfId="212" applyNumberFormat="1" applyFont="1" applyBorder="1" applyAlignment="1">
      <alignment horizontal="center"/>
    </xf>
    <xf numFmtId="166" fontId="28" fillId="0" borderId="15" xfId="212" applyFont="1" applyBorder="1"/>
    <xf numFmtId="166" fontId="28" fillId="0" borderId="15" xfId="212" applyFont="1" applyBorder="1" applyAlignment="1">
      <alignment horizontal="right"/>
    </xf>
    <xf numFmtId="166" fontId="28" fillId="0" borderId="15" xfId="212" quotePrefix="1" applyFont="1" applyBorder="1" applyAlignment="1">
      <alignment horizontal="center"/>
    </xf>
    <xf numFmtId="166" fontId="28" fillId="0" borderId="16" xfId="212" applyFont="1" applyBorder="1" applyAlignment="1">
      <alignment horizontal="center"/>
    </xf>
    <xf numFmtId="166" fontId="9" fillId="0" borderId="15" xfId="212" applyFont="1" applyBorder="1" applyAlignment="1">
      <alignment horizontal="right"/>
    </xf>
    <xf numFmtId="166" fontId="28" fillId="0" borderId="25" xfId="212" applyFont="1" applyBorder="1"/>
    <xf numFmtId="166" fontId="9" fillId="0" borderId="22" xfId="212" applyFont="1" applyBorder="1"/>
    <xf numFmtId="166" fontId="9" fillId="0" borderId="22" xfId="212" applyFont="1" applyBorder="1" applyAlignment="1">
      <alignment horizontal="center"/>
    </xf>
    <xf numFmtId="166" fontId="9" fillId="0" borderId="23" xfId="212" applyFont="1" applyBorder="1" applyAlignment="1">
      <alignment horizontal="center"/>
    </xf>
    <xf numFmtId="178" fontId="6" fillId="0" borderId="0" xfId="108" applyNumberFormat="1" applyFont="1"/>
    <xf numFmtId="166" fontId="7" fillId="0" borderId="0" xfId="268" applyNumberFormat="1" applyFont="1" applyAlignment="1" applyProtection="1">
      <alignment horizontal="center"/>
    </xf>
    <xf numFmtId="166" fontId="18" fillId="0" borderId="0" xfId="268" applyNumberFormat="1" applyFont="1" applyAlignment="1" applyProtection="1">
      <alignment horizontal="right"/>
    </xf>
    <xf numFmtId="166" fontId="5" fillId="2" borderId="2" xfId="268" applyNumberFormat="1" applyFont="1" applyFill="1" applyBorder="1" applyAlignment="1">
      <alignment horizontal="left"/>
    </xf>
    <xf numFmtId="166" fontId="5" fillId="2" borderId="54" xfId="268" applyNumberFormat="1" applyFont="1" applyFill="1" applyBorder="1"/>
    <xf numFmtId="166" fontId="5" fillId="0" borderId="0" xfId="268" applyNumberFormat="1" applyFont="1" applyFill="1" applyBorder="1" applyAlignment="1">
      <alignment horizontal="center"/>
    </xf>
    <xf numFmtId="166" fontId="5" fillId="2" borderId="12" xfId="268" applyNumberFormat="1" applyFont="1" applyFill="1" applyBorder="1" applyAlignment="1">
      <alignment horizontal="center"/>
    </xf>
    <xf numFmtId="166" fontId="5" fillId="2" borderId="10" xfId="268" applyNumberFormat="1" applyFont="1" applyFill="1" applyBorder="1" applyAlignment="1">
      <alignment horizontal="center"/>
    </xf>
    <xf numFmtId="49" fontId="9" fillId="2" borderId="9" xfId="270" quotePrefix="1" applyNumberFormat="1" applyFont="1" applyFill="1" applyBorder="1" applyAlignment="1">
      <alignment horizontal="center"/>
    </xf>
    <xf numFmtId="49" fontId="9" fillId="2" borderId="9" xfId="270" applyNumberFormat="1" applyFont="1" applyFill="1" applyBorder="1" applyAlignment="1">
      <alignment horizontal="center"/>
    </xf>
    <xf numFmtId="166" fontId="9" fillId="0" borderId="0" xfId="122" quotePrefix="1" applyNumberFormat="1" applyFont="1" applyFill="1" applyBorder="1" applyAlignment="1">
      <alignment horizontal="center"/>
    </xf>
    <xf numFmtId="166" fontId="28" fillId="0" borderId="6" xfId="213" applyFont="1" applyBorder="1" applyAlignment="1">
      <alignment horizontal="left"/>
    </xf>
    <xf numFmtId="166" fontId="9" fillId="0" borderId="15" xfId="213" applyFont="1" applyBorder="1"/>
    <xf numFmtId="166" fontId="9" fillId="0" borderId="15" xfId="213" quotePrefix="1" applyFont="1" applyBorder="1" applyAlignment="1"/>
    <xf numFmtId="166" fontId="9" fillId="0" borderId="51" xfId="213" quotePrefix="1" applyFont="1" applyBorder="1" applyAlignment="1"/>
    <xf numFmtId="166" fontId="9" fillId="0" borderId="0" xfId="213" quotePrefix="1" applyFont="1" applyBorder="1" applyAlignment="1">
      <alignment horizontal="right"/>
    </xf>
    <xf numFmtId="173" fontId="28" fillId="0" borderId="6" xfId="213" applyNumberFormat="1" applyFont="1" applyBorder="1" applyAlignment="1">
      <alignment horizontal="center"/>
    </xf>
    <xf numFmtId="173" fontId="28" fillId="0" borderId="15" xfId="213" applyNumberFormat="1" applyFont="1" applyBorder="1" applyAlignment="1">
      <alignment horizontal="left"/>
    </xf>
    <xf numFmtId="166" fontId="28" fillId="0" borderId="15" xfId="213" applyFont="1" applyBorder="1" applyAlignment="1"/>
    <xf numFmtId="166" fontId="28" fillId="0" borderId="16" xfId="213" applyFont="1" applyBorder="1" applyAlignment="1"/>
    <xf numFmtId="166" fontId="28" fillId="0" borderId="0" xfId="213" applyFont="1" applyBorder="1" applyAlignment="1">
      <alignment horizontal="right"/>
    </xf>
    <xf numFmtId="173" fontId="28" fillId="0" borderId="6" xfId="213" applyNumberFormat="1" applyFont="1" applyBorder="1" applyAlignment="1">
      <alignment horizontal="left"/>
    </xf>
    <xf numFmtId="173" fontId="9" fillId="0" borderId="15" xfId="213" applyNumberFormat="1" applyFont="1" applyBorder="1" applyAlignment="1">
      <alignment horizontal="left"/>
    </xf>
    <xf numFmtId="166" fontId="9" fillId="0" borderId="15" xfId="213" applyFont="1" applyBorder="1" applyAlignment="1"/>
    <xf numFmtId="173" fontId="28" fillId="0" borderId="25" xfId="213" applyNumberFormat="1" applyFont="1" applyBorder="1" applyAlignment="1">
      <alignment horizontal="left"/>
    </xf>
    <xf numFmtId="173" fontId="9" fillId="0" borderId="22" xfId="213" applyNumberFormat="1" applyFont="1" applyBorder="1" applyAlignment="1">
      <alignment horizontal="left"/>
    </xf>
    <xf numFmtId="166" fontId="9" fillId="0" borderId="22" xfId="213" applyFont="1" applyBorder="1" applyAlignment="1"/>
    <xf numFmtId="166" fontId="9" fillId="0" borderId="23" xfId="213" applyFont="1" applyBorder="1" applyAlignment="1"/>
    <xf numFmtId="166" fontId="5" fillId="2" borderId="2" xfId="271" applyNumberFormat="1" applyFont="1" applyFill="1" applyBorder="1" applyAlignment="1">
      <alignment horizontal="left"/>
    </xf>
    <xf numFmtId="166" fontId="5" fillId="2" borderId="54" xfId="271" applyNumberFormat="1" applyFont="1" applyFill="1" applyBorder="1"/>
    <xf numFmtId="166" fontId="5" fillId="2" borderId="12" xfId="271" applyNumberFormat="1" applyFont="1" applyFill="1" applyBorder="1" applyAlignment="1">
      <alignment horizontal="center"/>
    </xf>
    <xf numFmtId="166" fontId="5" fillId="2" borderId="10" xfId="271" applyNumberFormat="1" applyFont="1" applyFill="1" applyBorder="1" applyAlignment="1">
      <alignment horizontal="center"/>
    </xf>
    <xf numFmtId="49" fontId="9" fillId="2" borderId="9" xfId="272" quotePrefix="1" applyNumberFormat="1" applyFont="1" applyFill="1" applyBorder="1" applyAlignment="1">
      <alignment horizontal="center"/>
    </xf>
    <xf numFmtId="49" fontId="9" fillId="2" borderId="9" xfId="272" applyNumberFormat="1" applyFont="1" applyFill="1" applyBorder="1" applyAlignment="1">
      <alignment horizontal="center"/>
    </xf>
    <xf numFmtId="49" fontId="9" fillId="2" borderId="14" xfId="272" applyNumberFormat="1" applyFont="1" applyFill="1" applyBorder="1" applyAlignment="1">
      <alignment horizontal="center"/>
    </xf>
    <xf numFmtId="166" fontId="28" fillId="0" borderId="15" xfId="213" applyFont="1" applyBorder="1" applyAlignment="1">
      <alignment horizontal="right"/>
    </xf>
    <xf numFmtId="166" fontId="28" fillId="0" borderId="16" xfId="213" applyFont="1" applyBorder="1" applyAlignment="1">
      <alignment horizontal="right"/>
    </xf>
    <xf numFmtId="166" fontId="28" fillId="0" borderId="16" xfId="213" quotePrefix="1" applyFont="1" applyBorder="1" applyAlignment="1">
      <alignment horizontal="right"/>
    </xf>
    <xf numFmtId="173" fontId="28" fillId="0" borderId="25" xfId="213" applyNumberFormat="1" applyFont="1" applyBorder="1" applyAlignment="1">
      <alignment horizontal="center"/>
    </xf>
    <xf numFmtId="166" fontId="28" fillId="0" borderId="33" xfId="213" applyFont="1" applyBorder="1" applyAlignment="1"/>
    <xf numFmtId="166" fontId="28" fillId="0" borderId="33" xfId="213" applyFont="1" applyBorder="1" applyAlignment="1">
      <alignment horizontal="right"/>
    </xf>
    <xf numFmtId="173" fontId="28" fillId="0" borderId="0" xfId="213" applyNumberFormat="1" applyFont="1" applyBorder="1" applyAlignment="1">
      <alignment horizontal="center"/>
    </xf>
    <xf numFmtId="173" fontId="28" fillId="0" borderId="0" xfId="213" applyNumberFormat="1" applyFont="1" applyBorder="1" applyAlignment="1">
      <alignment horizontal="left"/>
    </xf>
    <xf numFmtId="166" fontId="28" fillId="0" borderId="0" xfId="213" applyFont="1" applyBorder="1" applyAlignment="1"/>
    <xf numFmtId="174" fontId="28" fillId="0" borderId="0" xfId="213" applyNumberFormat="1" applyFont="1" applyBorder="1" applyAlignment="1"/>
    <xf numFmtId="166" fontId="28" fillId="0" borderId="0" xfId="213" applyNumberFormat="1" applyFont="1" applyBorder="1" applyAlignment="1">
      <alignment horizontal="left"/>
    </xf>
    <xf numFmtId="166" fontId="28" fillId="0" borderId="0" xfId="213" applyNumberFormat="1" applyFont="1" applyBorder="1" applyAlignment="1"/>
    <xf numFmtId="166" fontId="28" fillId="0" borderId="0" xfId="213" applyNumberFormat="1" applyFont="1" applyBorder="1" applyAlignment="1">
      <alignment horizontal="right"/>
    </xf>
    <xf numFmtId="173" fontId="9" fillId="0" borderId="0" xfId="213" applyNumberFormat="1" applyFont="1" applyBorder="1" applyAlignment="1">
      <alignment horizontal="left"/>
    </xf>
    <xf numFmtId="166" fontId="9" fillId="0" borderId="0" xfId="213" applyFont="1" applyBorder="1" applyAlignment="1"/>
    <xf numFmtId="166" fontId="5" fillId="2" borderId="2" xfId="273" applyNumberFormat="1" applyFont="1" applyFill="1" applyBorder="1" applyAlignment="1">
      <alignment horizontal="left"/>
    </xf>
    <xf numFmtId="166" fontId="5" fillId="2" borderId="4" xfId="273" applyNumberFormat="1" applyFont="1" applyFill="1" applyBorder="1"/>
    <xf numFmtId="166" fontId="5" fillId="2" borderId="12" xfId="273" applyNumberFormat="1" applyFont="1" applyFill="1" applyBorder="1" applyAlignment="1">
      <alignment horizontal="center"/>
    </xf>
    <xf numFmtId="166" fontId="5" fillId="2" borderId="9" xfId="273" applyNumberFormat="1" applyFont="1" applyFill="1" applyBorder="1" applyAlignment="1">
      <alignment horizontal="center"/>
    </xf>
    <xf numFmtId="49" fontId="9" fillId="2" borderId="9" xfId="275" quotePrefix="1" applyNumberFormat="1" applyFont="1" applyFill="1" applyBorder="1" applyAlignment="1">
      <alignment horizontal="center"/>
    </xf>
    <xf numFmtId="49" fontId="9" fillId="2" borderId="9" xfId="275" applyNumberFormat="1" applyFont="1" applyFill="1" applyBorder="1" applyAlignment="1">
      <alignment horizontal="center"/>
    </xf>
    <xf numFmtId="166" fontId="9" fillId="2" borderId="9" xfId="122" quotePrefix="1" applyNumberFormat="1" applyFont="1" applyFill="1" applyBorder="1" applyAlignment="1">
      <alignment horizontal="center"/>
    </xf>
    <xf numFmtId="166" fontId="28" fillId="0" borderId="6" xfId="214" applyFont="1" applyBorder="1" applyAlignment="1">
      <alignment horizontal="left"/>
    </xf>
    <xf numFmtId="166" fontId="9" fillId="0" borderId="15" xfId="214" applyFont="1" applyBorder="1"/>
    <xf numFmtId="166" fontId="9" fillId="0" borderId="27" xfId="214" quotePrefix="1" applyFont="1" applyBorder="1" applyAlignment="1">
      <alignment horizontal="right"/>
    </xf>
    <xf numFmtId="166" fontId="9" fillId="0" borderId="51" xfId="214" quotePrefix="1" applyFont="1" applyBorder="1" applyAlignment="1">
      <alignment horizontal="right"/>
    </xf>
    <xf numFmtId="173" fontId="28" fillId="0" borderId="6" xfId="214" applyNumberFormat="1" applyFont="1" applyBorder="1" applyAlignment="1">
      <alignment horizontal="center"/>
    </xf>
    <xf numFmtId="173" fontId="28" fillId="0" borderId="15" xfId="214" applyNumberFormat="1" applyFont="1" applyBorder="1" applyAlignment="1">
      <alignment horizontal="left"/>
    </xf>
    <xf numFmtId="166" fontId="28" fillId="0" borderId="15" xfId="214" applyFont="1" applyBorder="1" applyAlignment="1">
      <alignment horizontal="right"/>
    </xf>
    <xf numFmtId="166" fontId="28" fillId="0" borderId="16" xfId="214" applyFont="1" applyBorder="1" applyAlignment="1">
      <alignment horizontal="right"/>
    </xf>
    <xf numFmtId="166" fontId="2" fillId="0" borderId="0" xfId="108" applyNumberFormat="1"/>
    <xf numFmtId="173" fontId="28" fillId="0" borderId="6" xfId="214" applyNumberFormat="1" applyFont="1" applyBorder="1" applyAlignment="1">
      <alignment horizontal="left"/>
    </xf>
    <xf numFmtId="173" fontId="9" fillId="0" borderId="15" xfId="214" applyNumberFormat="1" applyFont="1" applyBorder="1" applyAlignment="1">
      <alignment horizontal="left"/>
    </xf>
    <xf numFmtId="166" fontId="9" fillId="0" borderId="15" xfId="214" applyFont="1" applyBorder="1" applyAlignment="1">
      <alignment horizontal="right"/>
    </xf>
    <xf numFmtId="166" fontId="9" fillId="0" borderId="16" xfId="214" applyFont="1" applyBorder="1" applyAlignment="1">
      <alignment horizontal="right"/>
    </xf>
    <xf numFmtId="173" fontId="28" fillId="0" borderId="25" xfId="214" applyNumberFormat="1" applyFont="1" applyBorder="1" applyAlignment="1">
      <alignment horizontal="left"/>
    </xf>
    <xf numFmtId="173" fontId="9" fillId="0" borderId="22" xfId="214" applyNumberFormat="1" applyFont="1" applyBorder="1" applyAlignment="1">
      <alignment horizontal="left"/>
    </xf>
    <xf numFmtId="166" fontId="9" fillId="0" borderId="22" xfId="214" applyFont="1" applyBorder="1" applyAlignment="1">
      <alignment horizontal="right"/>
    </xf>
    <xf numFmtId="166" fontId="9" fillId="0" borderId="23" xfId="214" applyFont="1" applyBorder="1" applyAlignment="1">
      <alignment horizontal="right"/>
    </xf>
    <xf numFmtId="0" fontId="42" fillId="0" borderId="0" xfId="0" applyFont="1" applyAlignment="1"/>
    <xf numFmtId="0" fontId="43" fillId="0" borderId="0" xfId="0" applyFont="1" applyAlignment="1"/>
    <xf numFmtId="0" fontId="36" fillId="0" borderId="0" xfId="0" applyFont="1"/>
    <xf numFmtId="0" fontId="5" fillId="2" borderId="13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1" fontId="6" fillId="0" borderId="17" xfId="0" applyNumberFormat="1" applyFont="1" applyFill="1" applyBorder="1" applyAlignment="1">
      <alignment horizontal="center"/>
    </xf>
    <xf numFmtId="164" fontId="6" fillId="0" borderId="27" xfId="0" applyNumberFormat="1" applyFont="1" applyFill="1" applyBorder="1"/>
    <xf numFmtId="164" fontId="6" fillId="0" borderId="15" xfId="0" applyNumberFormat="1" applyFont="1" applyFill="1" applyBorder="1"/>
    <xf numFmtId="164" fontId="6" fillId="0" borderId="51" xfId="0" applyNumberFormat="1" applyFont="1" applyFill="1" applyBorder="1" applyAlignment="1">
      <alignment horizontal="right"/>
    </xf>
    <xf numFmtId="164" fontId="6" fillId="0" borderId="0" xfId="0" applyNumberFormat="1" applyFont="1" applyFill="1" applyBorder="1"/>
    <xf numFmtId="164" fontId="0" fillId="0" borderId="0" xfId="0" applyNumberFormat="1" applyBorder="1"/>
    <xf numFmtId="164" fontId="36" fillId="0" borderId="15" xfId="0" applyNumberFormat="1" applyFont="1" applyFill="1" applyBorder="1" applyAlignment="1">
      <alignment vertical="center"/>
    </xf>
    <xf numFmtId="164" fontId="6" fillId="0" borderId="16" xfId="0" applyNumberFormat="1" applyFont="1" applyFill="1" applyBorder="1" applyAlignment="1">
      <alignment horizontal="right"/>
    </xf>
    <xf numFmtId="164" fontId="6" fillId="0" borderId="15" xfId="0" quotePrefix="1" applyNumberFormat="1" applyFont="1" applyFill="1" applyBorder="1" applyAlignment="1">
      <alignment horizontal="right"/>
    </xf>
    <xf numFmtId="164" fontId="6" fillId="0" borderId="57" xfId="0" applyNumberFormat="1" applyFont="1" applyFill="1" applyBorder="1"/>
    <xf numFmtId="164" fontId="6" fillId="0" borderId="16" xfId="0" quotePrefix="1" applyNumberFormat="1" applyFont="1" applyFill="1" applyBorder="1" applyAlignment="1">
      <alignment horizontal="right"/>
    </xf>
    <xf numFmtId="0" fontId="36" fillId="0" borderId="17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164" fontId="5" fillId="0" borderId="53" xfId="0" applyNumberFormat="1" applyFont="1" applyFill="1" applyBorder="1"/>
    <xf numFmtId="164" fontId="5" fillId="0" borderId="22" xfId="0" applyNumberFormat="1" applyFont="1" applyFill="1" applyBorder="1"/>
    <xf numFmtId="164" fontId="5" fillId="0" borderId="58" xfId="0" applyNumberFormat="1" applyFont="1" applyFill="1" applyBorder="1"/>
    <xf numFmtId="164" fontId="5" fillId="0" borderId="23" xfId="0" applyNumberFormat="1" applyFont="1" applyFill="1" applyBorder="1" applyAlignment="1">
      <alignment horizontal="right"/>
    </xf>
    <xf numFmtId="0" fontId="19" fillId="0" borderId="0" xfId="0" applyFont="1"/>
    <xf numFmtId="0" fontId="6" fillId="0" borderId="0" xfId="222" applyFont="1"/>
    <xf numFmtId="166" fontId="5" fillId="2" borderId="26" xfId="134" applyNumberFormat="1" applyFont="1" applyFill="1" applyBorder="1" applyAlignment="1">
      <alignment horizontal="center"/>
    </xf>
    <xf numFmtId="166" fontId="5" fillId="2" borderId="4" xfId="134" applyNumberFormat="1" applyFont="1" applyFill="1" applyBorder="1" applyAlignment="1">
      <alignment horizontal="center"/>
    </xf>
    <xf numFmtId="166" fontId="5" fillId="2" borderId="4" xfId="134" quotePrefix="1" applyNumberFormat="1" applyFont="1" applyFill="1" applyBorder="1" applyAlignment="1">
      <alignment horizontal="center"/>
    </xf>
    <xf numFmtId="166" fontId="5" fillId="2" borderId="54" xfId="134" quotePrefix="1" applyNumberFormat="1" applyFont="1" applyFill="1" applyBorder="1" applyAlignment="1">
      <alignment horizontal="center"/>
    </xf>
    <xf numFmtId="0" fontId="5" fillId="2" borderId="5" xfId="222" quotePrefix="1" applyFont="1" applyFill="1" applyBorder="1" applyAlignment="1">
      <alignment horizontal="center"/>
    </xf>
    <xf numFmtId="166" fontId="6" fillId="0" borderId="52" xfId="134" applyNumberFormat="1" applyFont="1" applyBorder="1" applyAlignment="1">
      <alignment horizontal="left"/>
    </xf>
    <xf numFmtId="2" fontId="6" fillId="0" borderId="13" xfId="215" applyNumberFormat="1" applyFont="1" applyBorder="1"/>
    <xf numFmtId="2" fontId="6" fillId="0" borderId="7" xfId="215" applyNumberFormat="1" applyFont="1" applyBorder="1"/>
    <xf numFmtId="2" fontId="6" fillId="0" borderId="14" xfId="215" applyNumberFormat="1" applyFont="1" applyBorder="1"/>
    <xf numFmtId="2" fontId="6" fillId="0" borderId="7" xfId="215" quotePrefix="1" applyNumberFormat="1" applyFont="1" applyBorder="1" applyAlignment="1">
      <alignment horizontal="right"/>
    </xf>
    <xf numFmtId="2" fontId="6" fillId="0" borderId="14" xfId="215" quotePrefix="1" applyNumberFormat="1" applyFont="1" applyBorder="1" applyAlignment="1">
      <alignment horizontal="right"/>
    </xf>
    <xf numFmtId="2" fontId="6" fillId="0" borderId="13" xfId="215" applyNumberFormat="1" applyFont="1" applyFill="1" applyBorder="1"/>
    <xf numFmtId="166" fontId="5" fillId="0" borderId="59" xfId="134" applyNumberFormat="1" applyFont="1" applyBorder="1" applyAlignment="1">
      <alignment horizontal="center"/>
    </xf>
    <xf numFmtId="2" fontId="5" fillId="0" borderId="22" xfId="215" applyNumberFormat="1" applyFont="1" applyBorder="1"/>
    <xf numFmtId="2" fontId="5" fillId="0" borderId="49" xfId="215" applyNumberFormat="1" applyFont="1" applyBorder="1"/>
    <xf numFmtId="2" fontId="5" fillId="0" borderId="23" xfId="215" applyNumberFormat="1" applyFont="1" applyBorder="1"/>
    <xf numFmtId="166" fontId="6" fillId="0" borderId="0" xfId="134" applyNumberFormat="1" applyFont="1"/>
    <xf numFmtId="164" fontId="6" fillId="0" borderId="0" xfId="134" applyNumberFormat="1" applyFont="1"/>
    <xf numFmtId="166" fontId="15" fillId="0" borderId="0" xfId="134" applyNumberFormat="1" applyFont="1"/>
    <xf numFmtId="166" fontId="6" fillId="0" borderId="0" xfId="134" applyNumberFormat="1" applyFont="1" applyFill="1"/>
    <xf numFmtId="167" fontId="15" fillId="0" borderId="0" xfId="134" applyNumberFormat="1" applyFont="1"/>
    <xf numFmtId="0" fontId="2" fillId="0" borderId="0" xfId="108" applyFont="1" applyFill="1"/>
    <xf numFmtId="175" fontId="5" fillId="2" borderId="13" xfId="276" applyNumberFormat="1" applyFont="1" applyFill="1" applyBorder="1" applyAlignment="1" applyProtection="1">
      <alignment horizontal="center" vertical="center" wrapText="1"/>
    </xf>
    <xf numFmtId="175" fontId="5" fillId="2" borderId="8" xfId="276" applyNumberFormat="1" applyFont="1" applyFill="1" applyBorder="1" applyAlignment="1" applyProtection="1">
      <alignment horizontal="center" vertical="center" wrapText="1"/>
    </xf>
    <xf numFmtId="175" fontId="5" fillId="2" borderId="14" xfId="276" applyNumberFormat="1" applyFont="1" applyFill="1" applyBorder="1" applyAlignment="1" applyProtection="1">
      <alignment horizontal="center" vertical="center" wrapText="1"/>
    </xf>
    <xf numFmtId="175" fontId="5" fillId="2" borderId="24" xfId="276" applyNumberFormat="1" applyFont="1" applyFill="1" applyBorder="1" applyAlignment="1" applyProtection="1">
      <alignment horizontal="center" vertical="center" wrapText="1"/>
    </xf>
    <xf numFmtId="0" fontId="5" fillId="2" borderId="24" xfId="108" applyFont="1" applyFill="1" applyBorder="1" applyAlignment="1">
      <alignment horizontal="center" vertical="center" wrapText="1"/>
    </xf>
    <xf numFmtId="0" fontId="5" fillId="2" borderId="13" xfId="108" applyFont="1" applyFill="1" applyBorder="1" applyAlignment="1">
      <alignment horizontal="center" vertical="center" wrapText="1"/>
    </xf>
    <xf numFmtId="0" fontId="5" fillId="2" borderId="8" xfId="108" applyFont="1" applyFill="1" applyBorder="1" applyAlignment="1">
      <alignment horizontal="center" vertical="center" wrapText="1"/>
    </xf>
    <xf numFmtId="0" fontId="5" fillId="2" borderId="14" xfId="108" applyFont="1" applyFill="1" applyBorder="1" applyAlignment="1">
      <alignment horizontal="center" vertical="center" wrapText="1"/>
    </xf>
    <xf numFmtId="175" fontId="6" fillId="0" borderId="61" xfId="276" applyNumberFormat="1" applyFont="1" applyFill="1" applyBorder="1" applyAlignment="1" applyProtection="1">
      <alignment horizontal="left"/>
    </xf>
    <xf numFmtId="164" fontId="6" fillId="0" borderId="27" xfId="108" applyNumberFormat="1" applyFont="1" applyFill="1" applyBorder="1" applyAlignment="1">
      <alignment horizontal="center"/>
    </xf>
    <xf numFmtId="164" fontId="6" fillId="0" borderId="30" xfId="108" applyNumberFormat="1" applyFont="1" applyFill="1" applyBorder="1" applyAlignment="1">
      <alignment horizontal="center"/>
    </xf>
    <xf numFmtId="164" fontId="6" fillId="0" borderId="51" xfId="108" applyNumberFormat="1" applyFont="1" applyFill="1" applyBorder="1" applyAlignment="1">
      <alignment horizontal="center"/>
    </xf>
    <xf numFmtId="164" fontId="6" fillId="0" borderId="61" xfId="108" applyNumberFormat="1" applyFont="1" applyFill="1" applyBorder="1" applyAlignment="1">
      <alignment horizontal="center"/>
    </xf>
    <xf numFmtId="175" fontId="6" fillId="0" borderId="6" xfId="276" applyNumberFormat="1" applyFont="1" applyFill="1" applyBorder="1" applyAlignment="1" applyProtection="1">
      <alignment horizontal="left"/>
    </xf>
    <xf numFmtId="164" fontId="6" fillId="0" borderId="15" xfId="108" applyNumberFormat="1" applyFont="1" applyFill="1" applyBorder="1" applyAlignment="1">
      <alignment horizontal="center"/>
    </xf>
    <xf numFmtId="164" fontId="6" fillId="0" borderId="36" xfId="108" applyNumberFormat="1" applyFont="1" applyFill="1" applyBorder="1" applyAlignment="1">
      <alignment horizontal="center"/>
    </xf>
    <xf numFmtId="164" fontId="6" fillId="0" borderId="16" xfId="108" applyNumberFormat="1" applyFont="1" applyFill="1" applyBorder="1" applyAlignment="1">
      <alignment horizontal="center"/>
    </xf>
    <xf numFmtId="164" fontId="6" fillId="0" borderId="6" xfId="108" applyNumberFormat="1" applyFont="1" applyFill="1" applyBorder="1" applyAlignment="1">
      <alignment horizontal="center"/>
    </xf>
    <xf numFmtId="175" fontId="6" fillId="0" borderId="12" xfId="276" applyNumberFormat="1" applyFont="1" applyFill="1" applyBorder="1" applyAlignment="1" applyProtection="1">
      <alignment horizontal="left"/>
    </xf>
    <xf numFmtId="164" fontId="6" fillId="0" borderId="9" xfId="108" applyNumberFormat="1" applyFont="1" applyFill="1" applyBorder="1" applyAlignment="1">
      <alignment horizontal="center"/>
    </xf>
    <xf numFmtId="164" fontId="6" fillId="0" borderId="28" xfId="108" applyNumberFormat="1" applyFont="1" applyFill="1" applyBorder="1" applyAlignment="1">
      <alignment horizontal="center"/>
    </xf>
    <xf numFmtId="164" fontId="6" fillId="0" borderId="47" xfId="108" applyNumberFormat="1" applyFont="1" applyFill="1" applyBorder="1" applyAlignment="1">
      <alignment horizontal="center"/>
    </xf>
    <xf numFmtId="164" fontId="6" fillId="0" borderId="12" xfId="108" applyNumberFormat="1" applyFont="1" applyFill="1" applyBorder="1" applyAlignment="1">
      <alignment horizontal="center"/>
    </xf>
    <xf numFmtId="175" fontId="5" fillId="0" borderId="25" xfId="134" applyNumberFormat="1" applyFont="1" applyFill="1" applyBorder="1" applyAlignment="1" applyProtection="1">
      <alignment horizontal="left"/>
    </xf>
    <xf numFmtId="164" fontId="5" fillId="0" borderId="22" xfId="108" applyNumberFormat="1" applyFont="1" applyFill="1" applyBorder="1" applyAlignment="1">
      <alignment horizontal="center"/>
    </xf>
    <xf numFmtId="164" fontId="5" fillId="0" borderId="53" xfId="108" applyNumberFormat="1" applyFont="1" applyFill="1" applyBorder="1" applyAlignment="1">
      <alignment horizontal="center"/>
    </xf>
    <xf numFmtId="164" fontId="5" fillId="0" borderId="23" xfId="108" applyNumberFormat="1" applyFont="1" applyFill="1" applyBorder="1" applyAlignment="1">
      <alignment horizontal="center"/>
    </xf>
    <xf numFmtId="164" fontId="5" fillId="0" borderId="25" xfId="108" applyNumberFormat="1" applyFont="1" applyFill="1" applyBorder="1" applyAlignment="1">
      <alignment horizontal="center"/>
    </xf>
    <xf numFmtId="175" fontId="7" fillId="0" borderId="0" xfId="134" applyNumberFormat="1" applyFont="1" applyFill="1" applyBorder="1" applyAlignment="1" applyProtection="1">
      <alignment horizontal="center" vertical="center"/>
    </xf>
    <xf numFmtId="164" fontId="2" fillId="0" borderId="0" xfId="108" applyNumberFormat="1" applyFont="1" applyFill="1"/>
    <xf numFmtId="2" fontId="2" fillId="0" borderId="0" xfId="108" applyNumberFormat="1" applyFont="1" applyFill="1"/>
    <xf numFmtId="0" fontId="5" fillId="3" borderId="13" xfId="136" applyFont="1" applyFill="1" applyBorder="1" applyAlignment="1">
      <alignment horizontal="center" vertical="center"/>
    </xf>
    <xf numFmtId="0" fontId="5" fillId="3" borderId="27" xfId="136" quotePrefix="1" applyFont="1" applyFill="1" applyBorder="1" applyAlignment="1">
      <alignment horizontal="center" vertical="center"/>
    </xf>
    <xf numFmtId="0" fontId="5" fillId="3" borderId="51" xfId="136" quotePrefix="1" applyFont="1" applyFill="1" applyBorder="1" applyAlignment="1">
      <alignment horizontal="center" vertical="center"/>
    </xf>
    <xf numFmtId="0" fontId="6" fillId="0" borderId="52" xfId="226" applyFont="1" applyFill="1" applyBorder="1"/>
    <xf numFmtId="0" fontId="6" fillId="0" borderId="37" xfId="226" applyFont="1" applyFill="1" applyBorder="1"/>
    <xf numFmtId="164" fontId="6" fillId="0" borderId="13" xfId="136" applyNumberFormat="1" applyFont="1" applyBorder="1"/>
    <xf numFmtId="164" fontId="6" fillId="0" borderId="14" xfId="136" applyNumberFormat="1" applyFont="1" applyBorder="1"/>
    <xf numFmtId="0" fontId="6" fillId="0" borderId="17" xfId="226" applyFont="1" applyFill="1" applyBorder="1"/>
    <xf numFmtId="0" fontId="6" fillId="0" borderId="0" xfId="226" applyFont="1" applyFill="1" applyBorder="1"/>
    <xf numFmtId="164" fontId="6" fillId="0" borderId="15" xfId="136" applyNumberFormat="1" applyFont="1" applyFill="1" applyBorder="1"/>
    <xf numFmtId="164" fontId="6" fillId="0" borderId="16" xfId="136" applyNumberFormat="1" applyFont="1" applyFill="1" applyBorder="1"/>
    <xf numFmtId="164" fontId="6" fillId="0" borderId="13" xfId="136" applyNumberFormat="1" applyFont="1" applyFill="1" applyBorder="1"/>
    <xf numFmtId="164" fontId="6" fillId="0" borderId="14" xfId="136" applyNumberFormat="1" applyFont="1" applyFill="1" applyBorder="1"/>
    <xf numFmtId="0" fontId="6" fillId="0" borderId="36" xfId="226" applyFont="1" applyFill="1" applyBorder="1"/>
    <xf numFmtId="164" fontId="44" fillId="0" borderId="17" xfId="0" applyNumberFormat="1" applyFont="1" applyBorder="1" applyAlignment="1">
      <alignment horizontal="right"/>
    </xf>
    <xf numFmtId="0" fontId="0" fillId="0" borderId="0" xfId="0" applyBorder="1"/>
    <xf numFmtId="0" fontId="6" fillId="0" borderId="59" xfId="226" applyFont="1" applyFill="1" applyBorder="1"/>
    <xf numFmtId="0" fontId="6" fillId="0" borderId="62" xfId="226" applyFont="1" applyFill="1" applyBorder="1"/>
    <xf numFmtId="164" fontId="6" fillId="0" borderId="22" xfId="136" applyNumberFormat="1" applyFont="1" applyFill="1" applyBorder="1"/>
    <xf numFmtId="164" fontId="6" fillId="0" borderId="23" xfId="136" applyNumberFormat="1" applyFont="1" applyFill="1" applyBorder="1"/>
    <xf numFmtId="0" fontId="6" fillId="0" borderId="0" xfId="226" applyFont="1" applyFill="1"/>
    <xf numFmtId="0" fontId="6" fillId="0" borderId="0" xfId="162" applyFont="1" applyFill="1"/>
    <xf numFmtId="166" fontId="45" fillId="5" borderId="55" xfId="0" applyNumberFormat="1" applyFont="1" applyFill="1" applyBorder="1"/>
    <xf numFmtId="166" fontId="6" fillId="5" borderId="4" xfId="0" applyNumberFormat="1" applyFont="1" applyFill="1" applyBorder="1"/>
    <xf numFmtId="166" fontId="6" fillId="5" borderId="54" xfId="0" applyNumberFormat="1" applyFont="1" applyFill="1" applyBorder="1"/>
    <xf numFmtId="166" fontId="5" fillId="5" borderId="33" xfId="0" quotePrefix="1" applyNumberFormat="1" applyFont="1" applyFill="1" applyBorder="1" applyAlignment="1">
      <alignment horizontal="centerContinuous"/>
    </xf>
    <xf numFmtId="166" fontId="5" fillId="5" borderId="35" xfId="0" quotePrefix="1" applyNumberFormat="1" applyFont="1" applyFill="1" applyBorder="1" applyAlignment="1">
      <alignment horizontal="centerContinuous"/>
    </xf>
    <xf numFmtId="166" fontId="10" fillId="5" borderId="17" xfId="0" applyNumberFormat="1" applyFont="1" applyFill="1" applyBorder="1"/>
    <xf numFmtId="166" fontId="5" fillId="5" borderId="15" xfId="0" applyNumberFormat="1" applyFont="1" applyFill="1" applyBorder="1" applyAlignment="1">
      <alignment horizontal="center"/>
    </xf>
    <xf numFmtId="166" fontId="5" fillId="5" borderId="31" xfId="0" applyNumberFormat="1" applyFont="1" applyFill="1" applyBorder="1" applyAlignment="1">
      <alignment horizontal="center"/>
    </xf>
    <xf numFmtId="173" fontId="5" fillId="5" borderId="15" xfId="0" quotePrefix="1" applyNumberFormat="1" applyFont="1" applyFill="1" applyBorder="1" applyAlignment="1">
      <alignment horizontal="center"/>
    </xf>
    <xf numFmtId="173" fontId="5" fillId="5" borderId="31" xfId="0" quotePrefix="1" applyNumberFormat="1" applyFont="1" applyFill="1" applyBorder="1" applyAlignment="1">
      <alignment horizontal="center"/>
    </xf>
    <xf numFmtId="173" fontId="5" fillId="5" borderId="13" xfId="0" quotePrefix="1" applyNumberFormat="1" applyFont="1" applyFill="1" applyBorder="1" applyAlignment="1">
      <alignment horizontal="center"/>
    </xf>
    <xf numFmtId="173" fontId="5" fillId="5" borderId="63" xfId="0" quotePrefix="1" applyNumberFormat="1" applyFont="1" applyFill="1" applyBorder="1" applyAlignment="1">
      <alignment horizontal="center"/>
    </xf>
    <xf numFmtId="166" fontId="5" fillId="0" borderId="64" xfId="0" applyNumberFormat="1" applyFont="1" applyFill="1" applyBorder="1"/>
    <xf numFmtId="166" fontId="10" fillId="0" borderId="27" xfId="0" applyNumberFormat="1" applyFont="1" applyFill="1" applyBorder="1"/>
    <xf numFmtId="166" fontId="10" fillId="0" borderId="30" xfId="0" applyNumberFormat="1" applyFont="1" applyFill="1" applyBorder="1"/>
    <xf numFmtId="166" fontId="10" fillId="0" borderId="29" xfId="0" applyNumberFormat="1" applyFont="1" applyFill="1" applyBorder="1"/>
    <xf numFmtId="166" fontId="10" fillId="0" borderId="51" xfId="0" applyNumberFormat="1" applyFont="1" applyFill="1" applyBorder="1"/>
    <xf numFmtId="166" fontId="5" fillId="0" borderId="17" xfId="0" applyNumberFormat="1" applyFont="1" applyFill="1" applyBorder="1" applyAlignment="1"/>
    <xf numFmtId="166" fontId="5" fillId="0" borderId="15" xfId="0" applyNumberFormat="1" applyFont="1" applyFill="1" applyBorder="1" applyAlignment="1">
      <alignment horizontal="right"/>
    </xf>
    <xf numFmtId="166" fontId="5" fillId="0" borderId="15" xfId="0" applyNumberFormat="1" applyFont="1" applyFill="1" applyBorder="1" applyAlignment="1">
      <alignment horizontal="center"/>
    </xf>
    <xf numFmtId="166" fontId="5" fillId="0" borderId="16" xfId="0" applyNumberFormat="1" applyFont="1" applyFill="1" applyBorder="1" applyAlignment="1">
      <alignment horizontal="center"/>
    </xf>
    <xf numFmtId="166" fontId="9" fillId="0" borderId="17" xfId="0" applyNumberFormat="1" applyFont="1" applyFill="1" applyBorder="1" applyAlignment="1">
      <alignment horizontal="left"/>
    </xf>
    <xf numFmtId="166" fontId="28" fillId="0" borderId="15" xfId="0" applyNumberFormat="1" applyFont="1" applyFill="1" applyBorder="1" applyAlignment="1">
      <alignment horizontal="right"/>
    </xf>
    <xf numFmtId="166" fontId="9" fillId="0" borderId="15" xfId="0" applyNumberFormat="1" applyFont="1" applyFill="1" applyBorder="1" applyAlignment="1">
      <alignment horizontal="right"/>
    </xf>
    <xf numFmtId="166" fontId="6" fillId="0" borderId="17" xfId="0" applyNumberFormat="1" applyFont="1" applyFill="1" applyBorder="1" applyAlignment="1">
      <alignment horizontal="left" indent="3"/>
    </xf>
    <xf numFmtId="166" fontId="6" fillId="0" borderId="15" xfId="0" applyNumberFormat="1" applyFont="1" applyFill="1" applyBorder="1" applyAlignment="1">
      <alignment horizontal="right"/>
    </xf>
    <xf numFmtId="166" fontId="6" fillId="0" borderId="15" xfId="0" applyNumberFormat="1" applyFont="1" applyFill="1" applyBorder="1" applyAlignment="1">
      <alignment horizontal="center"/>
    </xf>
    <xf numFmtId="166" fontId="6" fillId="0" borderId="16" xfId="0" applyNumberFormat="1" applyFont="1" applyFill="1" applyBorder="1" applyAlignment="1">
      <alignment horizontal="center"/>
    </xf>
    <xf numFmtId="166" fontId="6" fillId="0" borderId="17" xfId="0" quotePrefix="1" applyNumberFormat="1" applyFont="1" applyFill="1" applyBorder="1" applyAlignment="1">
      <alignment horizontal="left" indent="3"/>
    </xf>
    <xf numFmtId="166" fontId="10" fillId="0" borderId="17" xfId="0" applyNumberFormat="1" applyFont="1" applyFill="1" applyBorder="1"/>
    <xf numFmtId="166" fontId="6" fillId="0" borderId="36" xfId="0" applyNumberFormat="1" applyFont="1" applyFill="1" applyBorder="1" applyAlignment="1">
      <alignment horizontal="right"/>
    </xf>
    <xf numFmtId="166" fontId="10" fillId="0" borderId="64" xfId="0" applyNumberFormat="1" applyFont="1" applyFill="1" applyBorder="1"/>
    <xf numFmtId="166" fontId="6" fillId="0" borderId="27" xfId="0" applyNumberFormat="1" applyFont="1" applyFill="1" applyBorder="1" applyAlignment="1">
      <alignment horizontal="right"/>
    </xf>
    <xf numFmtId="166" fontId="6" fillId="0" borderId="30" xfId="0" applyNumberFormat="1" applyFont="1" applyFill="1" applyBorder="1" applyAlignment="1">
      <alignment horizontal="right"/>
    </xf>
    <xf numFmtId="166" fontId="6" fillId="0" borderId="27" xfId="0" applyNumberFormat="1" applyFont="1" applyFill="1" applyBorder="1" applyAlignment="1">
      <alignment horizontal="center"/>
    </xf>
    <xf numFmtId="166" fontId="6" fillId="0" borderId="51" xfId="0" applyNumberFormat="1" applyFont="1" applyFill="1" applyBorder="1" applyAlignment="1">
      <alignment horizontal="center"/>
    </xf>
    <xf numFmtId="166" fontId="10" fillId="0" borderId="56" xfId="0" applyNumberFormat="1" applyFont="1" applyFill="1" applyBorder="1"/>
    <xf numFmtId="166" fontId="10" fillId="0" borderId="9" xfId="0" applyNumberFormat="1" applyFont="1" applyFill="1" applyBorder="1"/>
    <xf numFmtId="166" fontId="10" fillId="0" borderId="28" xfId="0" applyNumberFormat="1" applyFont="1" applyFill="1" applyBorder="1"/>
    <xf numFmtId="166" fontId="6" fillId="6" borderId="9" xfId="0" applyNumberFormat="1" applyFont="1" applyFill="1" applyBorder="1" applyAlignment="1">
      <alignment horizontal="center"/>
    </xf>
    <xf numFmtId="166" fontId="6" fillId="6" borderId="47" xfId="0" applyNumberFormat="1" applyFont="1" applyFill="1" applyBorder="1" applyAlignment="1">
      <alignment horizontal="center"/>
    </xf>
    <xf numFmtId="166" fontId="5" fillId="0" borderId="17" xfId="0" applyNumberFormat="1" applyFont="1" applyFill="1" applyBorder="1" applyAlignment="1">
      <alignment horizontal="left"/>
    </xf>
    <xf numFmtId="166" fontId="5" fillId="0" borderId="27" xfId="0" applyNumberFormat="1" applyFont="1" applyFill="1" applyBorder="1" applyAlignment="1">
      <alignment horizontal="right"/>
    </xf>
    <xf numFmtId="166" fontId="5" fillId="0" borderId="27" xfId="0" applyNumberFormat="1" applyFont="1" applyFill="1" applyBorder="1" applyAlignment="1">
      <alignment horizontal="center"/>
    </xf>
    <xf numFmtId="166" fontId="5" fillId="0" borderId="51" xfId="0" applyNumberFormat="1" applyFont="1" applyFill="1" applyBorder="1" applyAlignment="1">
      <alignment horizontal="center"/>
    </xf>
    <xf numFmtId="166" fontId="6" fillId="0" borderId="56" xfId="0" applyNumberFormat="1" applyFont="1" applyFill="1" applyBorder="1"/>
    <xf numFmtId="166" fontId="6" fillId="0" borderId="9" xfId="0" applyNumberFormat="1" applyFont="1" applyFill="1" applyBorder="1" applyAlignment="1">
      <alignment horizontal="right"/>
    </xf>
    <xf numFmtId="166" fontId="6" fillId="0" borderId="9" xfId="0" applyNumberFormat="1" applyFont="1" applyFill="1" applyBorder="1" applyAlignment="1">
      <alignment horizontal="center"/>
    </xf>
    <xf numFmtId="166" fontId="6" fillId="0" borderId="47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/>
    <xf numFmtId="166" fontId="10" fillId="0" borderId="36" xfId="0" applyNumberFormat="1" applyFont="1" applyFill="1" applyBorder="1"/>
    <xf numFmtId="166" fontId="5" fillId="0" borderId="56" xfId="0" applyNumberFormat="1" applyFont="1" applyFill="1" applyBorder="1" applyAlignment="1">
      <alignment horizontal="left"/>
    </xf>
    <xf numFmtId="166" fontId="5" fillId="0" borderId="9" xfId="0" applyNumberFormat="1" applyFont="1" applyFill="1" applyBorder="1" applyAlignment="1">
      <alignment horizontal="right"/>
    </xf>
    <xf numFmtId="166" fontId="5" fillId="0" borderId="9" xfId="0" applyNumberFormat="1" applyFont="1" applyFill="1" applyBorder="1" applyAlignment="1">
      <alignment horizontal="center"/>
    </xf>
    <xf numFmtId="166" fontId="5" fillId="0" borderId="47" xfId="0" applyNumberFormat="1" applyFont="1" applyFill="1" applyBorder="1" applyAlignment="1">
      <alignment horizontal="center"/>
    </xf>
    <xf numFmtId="166" fontId="5" fillId="0" borderId="64" xfId="0" applyNumberFormat="1" applyFont="1" applyFill="1" applyBorder="1" applyAlignment="1">
      <alignment vertical="center"/>
    </xf>
    <xf numFmtId="166" fontId="5" fillId="0" borderId="17" xfId="0" applyNumberFormat="1" applyFont="1" applyFill="1" applyBorder="1" applyAlignment="1">
      <alignment vertical="center"/>
    </xf>
    <xf numFmtId="166" fontId="5" fillId="0" borderId="56" xfId="0" quotePrefix="1" applyNumberFormat="1" applyFont="1" applyFill="1" applyBorder="1" applyAlignment="1">
      <alignment horizontal="left"/>
    </xf>
    <xf numFmtId="166" fontId="0" fillId="0" borderId="17" xfId="0" applyNumberFormat="1" applyFill="1" applyBorder="1"/>
    <xf numFmtId="166" fontId="0" fillId="0" borderId="15" xfId="0" applyNumberFormat="1" applyFill="1" applyBorder="1"/>
    <xf numFmtId="166" fontId="19" fillId="0" borderId="15" xfId="0" applyNumberFormat="1" applyFont="1" applyFill="1" applyBorder="1" applyAlignment="1">
      <alignment horizontal="center"/>
    </xf>
    <xf numFmtId="166" fontId="19" fillId="0" borderId="16" xfId="0" applyNumberFormat="1" applyFont="1" applyFill="1" applyBorder="1" applyAlignment="1">
      <alignment horizontal="center"/>
    </xf>
    <xf numFmtId="166" fontId="6" fillId="0" borderId="17" xfId="0" quotePrefix="1" applyNumberFormat="1" applyFont="1" applyFill="1" applyBorder="1" applyAlignment="1">
      <alignment horizontal="left"/>
    </xf>
    <xf numFmtId="166" fontId="5" fillId="0" borderId="65" xfId="0" quotePrefix="1" applyNumberFormat="1" applyFont="1" applyFill="1" applyBorder="1" applyAlignment="1">
      <alignment horizontal="left"/>
    </xf>
    <xf numFmtId="166" fontId="5" fillId="0" borderId="19" xfId="0" applyNumberFormat="1" applyFont="1" applyFill="1" applyBorder="1" applyAlignment="1">
      <alignment horizontal="right"/>
    </xf>
    <xf numFmtId="166" fontId="5" fillId="0" borderId="41" xfId="0" applyNumberFormat="1" applyFont="1" applyFill="1" applyBorder="1" applyAlignment="1">
      <alignment horizontal="right"/>
    </xf>
    <xf numFmtId="166" fontId="5" fillId="0" borderId="19" xfId="0" applyNumberFormat="1" applyFont="1" applyFill="1" applyBorder="1" applyAlignment="1">
      <alignment horizontal="center"/>
    </xf>
    <xf numFmtId="166" fontId="5" fillId="0" borderId="20" xfId="0" applyNumberFormat="1" applyFont="1" applyFill="1" applyBorder="1" applyAlignment="1">
      <alignment horizontal="center"/>
    </xf>
    <xf numFmtId="166" fontId="6" fillId="0" borderId="0" xfId="0" quotePrefix="1" applyNumberFormat="1" applyFont="1" applyFill="1" applyAlignment="1">
      <alignment horizontal="left"/>
    </xf>
    <xf numFmtId="166" fontId="10" fillId="0" borderId="0" xfId="0" applyNumberFormat="1" applyFont="1" applyFill="1"/>
    <xf numFmtId="166" fontId="6" fillId="0" borderId="0" xfId="0" applyNumberFormat="1" applyFont="1" applyFill="1" applyBorder="1" applyAlignment="1">
      <alignment horizontal="left"/>
    </xf>
    <xf numFmtId="166" fontId="6" fillId="0" borderId="0" xfId="0" quotePrefix="1" applyNumberFormat="1" applyFont="1" applyFill="1" applyAlignment="1"/>
    <xf numFmtId="166" fontId="6" fillId="0" borderId="0" xfId="0" quotePrefix="1" applyNumberFormat="1" applyFont="1" applyFill="1" applyBorder="1" applyAlignment="1"/>
    <xf numFmtId="166" fontId="6" fillId="0" borderId="0" xfId="0" applyNumberFormat="1" applyFont="1" applyFill="1" applyAlignment="1">
      <alignment horizontal="left"/>
    </xf>
    <xf numFmtId="167" fontId="6" fillId="0" borderId="0" xfId="0" applyNumberFormat="1" applyFont="1" applyFill="1" applyBorder="1"/>
    <xf numFmtId="166" fontId="10" fillId="0" borderId="0" xfId="0" applyNumberFormat="1" applyFont="1" applyFill="1" applyBorder="1"/>
    <xf numFmtId="166" fontId="6" fillId="0" borderId="27" xfId="0" applyNumberFormat="1" applyFont="1" applyFill="1" applyBorder="1"/>
    <xf numFmtId="166" fontId="6" fillId="0" borderId="51" xfId="0" applyNumberFormat="1" applyFont="1" applyFill="1" applyBorder="1"/>
    <xf numFmtId="166" fontId="6" fillId="6" borderId="9" xfId="0" applyNumberFormat="1" applyFont="1" applyFill="1" applyBorder="1"/>
    <xf numFmtId="166" fontId="6" fillId="0" borderId="15" xfId="0" applyNumberFormat="1" applyFont="1" applyFill="1" applyBorder="1"/>
    <xf numFmtId="166" fontId="19" fillId="0" borderId="17" xfId="0" applyNumberFormat="1" applyFont="1" applyFill="1" applyBorder="1"/>
    <xf numFmtId="166" fontId="19" fillId="0" borderId="15" xfId="0" applyNumberFormat="1" applyFont="1" applyFill="1" applyBorder="1"/>
    <xf numFmtId="0" fontId="5" fillId="5" borderId="32" xfId="108" applyFont="1" applyFill="1" applyBorder="1" applyAlignment="1">
      <alignment horizontal="center" vertical="center"/>
    </xf>
    <xf numFmtId="0" fontId="5" fillId="5" borderId="67" xfId="108" applyFont="1" applyFill="1" applyBorder="1" applyAlignment="1">
      <alignment horizontal="center" vertical="center"/>
    </xf>
    <xf numFmtId="0" fontId="5" fillId="5" borderId="68" xfId="108" applyFont="1" applyFill="1" applyBorder="1" applyAlignment="1">
      <alignment horizontal="center" vertical="center"/>
    </xf>
    <xf numFmtId="166" fontId="6" fillId="4" borderId="15" xfId="162" applyNumberFormat="1" applyFont="1" applyFill="1" applyBorder="1" applyAlignment="1" applyProtection="1">
      <alignment horizontal="left" indent="2"/>
    </xf>
    <xf numFmtId="2" fontId="6" fillId="4" borderId="15" xfId="162" applyNumberFormat="1" applyFont="1" applyFill="1" applyBorder="1"/>
    <xf numFmtId="2" fontId="6" fillId="4" borderId="16" xfId="162" applyNumberFormat="1" applyFont="1" applyFill="1" applyBorder="1"/>
    <xf numFmtId="2" fontId="6" fillId="4" borderId="0" xfId="162" applyNumberFormat="1" applyFont="1" applyFill="1" applyBorder="1"/>
    <xf numFmtId="166" fontId="6" fillId="4" borderId="9" xfId="162" applyNumberFormat="1" applyFont="1" applyFill="1" applyBorder="1" applyAlignment="1" applyProtection="1">
      <alignment horizontal="left" indent="2"/>
    </xf>
    <xf numFmtId="2" fontId="6" fillId="4" borderId="9" xfId="162" applyNumberFormat="1" applyFont="1" applyFill="1" applyBorder="1"/>
    <xf numFmtId="2" fontId="6" fillId="4" borderId="47" xfId="162" applyNumberFormat="1" applyFont="1" applyFill="1" applyBorder="1"/>
    <xf numFmtId="166" fontId="5" fillId="4" borderId="13" xfId="162" applyNumberFormat="1" applyFont="1" applyFill="1" applyBorder="1" applyAlignment="1">
      <alignment horizontal="left"/>
    </xf>
    <xf numFmtId="2" fontId="5" fillId="4" borderId="13" xfId="162" applyNumberFormat="1" applyFont="1" applyFill="1" applyBorder="1"/>
    <xf numFmtId="2" fontId="5" fillId="4" borderId="14" xfId="162" applyNumberFormat="1" applyFont="1" applyFill="1" applyBorder="1"/>
    <xf numFmtId="2" fontId="6" fillId="0" borderId="15" xfId="108" applyNumberFormat="1" applyFont="1" applyBorder="1"/>
    <xf numFmtId="2" fontId="6" fillId="0" borderId="36" xfId="108" applyNumberFormat="1" applyFont="1" applyBorder="1"/>
    <xf numFmtId="2" fontId="6" fillId="0" borderId="16" xfId="108" applyNumberFormat="1" applyFont="1" applyBorder="1"/>
    <xf numFmtId="166" fontId="5" fillId="0" borderId="13" xfId="108" applyNumberFormat="1" applyFont="1" applyBorder="1" applyAlignment="1">
      <alignment horizontal="left"/>
    </xf>
    <xf numFmtId="2" fontId="5" fillId="0" borderId="13" xfId="108" applyNumberFormat="1" applyFont="1" applyBorder="1"/>
    <xf numFmtId="2" fontId="5" fillId="0" borderId="8" xfId="108" applyNumberFormat="1" applyFont="1" applyBorder="1"/>
    <xf numFmtId="2" fontId="5" fillId="0" borderId="14" xfId="108" applyNumberFormat="1" applyFont="1" applyBorder="1"/>
    <xf numFmtId="2" fontId="6" fillId="0" borderId="27" xfId="108" applyNumberFormat="1" applyFont="1" applyBorder="1"/>
    <xf numFmtId="2" fontId="6" fillId="0" borderId="51" xfId="108" applyNumberFormat="1" applyFont="1" applyBorder="1"/>
    <xf numFmtId="166" fontId="6" fillId="0" borderId="15" xfId="162" applyNumberFormat="1" applyFont="1" applyFill="1" applyBorder="1" applyAlignment="1" applyProtection="1">
      <alignment horizontal="left" indent="2"/>
    </xf>
    <xf numFmtId="2" fontId="6" fillId="0" borderId="15" xfId="108" applyNumberFormat="1" applyFont="1" applyFill="1" applyBorder="1"/>
    <xf numFmtId="2" fontId="6" fillId="0" borderId="9" xfId="108" applyNumberFormat="1" applyFont="1" applyBorder="1"/>
    <xf numFmtId="2" fontId="6" fillId="0" borderId="47" xfId="108" applyNumberFormat="1" applyFont="1" applyBorder="1"/>
    <xf numFmtId="0" fontId="5" fillId="0" borderId="13" xfId="108" applyFont="1" applyBorder="1"/>
    <xf numFmtId="2" fontId="5" fillId="0" borderId="27" xfId="108" applyNumberFormat="1" applyFont="1" applyBorder="1"/>
    <xf numFmtId="2" fontId="5" fillId="0" borderId="51" xfId="108" applyNumberFormat="1" applyFont="1" applyBorder="1"/>
    <xf numFmtId="2" fontId="6" fillId="0" borderId="30" xfId="108" applyNumberFormat="1" applyFont="1" applyBorder="1"/>
    <xf numFmtId="2" fontId="6" fillId="0" borderId="63" xfId="108" applyNumberFormat="1" applyFont="1" applyBorder="1"/>
    <xf numFmtId="2" fontId="6" fillId="0" borderId="40" xfId="108" applyNumberFormat="1" applyFont="1" applyBorder="1"/>
    <xf numFmtId="166" fontId="6" fillId="4" borderId="27" xfId="162" applyNumberFormat="1" applyFont="1" applyFill="1" applyBorder="1" applyAlignment="1" applyProtection="1">
      <alignment horizontal="left" indent="2"/>
    </xf>
    <xf numFmtId="166" fontId="6" fillId="4" borderId="19" xfId="162" applyNumberFormat="1" applyFont="1" applyFill="1" applyBorder="1" applyAlignment="1" applyProtection="1">
      <alignment horizontal="left" indent="2"/>
    </xf>
    <xf numFmtId="2" fontId="6" fillId="0" borderId="19" xfId="108" applyNumberFormat="1" applyFont="1" applyBorder="1"/>
    <xf numFmtId="2" fontId="6" fillId="0" borderId="20" xfId="108" applyNumberFormat="1" applyFont="1" applyBorder="1"/>
    <xf numFmtId="0" fontId="6" fillId="0" borderId="0" xfId="108" applyFont="1" applyBorder="1" applyAlignment="1">
      <alignment horizontal="center" vertical="center"/>
    </xf>
    <xf numFmtId="166" fontId="6" fillId="4" borderId="0" xfId="162" applyNumberFormat="1" applyFont="1" applyFill="1" applyBorder="1" applyAlignment="1" applyProtection="1">
      <alignment horizontal="left" indent="2"/>
    </xf>
    <xf numFmtId="2" fontId="6" fillId="0" borderId="0" xfId="108" applyNumberFormat="1" applyFont="1" applyBorder="1"/>
    <xf numFmtId="0" fontId="28" fillId="0" borderId="0" xfId="108" applyFont="1"/>
    <xf numFmtId="0" fontId="5" fillId="0" borderId="0" xfId="108" applyFont="1" applyAlignment="1"/>
    <xf numFmtId="1" fontId="5" fillId="3" borderId="13" xfId="122" quotePrefix="1" applyNumberFormat="1" applyFont="1" applyFill="1" applyBorder="1" applyAlignment="1" applyProtection="1">
      <alignment horizontal="center" vertical="center"/>
    </xf>
    <xf numFmtId="1" fontId="5" fillId="3" borderId="13" xfId="122" applyNumberFormat="1" applyFont="1" applyFill="1" applyBorder="1" applyAlignment="1" applyProtection="1">
      <alignment horizontal="center" vertical="center"/>
    </xf>
    <xf numFmtId="1" fontId="5" fillId="3" borderId="14" xfId="122" applyNumberFormat="1" applyFont="1" applyFill="1" applyBorder="1" applyAlignment="1" applyProtection="1">
      <alignment horizontal="center" vertical="center"/>
    </xf>
    <xf numFmtId="0" fontId="5" fillId="0" borderId="24" xfId="108" applyFont="1" applyBorder="1" applyAlignment="1">
      <alignment horizontal="left"/>
    </xf>
    <xf numFmtId="2" fontId="6" fillId="0" borderId="13" xfId="122" applyNumberFormat="1" applyFont="1" applyFill="1" applyBorder="1"/>
    <xf numFmtId="2" fontId="6" fillId="0" borderId="13" xfId="226" applyNumberFormat="1" applyFont="1" applyFill="1" applyBorder="1"/>
    <xf numFmtId="2" fontId="46" fillId="0" borderId="0" xfId="0" applyNumberFormat="1" applyFont="1"/>
    <xf numFmtId="164" fontId="6" fillId="0" borderId="13" xfId="226" applyNumberFormat="1" applyFont="1" applyFill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0" fontId="5" fillId="0" borderId="25" xfId="108" applyFont="1" applyBorder="1" applyAlignment="1">
      <alignment horizontal="left"/>
    </xf>
    <xf numFmtId="2" fontId="6" fillId="0" borderId="22" xfId="122" applyNumberFormat="1" applyFont="1" applyFill="1" applyBorder="1"/>
    <xf numFmtId="2" fontId="6" fillId="0" borderId="22" xfId="122" applyNumberFormat="1" applyFont="1" applyFill="1" applyBorder="1" applyAlignment="1">
      <alignment horizontal="right"/>
    </xf>
    <xf numFmtId="164" fontId="6" fillId="0" borderId="22" xfId="122" applyNumberFormat="1" applyFont="1" applyFill="1" applyBorder="1" applyAlignment="1">
      <alignment horizontal="center"/>
    </xf>
    <xf numFmtId="164" fontId="6" fillId="0" borderId="22" xfId="0" applyNumberFormat="1" applyFont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0" fontId="47" fillId="0" borderId="0" xfId="108" applyFont="1"/>
    <xf numFmtId="0" fontId="48" fillId="0" borderId="0" xfId="107" applyFont="1" applyAlignment="1" applyProtection="1"/>
    <xf numFmtId="0" fontId="10" fillId="0" borderId="0" xfId="161" applyFont="1" applyAlignment="1">
      <alignment horizontal="centerContinuous"/>
    </xf>
    <xf numFmtId="0" fontId="10" fillId="0" borderId="0" xfId="161" applyFont="1"/>
    <xf numFmtId="0" fontId="50" fillId="0" borderId="0" xfId="161" applyFont="1" applyAlignment="1">
      <alignment horizontal="centerContinuous"/>
    </xf>
    <xf numFmtId="0" fontId="50" fillId="0" borderId="0" xfId="161" applyFont="1"/>
    <xf numFmtId="0" fontId="7" fillId="0" borderId="0" xfId="161" applyFont="1"/>
    <xf numFmtId="0" fontId="10" fillId="0" borderId="0" xfId="161" applyFont="1" applyBorder="1"/>
    <xf numFmtId="0" fontId="10" fillId="0" borderId="0" xfId="161" applyFont="1" applyAlignment="1">
      <alignment horizontal="center" wrapText="1"/>
    </xf>
    <xf numFmtId="0" fontId="7" fillId="0" borderId="0" xfId="161" applyFont="1" applyAlignment="1">
      <alignment wrapText="1"/>
    </xf>
    <xf numFmtId="0" fontId="10" fillId="0" borderId="0" xfId="161" applyFont="1" applyAlignment="1">
      <alignment horizontal="center"/>
    </xf>
    <xf numFmtId="175" fontId="7" fillId="0" borderId="0" xfId="277" applyNumberFormat="1" applyFont="1" applyAlignment="1" applyProtection="1"/>
    <xf numFmtId="0" fontId="7" fillId="0" borderId="0" xfId="161" applyFont="1" applyBorder="1"/>
    <xf numFmtId="0" fontId="10" fillId="0" borderId="0" xfId="161" applyFont="1" applyFill="1" applyBorder="1"/>
    <xf numFmtId="0" fontId="7" fillId="0" borderId="0" xfId="161" applyFont="1" applyBorder="1" applyAlignment="1">
      <alignment horizontal="left"/>
    </xf>
    <xf numFmtId="0" fontId="5" fillId="2" borderId="44" xfId="162" quotePrefix="1" applyFont="1" applyFill="1" applyBorder="1" applyAlignment="1" applyProtection="1">
      <alignment horizontal="center" vertical="center"/>
    </xf>
    <xf numFmtId="0" fontId="5" fillId="0" borderId="24" xfId="250" applyFont="1" applyBorder="1"/>
    <xf numFmtId="164" fontId="5" fillId="6" borderId="14" xfId="253" applyNumberFormat="1" applyFont="1" applyFill="1" applyBorder="1" applyAlignment="1">
      <alignment horizontal="center" vertical="center"/>
    </xf>
    <xf numFmtId="0" fontId="6" fillId="0" borderId="24" xfId="250" applyFont="1" applyBorder="1"/>
    <xf numFmtId="0" fontId="6" fillId="0" borderId="25" xfId="250" applyFont="1" applyBorder="1"/>
    <xf numFmtId="2" fontId="6" fillId="0" borderId="22" xfId="250" applyNumberFormat="1" applyFont="1" applyBorder="1" applyAlignment="1">
      <alignment horizontal="center" vertical="center"/>
    </xf>
    <xf numFmtId="164" fontId="6" fillId="6" borderId="22" xfId="253" applyNumberFormat="1" applyFont="1" applyFill="1" applyBorder="1" applyAlignment="1">
      <alignment vertical="center"/>
    </xf>
    <xf numFmtId="164" fontId="5" fillId="6" borderId="22" xfId="253" applyNumberFormat="1" applyFont="1" applyFill="1" applyBorder="1" applyAlignment="1">
      <alignment horizontal="center" vertical="center"/>
    </xf>
    <xf numFmtId="164" fontId="5" fillId="6" borderId="23" xfId="253" applyNumberFormat="1" applyFont="1" applyFill="1" applyBorder="1" applyAlignment="1">
      <alignment horizontal="center" vertical="center"/>
    </xf>
    <xf numFmtId="175" fontId="5" fillId="2" borderId="13" xfId="252" applyNumberFormat="1" applyFont="1" applyFill="1" applyBorder="1" applyAlignment="1" applyProtection="1">
      <alignment horizontal="center" vertical="center"/>
    </xf>
    <xf numFmtId="175" fontId="5" fillId="2" borderId="14" xfId="252" applyNumberFormat="1" applyFont="1" applyFill="1" applyBorder="1" applyAlignment="1" applyProtection="1">
      <alignment horizontal="center" vertical="center"/>
    </xf>
    <xf numFmtId="175" fontId="6" fillId="0" borderId="6" xfId="252" applyNumberFormat="1" applyFont="1" applyBorder="1" applyAlignment="1" applyProtection="1">
      <alignment horizontal="left" vertical="center"/>
    </xf>
    <xf numFmtId="176" fontId="6" fillId="0" borderId="51" xfId="252" applyNumberFormat="1" applyFont="1" applyFill="1" applyBorder="1" applyAlignment="1" applyProtection="1">
      <alignment horizontal="center" vertical="center"/>
    </xf>
    <xf numFmtId="176" fontId="6" fillId="0" borderId="16" xfId="252" applyNumberFormat="1" applyFont="1" applyFill="1" applyBorder="1" applyAlignment="1" applyProtection="1">
      <alignment horizontal="center" vertical="center"/>
    </xf>
    <xf numFmtId="176" fontId="6" fillId="0" borderId="47" xfId="252" applyNumberFormat="1" applyFont="1" applyFill="1" applyBorder="1" applyAlignment="1" applyProtection="1">
      <alignment horizontal="center" vertical="center"/>
    </xf>
    <xf numFmtId="175" fontId="5" fillId="0" borderId="25" xfId="252" applyNumberFormat="1" applyFont="1" applyBorder="1" applyAlignment="1" applyProtection="1">
      <alignment horizontal="center" vertical="center"/>
    </xf>
    <xf numFmtId="164" fontId="5" fillId="0" borderId="22" xfId="252" applyNumberFormat="1" applyFont="1" applyBorder="1" applyAlignment="1">
      <alignment horizontal="center" vertical="center"/>
    </xf>
    <xf numFmtId="176" fontId="5" fillId="0" borderId="22" xfId="252" applyNumberFormat="1" applyFont="1" applyFill="1" applyBorder="1" applyAlignment="1">
      <alignment horizontal="center" vertical="center"/>
    </xf>
    <xf numFmtId="164" fontId="5" fillId="0" borderId="23" xfId="252" applyNumberFormat="1" applyFont="1" applyBorder="1" applyAlignment="1">
      <alignment horizontal="center" vertical="center"/>
    </xf>
    <xf numFmtId="0" fontId="5" fillId="0" borderId="0" xfId="108" applyFont="1" applyBorder="1" applyAlignment="1">
      <alignment horizontal="center"/>
    </xf>
    <xf numFmtId="0" fontId="5" fillId="0" borderId="0" xfId="108" applyFont="1" applyBorder="1"/>
    <xf numFmtId="164" fontId="5" fillId="0" borderId="0" xfId="108" applyNumberFormat="1" applyFont="1" applyBorder="1"/>
    <xf numFmtId="164" fontId="5" fillId="0" borderId="0" xfId="108" applyNumberFormat="1" applyFont="1" applyBorder="1" applyAlignment="1">
      <alignment horizontal="right"/>
    </xf>
    <xf numFmtId="172" fontId="6" fillId="0" borderId="0" xfId="108" applyNumberFormat="1" applyFont="1" applyBorder="1" applyAlignment="1">
      <alignment horizontal="center"/>
    </xf>
    <xf numFmtId="164" fontId="6" fillId="0" borderId="0" xfId="108" applyNumberFormat="1" applyFont="1" applyBorder="1" applyAlignment="1">
      <alignment horizontal="center"/>
    </xf>
    <xf numFmtId="0" fontId="8" fillId="3" borderId="51" xfId="108" applyFont="1" applyFill="1" applyBorder="1" applyAlignment="1">
      <alignment horizontal="center"/>
    </xf>
    <xf numFmtId="0" fontId="6" fillId="0" borderId="61" xfId="108" applyFont="1" applyBorder="1" applyAlignment="1">
      <alignment horizontal="left" indent="1"/>
    </xf>
    <xf numFmtId="164" fontId="6" fillId="0" borderId="51" xfId="108" applyNumberFormat="1" applyFont="1" applyBorder="1" applyAlignment="1">
      <alignment horizontal="right"/>
    </xf>
    <xf numFmtId="0" fontId="6" fillId="0" borderId="6" xfId="108" applyFont="1" applyBorder="1" applyAlignment="1">
      <alignment horizontal="left" indent="1"/>
    </xf>
    <xf numFmtId="164" fontId="6" fillId="0" borderId="16" xfId="108" applyNumberFormat="1" applyFont="1" applyBorder="1" applyAlignment="1">
      <alignment horizontal="right"/>
    </xf>
    <xf numFmtId="0" fontId="5" fillId="0" borderId="18" xfId="108" applyFont="1" applyBorder="1"/>
    <xf numFmtId="164" fontId="5" fillId="0" borderId="19" xfId="108" applyNumberFormat="1" applyFont="1" applyFill="1" applyBorder="1"/>
    <xf numFmtId="164" fontId="5" fillId="0" borderId="19" xfId="108" applyNumberFormat="1" applyFont="1" applyBorder="1" applyAlignment="1">
      <alignment horizontal="right"/>
    </xf>
    <xf numFmtId="172" fontId="6" fillId="0" borderId="19" xfId="108" applyNumberFormat="1" applyFont="1" applyBorder="1" applyAlignment="1">
      <alignment horizontal="right"/>
    </xf>
    <xf numFmtId="164" fontId="6" fillId="0" borderId="19" xfId="108" applyNumberFormat="1" applyFont="1" applyBorder="1" applyAlignment="1">
      <alignment horizontal="right"/>
    </xf>
    <xf numFmtId="164" fontId="6" fillId="0" borderId="20" xfId="108" applyNumberFormat="1" applyFont="1" applyBorder="1" applyAlignment="1">
      <alignment horizontal="right"/>
    </xf>
    <xf numFmtId="0" fontId="5" fillId="0" borderId="24" xfId="0" applyFont="1" applyBorder="1" applyAlignment="1" applyProtection="1">
      <alignment horizontal="justify" vertical="center"/>
    </xf>
    <xf numFmtId="164" fontId="5" fillId="0" borderId="13" xfId="0" applyNumberFormat="1" applyFont="1" applyFill="1" applyBorder="1" applyAlignment="1" applyProtection="1">
      <alignment horizontal="right" vertical="center"/>
    </xf>
    <xf numFmtId="164" fontId="5" fillId="0" borderId="13" xfId="0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right" vertical="center"/>
    </xf>
    <xf numFmtId="0" fontId="5" fillId="0" borderId="0" xfId="108" applyFont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18" fillId="0" borderId="0" xfId="0" applyFont="1" applyBorder="1" applyAlignment="1">
      <alignment horizontal="right"/>
    </xf>
    <xf numFmtId="0" fontId="6" fillId="5" borderId="2" xfId="226" applyFont="1" applyFill="1" applyBorder="1"/>
    <xf numFmtId="0" fontId="5" fillId="5" borderId="13" xfId="226" applyFont="1" applyFill="1" applyBorder="1" applyAlignment="1">
      <alignment horizontal="center"/>
    </xf>
    <xf numFmtId="0" fontId="5" fillId="5" borderId="8" xfId="226" applyFont="1" applyFill="1" applyBorder="1" applyAlignment="1">
      <alignment horizontal="center" wrapText="1"/>
    </xf>
    <xf numFmtId="0" fontId="5" fillId="5" borderId="7" xfId="226" applyFont="1" applyFill="1" applyBorder="1" applyAlignment="1">
      <alignment horizontal="center"/>
    </xf>
    <xf numFmtId="0" fontId="5" fillId="5" borderId="7" xfId="226" applyFont="1" applyFill="1" applyBorder="1" applyAlignment="1">
      <alignment horizontal="center" wrapText="1"/>
    </xf>
    <xf numFmtId="0" fontId="5" fillId="5" borderId="13" xfId="226" applyFont="1" applyFill="1" applyBorder="1" applyAlignment="1">
      <alignment horizontal="center" wrapText="1"/>
    </xf>
    <xf numFmtId="0" fontId="5" fillId="5" borderId="24" xfId="226" applyFont="1" applyFill="1" applyBorder="1" applyAlignment="1">
      <alignment horizontal="center"/>
    </xf>
    <xf numFmtId="0" fontId="5" fillId="5" borderId="14" xfId="226" applyFont="1" applyFill="1" applyBorder="1" applyAlignment="1">
      <alignment horizontal="center" wrapText="1"/>
    </xf>
    <xf numFmtId="0" fontId="6" fillId="0" borderId="6" xfId="0" applyFont="1" applyBorder="1"/>
    <xf numFmtId="179" fontId="6" fillId="0" borderId="15" xfId="150" applyNumberFormat="1" applyFont="1" applyFill="1" applyBorder="1"/>
    <xf numFmtId="180" fontId="6" fillId="0" borderId="36" xfId="150" applyNumberFormat="1" applyFont="1" applyFill="1" applyBorder="1"/>
    <xf numFmtId="179" fontId="6" fillId="0" borderId="31" xfId="150" applyNumberFormat="1" applyFont="1" applyFill="1" applyBorder="1"/>
    <xf numFmtId="180" fontId="6" fillId="0" borderId="31" xfId="150" applyNumberFormat="1" applyFont="1" applyFill="1" applyBorder="1"/>
    <xf numFmtId="179" fontId="6" fillId="0" borderId="15" xfId="150" applyNumberFormat="1" applyFont="1" applyFill="1" applyBorder="1" applyAlignment="1">
      <alignment horizontal="right" indent="1"/>
    </xf>
    <xf numFmtId="179" fontId="6" fillId="0" borderId="6" xfId="154" applyNumberFormat="1" applyFont="1" applyFill="1" applyBorder="1"/>
    <xf numFmtId="180" fontId="6" fillId="0" borderId="16" xfId="154" applyNumberFormat="1" applyFont="1" applyFill="1" applyBorder="1"/>
    <xf numFmtId="180" fontId="6" fillId="0" borderId="0" xfId="154" applyNumberFormat="1" applyFont="1" applyFill="1" applyBorder="1"/>
    <xf numFmtId="180" fontId="6" fillId="0" borderId="31" xfId="150" quotePrefix="1" applyNumberFormat="1" applyFont="1" applyFill="1" applyBorder="1"/>
    <xf numFmtId="180" fontId="6" fillId="0" borderId="15" xfId="150" applyNumberFormat="1" applyFont="1" applyFill="1" applyBorder="1"/>
    <xf numFmtId="180" fontId="6" fillId="0" borderId="6" xfId="154" applyNumberFormat="1" applyFont="1" applyFill="1" applyBorder="1"/>
    <xf numFmtId="179" fontId="6" fillId="0" borderId="16" xfId="154" applyNumberFormat="1" applyFont="1" applyFill="1" applyBorder="1"/>
    <xf numFmtId="179" fontId="2" fillId="0" borderId="0" xfId="0" applyNumberFormat="1" applyFont="1"/>
    <xf numFmtId="179" fontId="6" fillId="0" borderId="0" xfId="154" applyNumberFormat="1" applyFont="1" applyFill="1" applyBorder="1" applyAlignment="1">
      <alignment horizontal="center"/>
    </xf>
    <xf numFmtId="0" fontId="6" fillId="0" borderId="12" xfId="0" applyFont="1" applyBorder="1"/>
    <xf numFmtId="179" fontId="6" fillId="0" borderId="31" xfId="150" applyNumberFormat="1" applyFont="1" applyFill="1" applyBorder="1" applyAlignment="1">
      <alignment horizontal="center"/>
    </xf>
    <xf numFmtId="180" fontId="6" fillId="0" borderId="31" xfId="150" applyNumberFormat="1" applyFont="1" applyFill="1" applyBorder="1" applyAlignment="1">
      <alignment horizontal="center"/>
    </xf>
    <xf numFmtId="179" fontId="6" fillId="0" borderId="12" xfId="154" applyNumberFormat="1" applyFont="1" applyFill="1" applyBorder="1"/>
    <xf numFmtId="179" fontId="6" fillId="0" borderId="47" xfId="154" applyNumberFormat="1" applyFont="1" applyFill="1" applyBorder="1"/>
    <xf numFmtId="2" fontId="2" fillId="0" borderId="0" xfId="0" applyNumberFormat="1" applyFont="1"/>
    <xf numFmtId="0" fontId="5" fillId="0" borderId="25" xfId="0" applyFont="1" applyBorder="1" applyAlignment="1">
      <alignment horizontal="center" vertical="center"/>
    </xf>
    <xf numFmtId="179" fontId="9" fillId="0" borderId="22" xfId="150" applyNumberFormat="1" applyFont="1" applyFill="1" applyBorder="1" applyAlignment="1">
      <alignment vertical="center"/>
    </xf>
    <xf numFmtId="180" fontId="9" fillId="0" borderId="53" xfId="150" applyNumberFormat="1" applyFont="1" applyFill="1" applyBorder="1" applyAlignment="1">
      <alignment vertical="center"/>
    </xf>
    <xf numFmtId="179" fontId="9" fillId="0" borderId="49" xfId="150" applyNumberFormat="1" applyFont="1" applyFill="1" applyBorder="1" applyAlignment="1">
      <alignment vertical="center"/>
    </xf>
    <xf numFmtId="180" fontId="9" fillId="0" borderId="49" xfId="150" applyNumberFormat="1" applyFont="1" applyFill="1" applyBorder="1" applyAlignment="1">
      <alignment vertical="center"/>
    </xf>
    <xf numFmtId="181" fontId="9" fillId="0" borderId="23" xfId="150" applyNumberFormat="1" applyFont="1" applyFill="1" applyBorder="1" applyAlignment="1">
      <alignment horizontal="right" vertical="center"/>
    </xf>
    <xf numFmtId="179" fontId="5" fillId="0" borderId="25" xfId="154" applyNumberFormat="1" applyFont="1" applyFill="1" applyBorder="1" applyAlignment="1">
      <alignment vertical="center"/>
    </xf>
    <xf numFmtId="179" fontId="5" fillId="0" borderId="23" xfId="154" applyNumberFormat="1" applyFont="1" applyFill="1" applyBorder="1" applyAlignment="1">
      <alignment horizontal="right" vertical="center"/>
    </xf>
    <xf numFmtId="179" fontId="5" fillId="0" borderId="0" xfId="154" applyNumberFormat="1" applyFont="1" applyFill="1" applyBorder="1" applyAlignment="1">
      <alignment vertical="center"/>
    </xf>
    <xf numFmtId="0" fontId="5" fillId="7" borderId="6" xfId="0" applyFont="1" applyFill="1" applyBorder="1" applyAlignment="1">
      <alignment horizontal="center" vertical="center"/>
    </xf>
    <xf numFmtId="0" fontId="5" fillId="5" borderId="61" xfId="226" applyFont="1" applyFill="1" applyBorder="1" applyAlignment="1">
      <alignment horizontal="center" wrapText="1"/>
    </xf>
    <xf numFmtId="0" fontId="5" fillId="5" borderId="63" xfId="226" applyFont="1" applyFill="1" applyBorder="1" applyAlignment="1">
      <alignment horizontal="center" wrapText="1"/>
    </xf>
    <xf numFmtId="179" fontId="6" fillId="0" borderId="27" xfId="152" applyNumberFormat="1" applyFont="1" applyFill="1" applyBorder="1"/>
    <xf numFmtId="180" fontId="6" fillId="0" borderId="36" xfId="152" applyNumberFormat="1" applyFont="1" applyFill="1" applyBorder="1"/>
    <xf numFmtId="179" fontId="6" fillId="0" borderId="31" xfId="152" applyNumberFormat="1" applyFont="1" applyFill="1" applyBorder="1"/>
    <xf numFmtId="180" fontId="6" fillId="0" borderId="31" xfId="152" applyNumberFormat="1" applyFont="1" applyFill="1" applyBorder="1"/>
    <xf numFmtId="179" fontId="6" fillId="0" borderId="15" xfId="0" applyNumberFormat="1" applyFont="1" applyFill="1" applyBorder="1"/>
    <xf numFmtId="180" fontId="6" fillId="0" borderId="51" xfId="152" applyNumberFormat="1" applyFont="1" applyFill="1" applyBorder="1"/>
    <xf numFmtId="179" fontId="6" fillId="0" borderId="55" xfId="154" applyNumberFormat="1" applyFont="1" applyFill="1" applyBorder="1"/>
    <xf numFmtId="179" fontId="6" fillId="0" borderId="5" xfId="154" applyNumberFormat="1" applyFont="1" applyFill="1" applyBorder="1"/>
    <xf numFmtId="179" fontId="6" fillId="0" borderId="15" xfId="152" applyNumberFormat="1" applyFont="1" applyFill="1" applyBorder="1"/>
    <xf numFmtId="180" fontId="6" fillId="0" borderId="16" xfId="152" applyNumberFormat="1" applyFont="1" applyFill="1" applyBorder="1"/>
    <xf numFmtId="179" fontId="6" fillId="0" borderId="17" xfId="154" applyNumberFormat="1" applyFont="1" applyFill="1" applyBorder="1"/>
    <xf numFmtId="0" fontId="2" fillId="0" borderId="17" xfId="0" applyFont="1" applyFill="1" applyBorder="1"/>
    <xf numFmtId="2" fontId="2" fillId="0" borderId="16" xfId="0" applyNumberFormat="1" applyFont="1" applyFill="1" applyBorder="1"/>
    <xf numFmtId="164" fontId="2" fillId="0" borderId="16" xfId="0" applyNumberFormat="1" applyFont="1" applyFill="1" applyBorder="1"/>
    <xf numFmtId="180" fontId="6" fillId="0" borderId="6" xfId="152" applyNumberFormat="1" applyFont="1" applyFill="1" applyBorder="1"/>
    <xf numFmtId="180" fontId="6" fillId="0" borderId="40" xfId="152" applyNumberFormat="1" applyFont="1" applyFill="1" applyBorder="1"/>
    <xf numFmtId="179" fontId="6" fillId="0" borderId="9" xfId="152" applyNumberFormat="1" applyFont="1" applyFill="1" applyBorder="1"/>
    <xf numFmtId="180" fontId="6" fillId="0" borderId="28" xfId="152" applyNumberFormat="1" applyFont="1" applyFill="1" applyBorder="1"/>
    <xf numFmtId="179" fontId="6" fillId="0" borderId="10" xfId="152" applyNumberFormat="1" applyFont="1" applyFill="1" applyBorder="1"/>
    <xf numFmtId="180" fontId="6" fillId="0" borderId="10" xfId="152" applyNumberFormat="1" applyFont="1" applyFill="1" applyBorder="1" applyAlignment="1"/>
    <xf numFmtId="180" fontId="6" fillId="0" borderId="9" xfId="0" applyNumberFormat="1" applyFont="1" applyFill="1" applyBorder="1"/>
    <xf numFmtId="180" fontId="6" fillId="0" borderId="47" xfId="152" applyNumberFormat="1" applyFont="1" applyFill="1" applyBorder="1" applyAlignment="1"/>
    <xf numFmtId="0" fontId="2" fillId="0" borderId="16" xfId="0" applyFont="1" applyFill="1" applyBorder="1"/>
    <xf numFmtId="0" fontId="5" fillId="0" borderId="61" xfId="0" applyFont="1" applyBorder="1" applyAlignment="1">
      <alignment horizontal="center" vertical="center"/>
    </xf>
    <xf numFmtId="179" fontId="5" fillId="0" borderId="22" xfId="152" applyNumberFormat="1" applyFont="1" applyFill="1" applyBorder="1" applyAlignment="1">
      <alignment horizontal="center" vertical="center"/>
    </xf>
    <xf numFmtId="180" fontId="9" fillId="0" borderId="53" xfId="152" applyNumberFormat="1" applyFont="1" applyFill="1" applyBorder="1" applyAlignment="1">
      <alignment vertical="center"/>
    </xf>
    <xf numFmtId="179" fontId="9" fillId="0" borderId="49" xfId="152" applyNumberFormat="1" applyFont="1" applyFill="1" applyBorder="1" applyAlignment="1">
      <alignment vertical="center"/>
    </xf>
    <xf numFmtId="180" fontId="9" fillId="0" borderId="49" xfId="152" applyNumberFormat="1" applyFont="1" applyFill="1" applyBorder="1" applyAlignment="1">
      <alignment vertical="center"/>
    </xf>
    <xf numFmtId="179" fontId="9" fillId="0" borderId="19" xfId="0" applyNumberFormat="1" applyFont="1" applyFill="1" applyBorder="1" applyAlignment="1">
      <alignment vertical="center"/>
    </xf>
    <xf numFmtId="180" fontId="9" fillId="0" borderId="23" xfId="152" applyNumberFormat="1" applyFont="1" applyFill="1" applyBorder="1" applyAlignment="1"/>
    <xf numFmtId="0" fontId="2" fillId="0" borderId="59" xfId="0" applyFont="1" applyFill="1" applyBorder="1"/>
    <xf numFmtId="0" fontId="2" fillId="0" borderId="23" xfId="0" applyFont="1" applyFill="1" applyBorder="1"/>
    <xf numFmtId="0" fontId="5" fillId="5" borderId="56" xfId="226" applyNumberFormat="1" applyFont="1" applyFill="1" applyBorder="1" applyAlignment="1">
      <alignment horizontal="center"/>
    </xf>
    <xf numFmtId="0" fontId="5" fillId="5" borderId="10" xfId="226" quotePrefix="1" applyNumberFormat="1" applyFont="1" applyFill="1" applyBorder="1" applyAlignment="1">
      <alignment horizontal="center"/>
    </xf>
    <xf numFmtId="39" fontId="5" fillId="5" borderId="16" xfId="226" quotePrefix="1" applyNumberFormat="1" applyFont="1" applyFill="1" applyBorder="1" applyAlignment="1">
      <alignment horizontal="center"/>
    </xf>
    <xf numFmtId="0" fontId="5" fillId="5" borderId="13" xfId="227" applyFont="1" applyFill="1" applyBorder="1" applyAlignment="1">
      <alignment horizontal="center" vertical="center" wrapText="1"/>
    </xf>
    <xf numFmtId="0" fontId="5" fillId="5" borderId="13" xfId="227" applyFont="1" applyFill="1" applyBorder="1" applyAlignment="1">
      <alignment horizontal="center" vertical="center"/>
    </xf>
    <xf numFmtId="0" fontId="5" fillId="5" borderId="7" xfId="227" applyFont="1" applyFill="1" applyBorder="1" applyAlignment="1">
      <alignment horizontal="center" vertical="center" wrapText="1"/>
    </xf>
    <xf numFmtId="0" fontId="5" fillId="5" borderId="38" xfId="227" applyFont="1" applyFill="1" applyBorder="1" applyAlignment="1">
      <alignment horizontal="center" vertical="center"/>
    </xf>
    <xf numFmtId="39" fontId="5" fillId="5" borderId="14" xfId="226" applyNumberFormat="1" applyFont="1" applyFill="1" applyBorder="1" applyAlignment="1">
      <alignment horizontal="center"/>
    </xf>
    <xf numFmtId="0" fontId="6" fillId="0" borderId="15" xfId="172" applyFont="1" applyFill="1" applyBorder="1" applyAlignment="1">
      <alignment horizontal="right"/>
    </xf>
    <xf numFmtId="0" fontId="6" fillId="0" borderId="36" xfId="172" applyFont="1" applyFill="1" applyBorder="1" applyAlignment="1">
      <alignment horizontal="right"/>
    </xf>
    <xf numFmtId="179" fontId="6" fillId="0" borderId="15" xfId="172" quotePrefix="1" applyNumberFormat="1" applyFont="1" applyFill="1" applyBorder="1" applyAlignment="1"/>
    <xf numFmtId="0" fontId="6" fillId="0" borderId="31" xfId="172" applyFont="1" applyFill="1" applyBorder="1" applyAlignment="1">
      <alignment horizontal="right"/>
    </xf>
    <xf numFmtId="180" fontId="6" fillId="0" borderId="40" xfId="172" quotePrefix="1" applyNumberFormat="1" applyFont="1" applyFill="1" applyBorder="1" applyAlignment="1"/>
    <xf numFmtId="180" fontId="6" fillId="0" borderId="31" xfId="154" applyNumberFormat="1" applyFont="1" applyFill="1" applyBorder="1"/>
    <xf numFmtId="164" fontId="6" fillId="0" borderId="15" xfId="172" applyNumberFormat="1" applyFont="1" applyFill="1" applyBorder="1" applyAlignment="1">
      <alignment horizontal="right"/>
    </xf>
    <xf numFmtId="2" fontId="6" fillId="0" borderId="36" xfId="172" applyNumberFormat="1" applyFont="1" applyFill="1" applyBorder="1" applyAlignment="1">
      <alignment horizontal="right"/>
    </xf>
    <xf numFmtId="179" fontId="6" fillId="0" borderId="15" xfId="172" quotePrefix="1" applyNumberFormat="1" applyFont="1" applyFill="1" applyBorder="1" applyAlignment="1">
      <alignment horizontal="right"/>
    </xf>
    <xf numFmtId="2" fontId="6" fillId="0" borderId="31" xfId="172" applyNumberFormat="1" applyFont="1" applyFill="1" applyBorder="1" applyAlignment="1">
      <alignment horizontal="right"/>
    </xf>
    <xf numFmtId="1" fontId="6" fillId="0" borderId="15" xfId="172" applyNumberFormat="1" applyFont="1" applyFill="1" applyBorder="1" applyAlignment="1">
      <alignment horizontal="right"/>
    </xf>
    <xf numFmtId="180" fontId="6" fillId="0" borderId="40" xfId="172" quotePrefix="1" applyNumberFormat="1" applyFont="1" applyFill="1" applyBorder="1" applyAlignment="1">
      <alignment horizontal="right"/>
    </xf>
    <xf numFmtId="2" fontId="6" fillId="0" borderId="15" xfId="172" applyNumberFormat="1" applyFont="1" applyFill="1" applyBorder="1" applyAlignment="1">
      <alignment horizontal="right"/>
    </xf>
    <xf numFmtId="180" fontId="6" fillId="0" borderId="40" xfId="172" applyNumberFormat="1" applyFont="1" applyFill="1" applyBorder="1" applyAlignment="1">
      <alignment horizontal="right"/>
    </xf>
    <xf numFmtId="164" fontId="6" fillId="0" borderId="15" xfId="172" quotePrefix="1" applyNumberFormat="1" applyFont="1" applyFill="1" applyBorder="1" applyAlignment="1">
      <alignment horizontal="right"/>
    </xf>
    <xf numFmtId="179" fontId="6" fillId="0" borderId="15" xfId="172" applyNumberFormat="1" applyFont="1" applyFill="1" applyBorder="1" applyAlignment="1">
      <alignment horizontal="right"/>
    </xf>
    <xf numFmtId="179" fontId="6" fillId="0" borderId="15" xfId="172" applyNumberFormat="1" applyFont="1" applyFill="1" applyBorder="1"/>
    <xf numFmtId="180" fontId="6" fillId="0" borderId="40" xfId="172" applyNumberFormat="1" applyFont="1" applyFill="1" applyBorder="1"/>
    <xf numFmtId="179" fontId="6" fillId="0" borderId="31" xfId="154" applyNumberFormat="1" applyFont="1" applyFill="1" applyBorder="1"/>
    <xf numFmtId="179" fontId="6" fillId="0" borderId="16" xfId="154" applyNumberFormat="1" applyFont="1" applyFill="1" applyBorder="1" applyAlignment="1">
      <alignment horizontal="center"/>
    </xf>
    <xf numFmtId="0" fontId="6" fillId="0" borderId="18" xfId="0" applyFont="1" applyBorder="1"/>
    <xf numFmtId="164" fontId="6" fillId="0" borderId="19" xfId="172" applyNumberFormat="1" applyFont="1" applyFill="1" applyBorder="1" applyAlignment="1">
      <alignment horizontal="right"/>
    </xf>
    <xf numFmtId="2" fontId="6" fillId="0" borderId="41" xfId="172" applyNumberFormat="1" applyFont="1" applyFill="1" applyBorder="1" applyAlignment="1">
      <alignment horizontal="right"/>
    </xf>
    <xf numFmtId="179" fontId="6" fillId="0" borderId="19" xfId="172" applyNumberFormat="1" applyFont="1" applyFill="1" applyBorder="1" applyAlignment="1">
      <alignment horizontal="right"/>
    </xf>
    <xf numFmtId="2" fontId="6" fillId="0" borderId="42" xfId="172" applyNumberFormat="1" applyFont="1" applyFill="1" applyBorder="1" applyAlignment="1">
      <alignment horizontal="right"/>
    </xf>
    <xf numFmtId="2" fontId="6" fillId="0" borderId="19" xfId="172" applyNumberFormat="1" applyFont="1" applyFill="1" applyBorder="1" applyAlignment="1">
      <alignment horizontal="right"/>
    </xf>
    <xf numFmtId="180" fontId="6" fillId="0" borderId="43" xfId="172" applyNumberFormat="1" applyFont="1" applyFill="1" applyBorder="1" applyAlignment="1">
      <alignment horizontal="right"/>
    </xf>
    <xf numFmtId="179" fontId="5" fillId="0" borderId="18" xfId="172" applyNumberFormat="1" applyFont="1" applyFill="1" applyBorder="1" applyAlignment="1">
      <alignment vertical="center"/>
    </xf>
    <xf numFmtId="2" fontId="5" fillId="0" borderId="19" xfId="172" applyNumberFormat="1" applyFont="1" applyFill="1" applyBorder="1" applyAlignment="1">
      <alignment horizontal="right"/>
    </xf>
    <xf numFmtId="180" fontId="5" fillId="0" borderId="43" xfId="172" applyNumberFormat="1" applyFont="1" applyFill="1" applyBorder="1" applyAlignment="1">
      <alignment vertical="center"/>
    </xf>
    <xf numFmtId="179" fontId="5" fillId="0" borderId="73" xfId="154" applyNumberFormat="1" applyFont="1" applyFill="1" applyBorder="1" applyAlignment="1">
      <alignment vertical="center"/>
    </xf>
    <xf numFmtId="179" fontId="5" fillId="0" borderId="74" xfId="154" applyNumberFormat="1" applyFont="1" applyFill="1" applyBorder="1" applyAlignment="1">
      <alignment vertical="center"/>
    </xf>
    <xf numFmtId="179" fontId="5" fillId="0" borderId="75" xfId="154" applyNumberFormat="1" applyFont="1" applyFill="1" applyBorder="1" applyAlignment="1">
      <alignment vertical="center"/>
    </xf>
    <xf numFmtId="0" fontId="5" fillId="0" borderId="0" xfId="227" applyFont="1" applyFill="1" applyBorder="1" applyAlignment="1">
      <alignment horizontal="center" vertical="center" wrapText="1"/>
    </xf>
    <xf numFmtId="2" fontId="5" fillId="0" borderId="0" xfId="227" applyNumberFormat="1" applyFont="1" applyFill="1" applyBorder="1" applyAlignment="1">
      <alignment horizontal="center" vertical="center"/>
    </xf>
    <xf numFmtId="0" fontId="5" fillId="5" borderId="14" xfId="227" applyFont="1" applyFill="1" applyBorder="1" applyAlignment="1">
      <alignment horizontal="center" vertical="center" wrapText="1"/>
    </xf>
    <xf numFmtId="0" fontId="5" fillId="0" borderId="0" xfId="227" applyFont="1" applyFill="1" applyBorder="1" applyAlignment="1">
      <alignment horizontal="center" vertical="center"/>
    </xf>
    <xf numFmtId="2" fontId="6" fillId="0" borderId="15" xfId="172" applyNumberFormat="1" applyFont="1" applyFill="1" applyBorder="1" applyAlignment="1">
      <alignment horizontal="center" vertical="center"/>
    </xf>
    <xf numFmtId="2" fontId="6" fillId="0" borderId="36" xfId="172" applyNumberFormat="1" applyFont="1" applyFill="1" applyBorder="1" applyAlignment="1">
      <alignment horizontal="center" vertical="center"/>
    </xf>
    <xf numFmtId="179" fontId="6" fillId="0" borderId="15" xfId="172" quotePrefix="1" applyNumberFormat="1" applyFont="1" applyFill="1" applyBorder="1" applyAlignment="1">
      <alignment horizontal="center" vertical="center"/>
    </xf>
    <xf numFmtId="0" fontId="6" fillId="0" borderId="16" xfId="172" applyFont="1" applyFill="1" applyBorder="1" applyAlignment="1">
      <alignment horizontal="center" vertical="center"/>
    </xf>
    <xf numFmtId="0" fontId="6" fillId="0" borderId="0" xfId="172" applyFont="1" applyFill="1" applyBorder="1" applyAlignment="1">
      <alignment horizontal="right"/>
    </xf>
    <xf numFmtId="180" fontId="6" fillId="0" borderId="0" xfId="172" quotePrefix="1" applyNumberFormat="1" applyFont="1" applyFill="1" applyBorder="1" applyAlignment="1"/>
    <xf numFmtId="2" fontId="6" fillId="0" borderId="16" xfId="172" applyNumberFormat="1" applyFont="1" applyFill="1" applyBorder="1" applyAlignment="1">
      <alignment horizontal="center" vertical="center"/>
    </xf>
    <xf numFmtId="1" fontId="6" fillId="0" borderId="0" xfId="172" applyNumberFormat="1" applyFont="1" applyFill="1" applyBorder="1" applyAlignment="1">
      <alignment horizontal="right"/>
    </xf>
    <xf numFmtId="180" fontId="6" fillId="0" borderId="0" xfId="172" quotePrefix="1" applyNumberFormat="1" applyFont="1" applyFill="1" applyBorder="1" applyAlignment="1">
      <alignment horizontal="right"/>
    </xf>
    <xf numFmtId="179" fontId="6" fillId="0" borderId="15" xfId="172" applyNumberFormat="1" applyFont="1" applyFill="1" applyBorder="1" applyAlignment="1">
      <alignment horizontal="center" vertical="center"/>
    </xf>
    <xf numFmtId="2" fontId="6" fillId="0" borderId="0" xfId="172" applyNumberFormat="1" applyFont="1" applyFill="1" applyBorder="1" applyAlignment="1">
      <alignment horizontal="right"/>
    </xf>
    <xf numFmtId="180" fontId="6" fillId="0" borderId="0" xfId="172" applyNumberFormat="1" applyFont="1" applyFill="1" applyBorder="1" applyAlignment="1">
      <alignment horizontal="right"/>
    </xf>
    <xf numFmtId="180" fontId="6" fillId="0" borderId="0" xfId="172" applyNumberFormat="1" applyFont="1" applyFill="1" applyBorder="1"/>
    <xf numFmtId="2" fontId="6" fillId="0" borderId="15" xfId="172" applyNumberFormat="1" applyFont="1" applyFill="1" applyBorder="1" applyAlignment="1">
      <alignment horizontal="center"/>
    </xf>
    <xf numFmtId="2" fontId="6" fillId="0" borderId="36" xfId="172" applyNumberFormat="1" applyFont="1" applyFill="1" applyBorder="1" applyAlignment="1">
      <alignment horizontal="center"/>
    </xf>
    <xf numFmtId="179" fontId="6" fillId="0" borderId="15" xfId="172" applyNumberFormat="1" applyFont="1" applyFill="1" applyBorder="1" applyAlignment="1">
      <alignment horizontal="center"/>
    </xf>
    <xf numFmtId="2" fontId="6" fillId="0" borderId="16" xfId="172" applyNumberFormat="1" applyFont="1" applyFill="1" applyBorder="1" applyAlignment="1">
      <alignment horizontal="center"/>
    </xf>
    <xf numFmtId="2" fontId="6" fillId="0" borderId="20" xfId="172" applyNumberFormat="1" applyFont="1" applyFill="1" applyBorder="1" applyAlignment="1">
      <alignment horizontal="right"/>
    </xf>
    <xf numFmtId="2" fontId="5" fillId="0" borderId="20" xfId="172" applyNumberFormat="1" applyFont="1" applyFill="1" applyBorder="1" applyAlignment="1">
      <alignment horizontal="right"/>
    </xf>
    <xf numFmtId="2" fontId="5" fillId="0" borderId="0" xfId="172" applyNumberFormat="1" applyFont="1" applyFill="1" applyBorder="1" applyAlignment="1">
      <alignment horizontal="right"/>
    </xf>
    <xf numFmtId="180" fontId="5" fillId="0" borderId="0" xfId="172" applyNumberFormat="1" applyFont="1" applyFill="1" applyBorder="1" applyAlignment="1">
      <alignment vertical="center"/>
    </xf>
    <xf numFmtId="43" fontId="2" fillId="0" borderId="0" xfId="0" applyNumberFormat="1" applyFont="1"/>
    <xf numFmtId="0" fontId="6" fillId="0" borderId="0" xfId="0" applyFont="1" applyFill="1" applyBorder="1"/>
    <xf numFmtId="39" fontId="5" fillId="0" borderId="0" xfId="0" applyNumberFormat="1" applyFont="1" applyAlignment="1" applyProtection="1">
      <alignment horizontal="center"/>
    </xf>
    <xf numFmtId="0" fontId="18" fillId="0" borderId="0" xfId="0" applyFont="1" applyAlignment="1">
      <alignment horizontal="right"/>
    </xf>
    <xf numFmtId="0" fontId="6" fillId="0" borderId="0" xfId="0" applyFont="1" applyFill="1"/>
    <xf numFmtId="39" fontId="5" fillId="8" borderId="13" xfId="0" applyNumberFormat="1" applyFont="1" applyFill="1" applyBorder="1" applyAlignment="1" applyProtection="1">
      <alignment horizontal="center" vertical="center"/>
    </xf>
    <xf numFmtId="39" fontId="5" fillId="8" borderId="7" xfId="0" applyNumberFormat="1" applyFont="1" applyFill="1" applyBorder="1" applyAlignment="1" applyProtection="1">
      <alignment horizontal="center" vertical="center"/>
    </xf>
    <xf numFmtId="39" fontId="5" fillId="8" borderId="14" xfId="0" applyNumberFormat="1" applyFont="1" applyFill="1" applyBorder="1" applyAlignment="1" applyProtection="1">
      <alignment horizontal="center" vertical="center" wrapText="1"/>
    </xf>
    <xf numFmtId="0" fontId="5" fillId="8" borderId="8" xfId="0" applyFont="1" applyFill="1" applyBorder="1" applyAlignment="1">
      <alignment horizontal="right"/>
    </xf>
    <xf numFmtId="0" fontId="5" fillId="8" borderId="37" xfId="0" applyFont="1" applyFill="1" applyBorder="1" applyAlignment="1">
      <alignment horizontal="right"/>
    </xf>
    <xf numFmtId="0" fontId="5" fillId="8" borderId="13" xfId="0" applyFont="1" applyFill="1" applyBorder="1" applyAlignment="1">
      <alignment horizontal="right"/>
    </xf>
    <xf numFmtId="0" fontId="5" fillId="8" borderId="38" xfId="0" applyFont="1" applyFill="1" applyBorder="1" applyAlignment="1">
      <alignment horizontal="right"/>
    </xf>
    <xf numFmtId="179" fontId="6" fillId="0" borderId="15" xfId="170" applyNumberFormat="1" applyFont="1" applyFill="1" applyBorder="1"/>
    <xf numFmtId="179" fontId="6" fillId="0" borderId="31" xfId="170" applyNumberFormat="1" applyFont="1" applyFill="1" applyBorder="1"/>
    <xf numFmtId="179" fontId="6" fillId="0" borderId="15" xfId="170" applyNumberFormat="1" applyFont="1" applyFill="1" applyBorder="1" applyAlignment="1"/>
    <xf numFmtId="179" fontId="6" fillId="0" borderId="36" xfId="170" applyNumberFormat="1" applyFont="1" applyFill="1" applyBorder="1"/>
    <xf numFmtId="179" fontId="6" fillId="0" borderId="27" xfId="170" applyNumberFormat="1" applyFont="1" applyFill="1" applyBorder="1"/>
    <xf numFmtId="179" fontId="6" fillId="0" borderId="0" xfId="170" applyNumberFormat="1" applyFont="1" applyFill="1" applyBorder="1"/>
    <xf numFmtId="165" fontId="6" fillId="0" borderId="6" xfId="84" applyNumberFormat="1" applyFont="1" applyBorder="1" applyAlignment="1">
      <alignment horizontal="right" vertical="center"/>
    </xf>
    <xf numFmtId="165" fontId="6" fillId="0" borderId="0" xfId="84" applyNumberFormat="1" applyFont="1" applyBorder="1" applyAlignment="1">
      <alignment horizontal="right" vertical="center"/>
    </xf>
    <xf numFmtId="165" fontId="6" fillId="0" borderId="15" xfId="84" applyNumberFormat="1" applyFont="1" applyBorder="1" applyAlignment="1">
      <alignment horizontal="right" vertical="center"/>
    </xf>
    <xf numFmtId="165" fontId="6" fillId="0" borderId="40" xfId="84" applyNumberFormat="1" applyFont="1" applyBorder="1" applyAlignment="1">
      <alignment horizontal="right" vertical="center"/>
    </xf>
    <xf numFmtId="43" fontId="6" fillId="0" borderId="0" xfId="0" applyNumberFormat="1" applyFont="1" applyFill="1"/>
    <xf numFmtId="180" fontId="6" fillId="0" borderId="15" xfId="170" applyNumberFormat="1" applyFont="1" applyFill="1" applyBorder="1" applyAlignment="1"/>
    <xf numFmtId="180" fontId="6" fillId="0" borderId="36" xfId="170" applyNumberFormat="1" applyFont="1" applyFill="1" applyBorder="1"/>
    <xf numFmtId="165" fontId="6" fillId="0" borderId="6" xfId="84" applyNumberFormat="1" applyFont="1" applyFill="1" applyBorder="1" applyAlignment="1">
      <alignment horizontal="right" vertical="center"/>
    </xf>
    <xf numFmtId="165" fontId="6" fillId="0" borderId="0" xfId="84" applyNumberFormat="1" applyFont="1" applyFill="1" applyBorder="1" applyAlignment="1">
      <alignment horizontal="right" vertical="center"/>
    </xf>
    <xf numFmtId="165" fontId="6" fillId="0" borderId="15" xfId="84" applyNumberFormat="1" applyFont="1" applyFill="1" applyBorder="1" applyAlignment="1">
      <alignment horizontal="right" vertical="center"/>
    </xf>
    <xf numFmtId="165" fontId="6" fillId="0" borderId="40" xfId="84" applyNumberFormat="1" applyFont="1" applyFill="1" applyBorder="1" applyAlignment="1">
      <alignment horizontal="right" vertical="center"/>
    </xf>
    <xf numFmtId="179" fontId="6" fillId="0" borderId="15" xfId="170" applyNumberFormat="1" applyFont="1" applyBorder="1"/>
    <xf numFmtId="179" fontId="28" fillId="0" borderId="15" xfId="170" applyNumberFormat="1" applyFont="1" applyFill="1" applyBorder="1"/>
    <xf numFmtId="179" fontId="28" fillId="0" borderId="31" xfId="170" applyNumberFormat="1" applyFont="1" applyFill="1" applyBorder="1"/>
    <xf numFmtId="179" fontId="6" fillId="0" borderId="15" xfId="6" applyNumberFormat="1" applyFont="1" applyFill="1" applyBorder="1"/>
    <xf numFmtId="165" fontId="6" fillId="0" borderId="17" xfId="84" applyNumberFormat="1" applyFont="1" applyFill="1" applyBorder="1" applyAlignment="1">
      <alignment horizontal="right" vertical="center"/>
    </xf>
    <xf numFmtId="165" fontId="6" fillId="0" borderId="31" xfId="84" applyNumberFormat="1" applyFont="1" applyFill="1" applyBorder="1" applyAlignment="1">
      <alignment horizontal="right" vertical="center"/>
    </xf>
    <xf numFmtId="179" fontId="6" fillId="0" borderId="9" xfId="170" applyNumberFormat="1" applyFont="1" applyFill="1" applyBorder="1"/>
    <xf numFmtId="179" fontId="6" fillId="0" borderId="15" xfId="74" applyNumberFormat="1" applyFont="1" applyBorder="1"/>
    <xf numFmtId="180" fontId="6" fillId="0" borderId="9" xfId="170" applyNumberFormat="1" applyFont="1" applyFill="1" applyBorder="1" applyAlignment="1"/>
    <xf numFmtId="179" fontId="6" fillId="0" borderId="10" xfId="170" applyNumberFormat="1" applyFont="1" applyFill="1" applyBorder="1"/>
    <xf numFmtId="165" fontId="6" fillId="0" borderId="12" xfId="84" applyNumberFormat="1" applyFont="1" applyFill="1" applyBorder="1" applyAlignment="1">
      <alignment horizontal="right" vertical="center"/>
    </xf>
    <xf numFmtId="165" fontId="6" fillId="0" borderId="39" xfId="84" applyNumberFormat="1" applyFont="1" applyFill="1" applyBorder="1" applyAlignment="1">
      <alignment horizontal="right" vertical="center"/>
    </xf>
    <xf numFmtId="165" fontId="6" fillId="0" borderId="9" xfId="84" applyNumberFormat="1" applyFont="1" applyFill="1" applyBorder="1" applyAlignment="1">
      <alignment horizontal="right" vertical="center"/>
    </xf>
    <xf numFmtId="165" fontId="6" fillId="0" borderId="11" xfId="84" applyNumberFormat="1" applyFont="1" applyFill="1" applyBorder="1" applyAlignment="1">
      <alignment horizontal="right" vertical="center"/>
    </xf>
    <xf numFmtId="164" fontId="6" fillId="0" borderId="0" xfId="0" applyNumberFormat="1" applyFont="1" applyFill="1"/>
    <xf numFmtId="0" fontId="5" fillId="0" borderId="18" xfId="0" applyFont="1" applyFill="1" applyBorder="1" applyAlignment="1">
      <alignment horizontal="center" vertical="center"/>
    </xf>
    <xf numFmtId="179" fontId="5" fillId="0" borderId="22" xfId="170" applyNumberFormat="1" applyFont="1" applyFill="1" applyBorder="1" applyAlignment="1">
      <alignment vertical="center"/>
    </xf>
    <xf numFmtId="179" fontId="5" fillId="0" borderId="53" xfId="170" applyNumberFormat="1" applyFont="1" applyFill="1" applyBorder="1" applyAlignment="1">
      <alignment vertical="center"/>
    </xf>
    <xf numFmtId="179" fontId="5" fillId="0" borderId="19" xfId="170" applyNumberFormat="1" applyFont="1" applyFill="1" applyBorder="1"/>
    <xf numFmtId="179" fontId="5" fillId="0" borderId="42" xfId="170" applyNumberFormat="1" applyFont="1" applyFill="1" applyBorder="1"/>
    <xf numFmtId="179" fontId="5" fillId="0" borderId="62" xfId="170" applyNumberFormat="1" applyFont="1" applyFill="1" applyBorder="1" applyAlignment="1">
      <alignment vertical="center"/>
    </xf>
    <xf numFmtId="165" fontId="5" fillId="0" borderId="22" xfId="84" applyNumberFormat="1" applyFont="1" applyFill="1" applyBorder="1" applyAlignment="1">
      <alignment horizontal="right" vertical="center"/>
    </xf>
    <xf numFmtId="165" fontId="5" fillId="0" borderId="76" xfId="84" applyNumberFormat="1" applyFont="1" applyFill="1" applyBorder="1" applyAlignment="1">
      <alignment horizontal="right" vertical="center"/>
    </xf>
    <xf numFmtId="180" fontId="6" fillId="0" borderId="0" xfId="0" applyNumberFormat="1" applyFont="1" applyFill="1"/>
    <xf numFmtId="179" fontId="6" fillId="0" borderId="0" xfId="0" applyNumberFormat="1" applyFont="1" applyFill="1"/>
    <xf numFmtId="0" fontId="6" fillId="0" borderId="0" xfId="0" applyFont="1" applyBorder="1"/>
    <xf numFmtId="179" fontId="6" fillId="0" borderId="0" xfId="0" applyNumberFormat="1" applyFont="1" applyBorder="1"/>
    <xf numFmtId="165" fontId="6" fillId="0" borderId="0" xfId="0" applyNumberFormat="1" applyFont="1" applyFill="1" applyBorder="1"/>
    <xf numFmtId="164" fontId="6" fillId="0" borderId="0" xfId="0" applyNumberFormat="1" applyFont="1"/>
    <xf numFmtId="43" fontId="6" fillId="0" borderId="0" xfId="0" applyNumberFormat="1" applyFont="1"/>
    <xf numFmtId="43" fontId="6" fillId="0" borderId="0" xfId="0" applyNumberFormat="1" applyFont="1" applyFill="1" applyBorder="1"/>
    <xf numFmtId="179" fontId="6" fillId="0" borderId="0" xfId="0" applyNumberFormat="1" applyFont="1"/>
    <xf numFmtId="180" fontId="6" fillId="0" borderId="0" xfId="0" applyNumberFormat="1" applyFont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8" fillId="0" borderId="1" xfId="108" applyFont="1" applyBorder="1" applyAlignment="1">
      <alignment horizontal="right"/>
    </xf>
    <xf numFmtId="0" fontId="5" fillId="5" borderId="13" xfId="108" applyFont="1" applyFill="1" applyBorder="1"/>
    <xf numFmtId="0" fontId="5" fillId="5" borderId="28" xfId="108" applyFont="1" applyFill="1" applyBorder="1"/>
    <xf numFmtId="0" fontId="5" fillId="5" borderId="9" xfId="108" applyFont="1" applyFill="1" applyBorder="1"/>
    <xf numFmtId="0" fontId="5" fillId="5" borderId="11" xfId="108" applyFont="1" applyFill="1" applyBorder="1"/>
    <xf numFmtId="0" fontId="5" fillId="5" borderId="39" xfId="108" applyFont="1" applyFill="1" applyBorder="1"/>
    <xf numFmtId="0" fontId="6" fillId="0" borderId="6" xfId="108" applyFont="1" applyFill="1" applyBorder="1"/>
    <xf numFmtId="179" fontId="6" fillId="0" borderId="15" xfId="158" applyNumberFormat="1" applyFont="1" applyFill="1" applyBorder="1"/>
    <xf numFmtId="180" fontId="6" fillId="0" borderId="15" xfId="158" applyNumberFormat="1" applyFont="1" applyFill="1" applyBorder="1"/>
    <xf numFmtId="180" fontId="6" fillId="0" borderId="16" xfId="158" applyNumberFormat="1" applyFont="1" applyFill="1" applyBorder="1"/>
    <xf numFmtId="179" fontId="6" fillId="0" borderId="15" xfId="158" applyNumberFormat="1" applyFont="1" applyFill="1" applyBorder="1" applyAlignment="1"/>
    <xf numFmtId="180" fontId="6" fillId="0" borderId="31" xfId="158" applyNumberFormat="1" applyFont="1" applyFill="1" applyBorder="1"/>
    <xf numFmtId="179" fontId="6" fillId="0" borderId="15" xfId="6" applyNumberFormat="1" applyFont="1" applyBorder="1"/>
    <xf numFmtId="180" fontId="6" fillId="0" borderId="16" xfId="108" applyNumberFormat="1" applyFont="1" applyBorder="1"/>
    <xf numFmtId="179" fontId="6" fillId="0" borderId="15" xfId="72" applyNumberFormat="1" applyFont="1" applyBorder="1"/>
    <xf numFmtId="179" fontId="6" fillId="0" borderId="15" xfId="72" applyNumberFormat="1" applyFont="1" applyBorder="1" applyAlignment="1"/>
    <xf numFmtId="179" fontId="6" fillId="0" borderId="15" xfId="108" applyNumberFormat="1" applyFont="1" applyBorder="1"/>
    <xf numFmtId="179" fontId="6" fillId="0" borderId="15" xfId="158" applyNumberFormat="1" applyFont="1" applyBorder="1"/>
    <xf numFmtId="180" fontId="6" fillId="0" borderId="0" xfId="158" applyNumberFormat="1" applyFont="1" applyFill="1" applyBorder="1"/>
    <xf numFmtId="179" fontId="6" fillId="0" borderId="15" xfId="108" applyNumberFormat="1" applyFont="1" applyFill="1" applyBorder="1"/>
    <xf numFmtId="180" fontId="6" fillId="0" borderId="16" xfId="108" applyNumberFormat="1" applyFont="1" applyFill="1" applyBorder="1"/>
    <xf numFmtId="180" fontId="6" fillId="0" borderId="0" xfId="158" applyNumberFormat="1" applyFont="1" applyBorder="1"/>
    <xf numFmtId="0" fontId="6" fillId="0" borderId="12" xfId="108" applyFont="1" applyFill="1" applyBorder="1"/>
    <xf numFmtId="179" fontId="6" fillId="0" borderId="9" xfId="158" applyNumberFormat="1" applyFont="1" applyBorder="1"/>
    <xf numFmtId="180" fontId="6" fillId="0" borderId="9" xfId="158" applyNumberFormat="1" applyFont="1" applyFill="1" applyBorder="1"/>
    <xf numFmtId="179" fontId="6" fillId="0" borderId="9" xfId="158" applyNumberFormat="1" applyFont="1" applyFill="1" applyBorder="1"/>
    <xf numFmtId="180" fontId="6" fillId="0" borderId="47" xfId="158" applyNumberFormat="1" applyFont="1" applyFill="1" applyBorder="1"/>
    <xf numFmtId="180" fontId="6" fillId="0" borderId="39" xfId="158" applyNumberFormat="1" applyFont="1" applyBorder="1"/>
    <xf numFmtId="0" fontId="5" fillId="0" borderId="18" xfId="108" applyFont="1" applyBorder="1" applyAlignment="1" applyProtection="1">
      <alignment horizontal="left" vertical="center"/>
    </xf>
    <xf numFmtId="179" fontId="5" fillId="0" borderId="19" xfId="158" applyNumberFormat="1" applyFont="1" applyFill="1" applyBorder="1"/>
    <xf numFmtId="180" fontId="5" fillId="0" borderId="41" xfId="158" applyNumberFormat="1" applyFont="1" applyBorder="1"/>
    <xf numFmtId="165" fontId="5" fillId="0" borderId="19" xfId="6" applyNumberFormat="1" applyFont="1" applyBorder="1"/>
    <xf numFmtId="43" fontId="5" fillId="0" borderId="23" xfId="6" quotePrefix="1" applyFont="1" applyBorder="1" applyAlignment="1">
      <alignment horizontal="center"/>
    </xf>
    <xf numFmtId="179" fontId="5" fillId="0" borderId="22" xfId="158" applyNumberFormat="1" applyFont="1" applyFill="1" applyBorder="1"/>
    <xf numFmtId="2" fontId="5" fillId="0" borderId="1" xfId="158" applyNumberFormat="1" applyFont="1" applyBorder="1"/>
    <xf numFmtId="165" fontId="5" fillId="0" borderId="22" xfId="6" applyNumberFormat="1" applyFont="1" applyBorder="1"/>
    <xf numFmtId="0" fontId="6" fillId="0" borderId="0" xfId="108" applyFont="1" applyFill="1" applyBorder="1"/>
    <xf numFmtId="43" fontId="2" fillId="0" borderId="0" xfId="108" applyNumberFormat="1"/>
    <xf numFmtId="179" fontId="2" fillId="0" borderId="0" xfId="108" applyNumberFormat="1"/>
    <xf numFmtId="0" fontId="5" fillId="5" borderId="33" xfId="108" applyNumberFormat="1" applyFont="1" applyFill="1" applyBorder="1" applyAlignment="1">
      <alignment horizontal="center"/>
    </xf>
    <xf numFmtId="0" fontId="5" fillId="5" borderId="33" xfId="108" applyFont="1" applyFill="1" applyBorder="1" applyAlignment="1">
      <alignment horizontal="center"/>
    </xf>
    <xf numFmtId="0" fontId="5" fillId="5" borderId="35" xfId="108" applyFont="1" applyFill="1" applyBorder="1" applyAlignment="1">
      <alignment horizontal="center"/>
    </xf>
    <xf numFmtId="0" fontId="5" fillId="5" borderId="39" xfId="108" applyFont="1" applyFill="1" applyBorder="1" applyAlignment="1">
      <alignment horizontal="center"/>
    </xf>
    <xf numFmtId="0" fontId="5" fillId="5" borderId="11" xfId="108" applyFont="1" applyFill="1" applyBorder="1" applyAlignment="1">
      <alignment horizontal="center"/>
    </xf>
    <xf numFmtId="0" fontId="5" fillId="0" borderId="17" xfId="108" applyFont="1" applyFill="1" applyBorder="1"/>
    <xf numFmtId="0" fontId="6" fillId="0" borderId="0" xfId="108" applyFont="1" applyFill="1" applyBorder="1" applyAlignment="1">
      <alignment horizontal="center"/>
    </xf>
    <xf numFmtId="0" fontId="2" fillId="0" borderId="0" xfId="108" applyFont="1" applyFill="1" applyBorder="1"/>
    <xf numFmtId="164" fontId="6" fillId="0" borderId="0" xfId="108" applyNumberFormat="1" applyFont="1" applyFill="1" applyBorder="1" applyAlignment="1">
      <alignment horizontal="center"/>
    </xf>
    <xf numFmtId="0" fontId="2" fillId="0" borderId="40" xfId="108" applyFont="1" applyFill="1" applyBorder="1"/>
    <xf numFmtId="0" fontId="6" fillId="0" borderId="0" xfId="108" applyFont="1" applyFill="1" applyBorder="1" applyAlignment="1">
      <alignment horizontal="left" indent="2"/>
    </xf>
    <xf numFmtId="164" fontId="6" fillId="0" borderId="40" xfId="108" applyNumberFormat="1" applyFont="1" applyFill="1" applyBorder="1" applyAlignment="1">
      <alignment horizontal="center"/>
    </xf>
    <xf numFmtId="0" fontId="6" fillId="0" borderId="17" xfId="108" applyFont="1" applyFill="1" applyBorder="1"/>
    <xf numFmtId="164" fontId="6" fillId="0" borderId="39" xfId="108" applyNumberFormat="1" applyFont="1" applyFill="1" applyBorder="1" applyAlignment="1">
      <alignment horizontal="center"/>
    </xf>
    <xf numFmtId="0" fontId="35" fillId="0" borderId="0" xfId="108" applyFont="1" applyFill="1" applyBorder="1" applyAlignment="1">
      <alignment horizontal="center"/>
    </xf>
    <xf numFmtId="2" fontId="6" fillId="0" borderId="0" xfId="108" applyNumberFormat="1" applyFont="1" applyFill="1" applyBorder="1" applyAlignment="1">
      <alignment horizontal="center"/>
    </xf>
    <xf numFmtId="2" fontId="6" fillId="0" borderId="40" xfId="108" applyNumberFormat="1" applyFont="1" applyFill="1" applyBorder="1" applyAlignment="1">
      <alignment horizontal="center"/>
    </xf>
    <xf numFmtId="164" fontId="6" fillId="2" borderId="0" xfId="108" applyNumberFormat="1" applyFont="1" applyFill="1" applyBorder="1" applyAlignment="1">
      <alignment horizontal="center"/>
    </xf>
    <xf numFmtId="164" fontId="35" fillId="0" borderId="0" xfId="108" applyNumberFormat="1" applyFont="1" applyFill="1" applyBorder="1" applyAlignment="1">
      <alignment horizontal="center"/>
    </xf>
    <xf numFmtId="0" fontId="6" fillId="0" borderId="56" xfId="108" applyFont="1" applyFill="1" applyBorder="1"/>
    <xf numFmtId="0" fontId="6" fillId="0" borderId="39" xfId="108" applyFont="1" applyFill="1" applyBorder="1"/>
    <xf numFmtId="0" fontId="35" fillId="0" borderId="39" xfId="108" applyFont="1" applyFill="1" applyBorder="1" applyAlignment="1">
      <alignment horizontal="center"/>
    </xf>
    <xf numFmtId="0" fontId="35" fillId="0" borderId="11" xfId="108" applyFont="1" applyFill="1" applyBorder="1" applyAlignment="1">
      <alignment horizontal="center"/>
    </xf>
    <xf numFmtId="0" fontId="35" fillId="0" borderId="40" xfId="108" applyFont="1" applyFill="1" applyBorder="1" applyAlignment="1">
      <alignment horizontal="center"/>
    </xf>
    <xf numFmtId="0" fontId="6" fillId="0" borderId="0" xfId="108" quotePrefix="1" applyFont="1" applyFill="1" applyBorder="1" applyAlignment="1">
      <alignment horizontal="left"/>
    </xf>
    <xf numFmtId="177" fontId="6" fillId="0" borderId="0" xfId="108" applyNumberFormat="1" applyFont="1" applyFill="1" applyBorder="1" applyAlignment="1">
      <alignment horizontal="center"/>
    </xf>
    <xf numFmtId="0" fontId="2" fillId="0" borderId="0" xfId="108" applyFont="1" applyFill="1" applyAlignment="1">
      <alignment vertical="center"/>
    </xf>
    <xf numFmtId="2" fontId="6" fillId="0" borderId="39" xfId="108" applyNumberFormat="1" applyFont="1" applyFill="1" applyBorder="1" applyAlignment="1">
      <alignment horizontal="center"/>
    </xf>
    <xf numFmtId="0" fontId="5" fillId="0" borderId="52" xfId="108" applyFont="1" applyFill="1" applyBorder="1" applyAlignment="1">
      <alignment vertical="center"/>
    </xf>
    <xf numFmtId="0" fontId="6" fillId="0" borderId="39" xfId="108" quotePrefix="1" applyFont="1" applyFill="1" applyBorder="1" applyAlignment="1">
      <alignment horizontal="left" vertical="center"/>
    </xf>
    <xf numFmtId="0" fontId="6" fillId="0" borderId="37" xfId="108" applyFont="1" applyFill="1" applyBorder="1" applyAlignment="1">
      <alignment vertical="center"/>
    </xf>
    <xf numFmtId="2" fontId="6" fillId="0" borderId="37" xfId="108" applyNumberFormat="1" applyFont="1" applyFill="1" applyBorder="1" applyAlignment="1">
      <alignment horizontal="center"/>
    </xf>
    <xf numFmtId="2" fontId="6" fillId="0" borderId="50" xfId="108" applyNumberFormat="1" applyFont="1" applyFill="1" applyBorder="1" applyAlignment="1">
      <alignment horizontal="center"/>
    </xf>
    <xf numFmtId="2" fontId="6" fillId="0" borderId="38" xfId="108" applyNumberFormat="1" applyFont="1" applyFill="1" applyBorder="1" applyAlignment="1">
      <alignment horizontal="center"/>
    </xf>
    <xf numFmtId="0" fontId="5" fillId="0" borderId="52" xfId="108" applyFont="1" applyBorder="1"/>
    <xf numFmtId="0" fontId="6" fillId="0" borderId="37" xfId="108" quotePrefix="1" applyFont="1" applyFill="1" applyBorder="1" applyAlignment="1">
      <alignment horizontal="left" vertical="center"/>
    </xf>
    <xf numFmtId="2" fontId="6" fillId="2" borderId="37" xfId="108" applyNumberFormat="1" applyFont="1" applyFill="1" applyBorder="1" applyAlignment="1">
      <alignment horizontal="center"/>
    </xf>
    <xf numFmtId="2" fontId="24" fillId="0" borderId="37" xfId="39" applyNumberFormat="1" applyFont="1" applyFill="1" applyBorder="1" applyAlignment="1" applyProtection="1">
      <alignment horizontal="center"/>
    </xf>
    <xf numFmtId="0" fontId="5" fillId="0" borderId="37" xfId="108" applyFont="1" applyFill="1" applyBorder="1" applyAlignment="1">
      <alignment vertical="top" wrapText="1"/>
    </xf>
    <xf numFmtId="2" fontId="24" fillId="0" borderId="37" xfId="6" applyNumberFormat="1" applyFont="1" applyFill="1" applyBorder="1" applyAlignment="1" applyProtection="1">
      <alignment horizontal="center"/>
    </xf>
    <xf numFmtId="0" fontId="5" fillId="0" borderId="59" xfId="108" applyFont="1" applyBorder="1"/>
    <xf numFmtId="0" fontId="5" fillId="0" borderId="62" xfId="108" applyFont="1" applyFill="1" applyBorder="1" applyAlignment="1"/>
    <xf numFmtId="2" fontId="6" fillId="2" borderId="62" xfId="108" applyNumberFormat="1" applyFont="1" applyFill="1" applyBorder="1" applyAlignment="1">
      <alignment horizontal="center"/>
    </xf>
    <xf numFmtId="2" fontId="6" fillId="0" borderId="62" xfId="108" applyNumberFormat="1" applyFont="1" applyFill="1" applyBorder="1" applyAlignment="1">
      <alignment horizontal="center"/>
    </xf>
    <xf numFmtId="2" fontId="6" fillId="0" borderId="1" xfId="108" applyNumberFormat="1" applyFont="1" applyFill="1" applyBorder="1" applyAlignment="1">
      <alignment horizontal="center"/>
    </xf>
    <xf numFmtId="2" fontId="6" fillId="0" borderId="76" xfId="108" applyNumberFormat="1" applyFont="1" applyFill="1" applyBorder="1" applyAlignment="1">
      <alignment horizontal="center"/>
    </xf>
    <xf numFmtId="0" fontId="5" fillId="0" borderId="0" xfId="108" applyFont="1" applyFill="1" applyBorder="1" applyAlignment="1"/>
    <xf numFmtId="0" fontId="6" fillId="0" borderId="0" xfId="108" applyFont="1" applyFill="1" applyAlignment="1">
      <alignment horizontal="left"/>
    </xf>
    <xf numFmtId="0" fontId="5" fillId="0" borderId="0" xfId="108" applyFont="1" applyFill="1" applyBorder="1" applyAlignment="1">
      <alignment horizontal="left" vertical="center"/>
    </xf>
    <xf numFmtId="0" fontId="5" fillId="0" borderId="0" xfId="108" applyFont="1" applyFill="1" applyBorder="1" applyAlignment="1">
      <alignment horizontal="center" vertical="center"/>
    </xf>
    <xf numFmtId="0" fontId="6" fillId="0" borderId="0" xfId="108" applyFont="1" applyFill="1" applyBorder="1" applyAlignment="1">
      <alignment horizontal="left"/>
    </xf>
    <xf numFmtId="0" fontId="5" fillId="0" borderId="0" xfId="108" applyFont="1" applyFill="1" applyBorder="1"/>
    <xf numFmtId="0" fontId="5" fillId="0" borderId="0" xfId="108" applyFont="1" applyFill="1" applyBorder="1" applyAlignment="1">
      <alignment vertical="center"/>
    </xf>
    <xf numFmtId="0" fontId="6" fillId="0" borderId="0" xfId="108" quotePrefix="1" applyFont="1" applyFill="1" applyBorder="1" applyAlignment="1">
      <alignment horizontal="left" vertical="center"/>
    </xf>
    <xf numFmtId="0" fontId="6" fillId="0" borderId="0" xfId="108" applyFont="1" applyFill="1" applyBorder="1" applyAlignment="1">
      <alignment vertical="center"/>
    </xf>
    <xf numFmtId="0" fontId="35" fillId="0" borderId="0" xfId="108" quotePrefix="1" applyFont="1" applyFill="1" applyAlignment="1">
      <alignment horizontal="left"/>
    </xf>
    <xf numFmtId="0" fontId="26" fillId="0" borderId="0" xfId="108" applyFont="1" applyAlignment="1">
      <alignment horizontal="center" vertical="center"/>
    </xf>
    <xf numFmtId="0" fontId="28" fillId="0" borderId="0" xfId="108" applyFont="1" applyAlignment="1">
      <alignment horizontal="center" vertical="center"/>
    </xf>
    <xf numFmtId="0" fontId="6" fillId="0" borderId="0" xfId="108" applyFont="1" applyAlignment="1">
      <alignment horizontal="center" vertical="center"/>
    </xf>
    <xf numFmtId="0" fontId="6" fillId="0" borderId="0" xfId="108" applyFont="1" applyAlignment="1" applyProtection="1">
      <alignment horizontal="center" vertical="center"/>
    </xf>
    <xf numFmtId="0" fontId="9" fillId="0" borderId="0" xfId="108" applyFont="1" applyAlignment="1">
      <alignment horizontal="center" vertical="center"/>
    </xf>
    <xf numFmtId="0" fontId="40" fillId="0" borderId="1" xfId="108" applyFont="1" applyBorder="1" applyAlignment="1">
      <alignment horizontal="right" vertical="center"/>
    </xf>
    <xf numFmtId="0" fontId="5" fillId="5" borderId="8" xfId="226" applyFont="1" applyFill="1" applyBorder="1" applyAlignment="1" applyProtection="1">
      <alignment horizontal="center" vertical="center"/>
    </xf>
    <xf numFmtId="0" fontId="5" fillId="5" borderId="13" xfId="226" applyFont="1" applyFill="1" applyBorder="1" applyAlignment="1" applyProtection="1">
      <alignment horizontal="center" vertical="center"/>
    </xf>
    <xf numFmtId="0" fontId="5" fillId="5" borderId="7" xfId="226" applyFont="1" applyFill="1" applyBorder="1" applyAlignment="1" applyProtection="1">
      <alignment horizontal="center" vertical="center"/>
    </xf>
    <xf numFmtId="0" fontId="5" fillId="5" borderId="14" xfId="226" quotePrefix="1" applyFont="1" applyFill="1" applyBorder="1" applyAlignment="1" applyProtection="1">
      <alignment horizontal="center" vertical="center"/>
    </xf>
    <xf numFmtId="0" fontId="9" fillId="5" borderId="14" xfId="226" quotePrefix="1" applyFont="1" applyFill="1" applyBorder="1" applyAlignment="1">
      <alignment horizontal="center" vertical="center"/>
    </xf>
    <xf numFmtId="0" fontId="6" fillId="0" borderId="61" xfId="108" applyFont="1" applyBorder="1" applyAlignment="1" applyProtection="1">
      <alignment horizontal="left" vertical="center"/>
    </xf>
    <xf numFmtId="2" fontId="6" fillId="0" borderId="30" xfId="156" applyNumberFormat="1" applyFont="1" applyBorder="1" applyAlignment="1" applyProtection="1">
      <alignment horizontal="center" vertical="center"/>
    </xf>
    <xf numFmtId="2" fontId="6" fillId="0" borderId="30" xfId="156" applyNumberFormat="1" applyFont="1" applyBorder="1" applyAlignment="1" applyProtection="1">
      <alignment horizontal="right" vertical="center"/>
    </xf>
    <xf numFmtId="2" fontId="6" fillId="0" borderId="27" xfId="156" quotePrefix="1" applyNumberFormat="1" applyFont="1" applyBorder="1" applyAlignment="1" applyProtection="1">
      <alignment horizontal="right" vertical="center"/>
    </xf>
    <xf numFmtId="2" fontId="6" fillId="0" borderId="50" xfId="156" quotePrefix="1" applyNumberFormat="1" applyFont="1" applyBorder="1" applyAlignment="1" applyProtection="1">
      <alignment horizontal="right" vertical="center"/>
    </xf>
    <xf numFmtId="2" fontId="6" fillId="0" borderId="51" xfId="156" quotePrefix="1" applyNumberFormat="1" applyFont="1" applyBorder="1" applyAlignment="1" applyProtection="1">
      <alignment horizontal="right" vertical="center"/>
    </xf>
    <xf numFmtId="0" fontId="6" fillId="0" borderId="30" xfId="156" quotePrefix="1" applyFont="1" applyBorder="1" applyAlignment="1" applyProtection="1">
      <alignment horizontal="right" vertical="center"/>
    </xf>
    <xf numFmtId="0" fontId="6" fillId="0" borderId="27" xfId="156" quotePrefix="1" applyFont="1" applyBorder="1" applyAlignment="1" applyProtection="1">
      <alignment horizontal="right" vertical="center"/>
    </xf>
    <xf numFmtId="0" fontId="6" fillId="0" borderId="0" xfId="156" quotePrefix="1" applyFont="1" applyBorder="1" applyAlignment="1" applyProtection="1">
      <alignment horizontal="right" vertical="center"/>
    </xf>
    <xf numFmtId="2" fontId="28" fillId="0" borderId="16" xfId="108" applyNumberFormat="1" applyFont="1" applyFill="1" applyBorder="1" applyAlignment="1">
      <alignment horizontal="right" vertical="center"/>
    </xf>
    <xf numFmtId="0" fontId="6" fillId="0" borderId="6" xfId="108" applyFont="1" applyBorder="1" applyAlignment="1" applyProtection="1">
      <alignment horizontal="left" vertical="center"/>
    </xf>
    <xf numFmtId="2" fontId="6" fillId="0" borderId="36" xfId="156" applyNumberFormat="1" applyFont="1" applyBorder="1" applyAlignment="1" applyProtection="1">
      <alignment horizontal="center" vertical="center"/>
    </xf>
    <xf numFmtId="2" fontId="6" fillId="0" borderId="36" xfId="156" applyNumberFormat="1" applyFont="1" applyBorder="1" applyAlignment="1" applyProtection="1">
      <alignment horizontal="right" vertical="center"/>
    </xf>
    <xf numFmtId="2" fontId="6" fillId="0" borderId="15" xfId="156" applyNumberFormat="1" applyFont="1" applyBorder="1" applyAlignment="1" applyProtection="1">
      <alignment horizontal="right" vertical="center"/>
    </xf>
    <xf numFmtId="2" fontId="6" fillId="0" borderId="0" xfId="156" applyNumberFormat="1" applyFont="1" applyBorder="1" applyAlignment="1" applyProtection="1">
      <alignment horizontal="right" vertical="center"/>
    </xf>
    <xf numFmtId="2" fontId="6" fillId="0" borderId="16" xfId="156" applyNumberFormat="1" applyFont="1" applyBorder="1" applyAlignment="1" applyProtection="1">
      <alignment horizontal="right" vertical="center"/>
    </xf>
    <xf numFmtId="0" fontId="6" fillId="0" borderId="36" xfId="156" applyFont="1" applyBorder="1" applyAlignment="1" applyProtection="1">
      <alignment horizontal="right" vertical="center"/>
    </xf>
    <xf numFmtId="2" fontId="6" fillId="0" borderId="31" xfId="156" applyNumberFormat="1" applyFont="1" applyBorder="1" applyAlignment="1" applyProtection="1">
      <alignment horizontal="right" vertical="center"/>
    </xf>
    <xf numFmtId="0" fontId="6" fillId="0" borderId="15" xfId="156" applyFont="1" applyBorder="1" applyAlignment="1" applyProtection="1">
      <alignment horizontal="right" vertical="center"/>
    </xf>
    <xf numFmtId="0" fontId="6" fillId="0" borderId="31" xfId="156" applyFont="1" applyBorder="1" applyAlignment="1" applyProtection="1">
      <alignment horizontal="right" vertical="center"/>
    </xf>
    <xf numFmtId="2" fontId="6" fillId="0" borderId="15" xfId="156" quotePrefix="1" applyNumberFormat="1" applyFont="1" applyBorder="1" applyAlignment="1" applyProtection="1">
      <alignment horizontal="right" vertical="center"/>
    </xf>
    <xf numFmtId="2" fontId="6" fillId="0" borderId="0" xfId="156" quotePrefix="1" applyNumberFormat="1" applyFont="1" applyBorder="1" applyAlignment="1" applyProtection="1">
      <alignment horizontal="right" vertical="center"/>
    </xf>
    <xf numFmtId="2" fontId="6" fillId="0" borderId="16" xfId="156" quotePrefix="1" applyNumberFormat="1" applyFont="1" applyBorder="1" applyAlignment="1" applyProtection="1">
      <alignment horizontal="right" vertical="center"/>
    </xf>
    <xf numFmtId="0" fontId="6" fillId="0" borderId="36" xfId="156" quotePrefix="1" applyFont="1" applyBorder="1" applyAlignment="1" applyProtection="1">
      <alignment horizontal="right" vertical="center"/>
    </xf>
    <xf numFmtId="2" fontId="6" fillId="0" borderId="31" xfId="156" quotePrefix="1" applyNumberFormat="1" applyFont="1" applyBorder="1" applyAlignment="1" applyProtection="1">
      <alignment horizontal="right" vertical="center"/>
    </xf>
    <xf numFmtId="2" fontId="6" fillId="0" borderId="16" xfId="156" applyNumberFormat="1" applyFont="1" applyFill="1" applyBorder="1" applyAlignment="1" applyProtection="1">
      <alignment horizontal="right" vertical="center"/>
    </xf>
    <xf numFmtId="0" fontId="6" fillId="0" borderId="36" xfId="156" applyFont="1" applyFill="1" applyBorder="1" applyAlignment="1" applyProtection="1">
      <alignment horizontal="right" vertical="center"/>
    </xf>
    <xf numFmtId="0" fontId="6" fillId="0" borderId="15" xfId="156" applyFont="1" applyFill="1" applyBorder="1" applyAlignment="1" applyProtection="1">
      <alignment horizontal="right" vertical="center"/>
    </xf>
    <xf numFmtId="2" fontId="6" fillId="0" borderId="31" xfId="156" applyNumberFormat="1" applyFont="1" applyFill="1" applyBorder="1" applyAlignment="1" applyProtection="1">
      <alignment horizontal="right" vertical="center"/>
    </xf>
    <xf numFmtId="0" fontId="6" fillId="0" borderId="12" xfId="108" applyFont="1" applyBorder="1" applyAlignment="1" applyProtection="1">
      <alignment horizontal="left" vertical="center"/>
    </xf>
    <xf numFmtId="2" fontId="6" fillId="0" borderId="28" xfId="156" applyNumberFormat="1" applyFont="1" applyBorder="1" applyAlignment="1" applyProtection="1">
      <alignment horizontal="center" vertical="center"/>
    </xf>
    <xf numFmtId="2" fontId="6" fillId="0" borderId="28" xfId="156" applyNumberFormat="1" applyFont="1" applyBorder="1" applyAlignment="1" applyProtection="1">
      <alignment horizontal="right" vertical="center"/>
    </xf>
    <xf numFmtId="2" fontId="6" fillId="0" borderId="10" xfId="156" applyNumberFormat="1" applyFont="1" applyBorder="1" applyAlignment="1" applyProtection="1">
      <alignment horizontal="right" vertical="center"/>
    </xf>
    <xf numFmtId="2" fontId="6" fillId="0" borderId="47" xfId="156" applyNumberFormat="1" applyFont="1" applyBorder="1" applyAlignment="1" applyProtection="1">
      <alignment horizontal="right" vertical="center"/>
    </xf>
    <xf numFmtId="0" fontId="6" fillId="0" borderId="28" xfId="156" applyFont="1" applyBorder="1" applyAlignment="1" applyProtection="1">
      <alignment horizontal="right" vertical="center"/>
    </xf>
    <xf numFmtId="0" fontId="6" fillId="0" borderId="9" xfId="156" applyFont="1" applyBorder="1" applyAlignment="1" applyProtection="1">
      <alignment horizontal="right" vertical="center"/>
    </xf>
    <xf numFmtId="0" fontId="9" fillId="0" borderId="18" xfId="108" applyFont="1" applyFill="1" applyBorder="1" applyAlignment="1">
      <alignment horizontal="center" vertical="center"/>
    </xf>
    <xf numFmtId="2" fontId="9" fillId="0" borderId="53" xfId="156" applyNumberFormat="1" applyFont="1" applyBorder="1" applyAlignment="1">
      <alignment horizontal="center" vertical="center"/>
    </xf>
    <xf numFmtId="2" fontId="9" fillId="0" borderId="53" xfId="156" applyNumberFormat="1" applyFont="1" applyBorder="1" applyAlignment="1">
      <alignment horizontal="right" vertical="center"/>
    </xf>
    <xf numFmtId="2" fontId="9" fillId="0" borderId="49" xfId="156" applyNumberFormat="1" applyFont="1" applyBorder="1" applyAlignment="1">
      <alignment horizontal="right" vertical="center"/>
    </xf>
    <xf numFmtId="2" fontId="9" fillId="0" borderId="23" xfId="156" applyNumberFormat="1" applyFont="1" applyBorder="1" applyAlignment="1">
      <alignment horizontal="right" vertical="center"/>
    </xf>
    <xf numFmtId="0" fontId="9" fillId="0" borderId="53" xfId="156" applyFont="1" applyBorder="1" applyAlignment="1">
      <alignment horizontal="right" vertical="center"/>
    </xf>
    <xf numFmtId="0" fontId="9" fillId="0" borderId="23" xfId="108" applyFont="1" applyFill="1" applyBorder="1" applyAlignment="1">
      <alignment horizontal="right" vertical="center"/>
    </xf>
    <xf numFmtId="0" fontId="28" fillId="0" borderId="0" xfId="108" applyFont="1" applyFill="1" applyAlignment="1">
      <alignment horizontal="center" vertical="center"/>
    </xf>
    <xf numFmtId="0" fontId="6" fillId="0" borderId="0" xfId="108" quotePrefix="1" applyFont="1" applyBorder="1" applyAlignment="1" applyProtection="1">
      <alignment horizontal="center" vertical="center"/>
    </xf>
    <xf numFmtId="2" fontId="7" fillId="0" borderId="0" xfId="108" applyNumberFormat="1" applyFont="1" applyFill="1" applyBorder="1"/>
    <xf numFmtId="0" fontId="6" fillId="0" borderId="0" xfId="108" applyFont="1" applyBorder="1" applyAlignment="1" applyProtection="1">
      <alignment horizontal="center" vertical="center"/>
    </xf>
    <xf numFmtId="2" fontId="10" fillId="0" borderId="0" xfId="108" applyNumberFormat="1" applyFont="1" applyFill="1" applyBorder="1"/>
    <xf numFmtId="2" fontId="51" fillId="0" borderId="0" xfId="108" applyNumberFormat="1" applyFont="1" applyBorder="1" applyAlignment="1">
      <alignment horizontal="right" vertical="center"/>
    </xf>
    <xf numFmtId="0" fontId="10" fillId="0" borderId="0" xfId="108" applyFont="1" applyBorder="1"/>
    <xf numFmtId="2" fontId="10" fillId="0" borderId="0" xfId="108" applyNumberFormat="1" applyFont="1" applyBorder="1"/>
    <xf numFmtId="0" fontId="52" fillId="0" borderId="0" xfId="0" applyFont="1" applyAlignment="1">
      <alignment wrapText="1"/>
    </xf>
    <xf numFmtId="2" fontId="9" fillId="0" borderId="0" xfId="108" applyNumberFormat="1" applyFont="1" applyBorder="1" applyAlignment="1">
      <alignment horizontal="center" vertical="center"/>
    </xf>
    <xf numFmtId="2" fontId="28" fillId="0" borderId="0" xfId="108" applyNumberFormat="1" applyFont="1" applyAlignment="1">
      <alignment horizontal="center" vertical="center"/>
    </xf>
    <xf numFmtId="164" fontId="6" fillId="0" borderId="0" xfId="224" applyNumberFormat="1" applyFont="1" applyFill="1" applyBorder="1" applyAlignment="1">
      <alignment horizontal="right"/>
    </xf>
    <xf numFmtId="164" fontId="29" fillId="0" borderId="13" xfId="0" applyNumberFormat="1" applyFont="1" applyBorder="1"/>
    <xf numFmtId="164" fontId="29" fillId="0" borderId="14" xfId="0" applyNumberFormat="1" applyFont="1" applyBorder="1"/>
    <xf numFmtId="0" fontId="53" fillId="0" borderId="0" xfId="2" applyFont="1"/>
    <xf numFmtId="0" fontId="29" fillId="0" borderId="0" xfId="0" applyFont="1"/>
    <xf numFmtId="164" fontId="29" fillId="6" borderId="13" xfId="0" applyNumberFormat="1" applyFont="1" applyFill="1" applyBorder="1"/>
    <xf numFmtId="164" fontId="29" fillId="6" borderId="14" xfId="0" applyNumberFormat="1" applyFont="1" applyFill="1" applyBorder="1"/>
    <xf numFmtId="166" fontId="28" fillId="0" borderId="15" xfId="213" quotePrefix="1" applyFont="1" applyBorder="1" applyAlignment="1">
      <alignment horizontal="right"/>
    </xf>
    <xf numFmtId="0" fontId="5" fillId="2" borderId="13" xfId="224" applyFont="1" applyFill="1" applyBorder="1" applyAlignment="1">
      <alignment horizontal="center" vertical="center"/>
    </xf>
    <xf numFmtId="0" fontId="6" fillId="0" borderId="80" xfId="224" applyFont="1" applyBorder="1"/>
    <xf numFmtId="164" fontId="6" fillId="0" borderId="13" xfId="224" applyNumberFormat="1" applyFont="1" applyFill="1" applyBorder="1" applyAlignment="1">
      <alignment horizontal="right"/>
    </xf>
    <xf numFmtId="164" fontId="6" fillId="0" borderId="13" xfId="224" applyNumberFormat="1" applyFont="1" applyBorder="1" applyAlignment="1">
      <alignment horizontal="center"/>
    </xf>
    <xf numFmtId="164" fontId="6" fillId="0" borderId="81" xfId="224" applyNumberFormat="1" applyFont="1" applyBorder="1" applyAlignment="1">
      <alignment horizontal="center"/>
    </xf>
    <xf numFmtId="0" fontId="6" fillId="0" borderId="80" xfId="224" applyFont="1" applyFill="1" applyBorder="1"/>
    <xf numFmtId="1" fontId="6" fillId="0" borderId="13" xfId="224" applyNumberFormat="1" applyFont="1" applyFill="1" applyBorder="1" applyAlignment="1">
      <alignment horizontal="right"/>
    </xf>
    <xf numFmtId="0" fontId="6" fillId="0" borderId="80" xfId="224" applyFont="1" applyBorder="1" applyAlignment="1">
      <alignment wrapText="1"/>
    </xf>
    <xf numFmtId="0" fontId="6" fillId="0" borderId="80" xfId="224" applyFont="1" applyBorder="1" applyAlignment="1">
      <alignment horizontal="left" vertical="center"/>
    </xf>
    <xf numFmtId="164" fontId="6" fillId="0" borderId="13" xfId="224" quotePrefix="1" applyNumberFormat="1" applyFont="1" applyBorder="1" applyAlignment="1">
      <alignment horizontal="center"/>
    </xf>
    <xf numFmtId="1" fontId="6" fillId="0" borderId="13" xfId="6" applyNumberFormat="1" applyFont="1" applyFill="1" applyBorder="1" applyAlignment="1">
      <alignment horizontal="right"/>
    </xf>
    <xf numFmtId="0" fontId="6" fillId="0" borderId="80" xfId="224" applyFont="1" applyBorder="1" applyAlignment="1">
      <alignment horizontal="left" vertical="center" wrapText="1"/>
    </xf>
    <xf numFmtId="164" fontId="6" fillId="0" borderId="13" xfId="224" quotePrefix="1" applyNumberFormat="1" applyFont="1" applyFill="1" applyBorder="1" applyAlignment="1">
      <alignment horizontal="center"/>
    </xf>
    <xf numFmtId="164" fontId="6" fillId="0" borderId="81" xfId="224" applyNumberFormat="1" applyFont="1" applyFill="1" applyBorder="1" applyAlignment="1">
      <alignment horizontal="center"/>
    </xf>
    <xf numFmtId="0" fontId="6" fillId="0" borderId="80" xfId="224" applyFont="1" applyFill="1" applyBorder="1" applyAlignment="1">
      <alignment horizontal="left" vertical="center" wrapText="1"/>
    </xf>
    <xf numFmtId="164" fontId="6" fillId="0" borderId="13" xfId="224" applyNumberFormat="1" applyFont="1" applyFill="1" applyBorder="1" applyAlignment="1">
      <alignment horizontal="center"/>
    </xf>
    <xf numFmtId="0" fontId="6" fillId="0" borderId="82" xfId="224" applyFont="1" applyFill="1" applyBorder="1" applyAlignment="1">
      <alignment horizontal="left" vertical="center" wrapText="1"/>
    </xf>
    <xf numFmtId="164" fontId="6" fillId="0" borderId="83" xfId="224" applyNumberFormat="1" applyFont="1" applyFill="1" applyBorder="1" applyAlignment="1">
      <alignment horizontal="right"/>
    </xf>
    <xf numFmtId="164" fontId="6" fillId="0" borderId="83" xfId="224" applyNumberFormat="1" applyFont="1" applyFill="1" applyBorder="1" applyAlignment="1">
      <alignment horizontal="center"/>
    </xf>
    <xf numFmtId="164" fontId="6" fillId="0" borderId="84" xfId="224" applyNumberFormat="1" applyFont="1" applyFill="1" applyBorder="1" applyAlignment="1">
      <alignment horizontal="center"/>
    </xf>
    <xf numFmtId="0" fontId="6" fillId="0" borderId="0" xfId="224" applyFont="1" applyFill="1" applyBorder="1" applyAlignment="1">
      <alignment horizontal="left" vertical="center" wrapText="1"/>
    </xf>
    <xf numFmtId="164" fontId="6" fillId="0" borderId="0" xfId="224" applyNumberFormat="1" applyFont="1" applyFill="1" applyBorder="1" applyAlignment="1">
      <alignment horizontal="center"/>
    </xf>
    <xf numFmtId="164" fontId="6" fillId="0" borderId="0" xfId="224" applyNumberFormat="1" applyFont="1" applyBorder="1" applyAlignment="1">
      <alignment horizontal="center"/>
    </xf>
    <xf numFmtId="0" fontId="28" fillId="0" borderId="0" xfId="224" applyFont="1"/>
    <xf numFmtId="0" fontId="6" fillId="0" borderId="0" xfId="224" applyFont="1" applyBorder="1" applyAlignment="1">
      <alignment horizontal="left"/>
    </xf>
    <xf numFmtId="2" fontId="6" fillId="0" borderId="0" xfId="224" quotePrefix="1" applyNumberFormat="1" applyFont="1" applyBorder="1" applyAlignment="1">
      <alignment horizontal="center"/>
    </xf>
    <xf numFmtId="2" fontId="6" fillId="0" borderId="0" xfId="224" applyNumberFormat="1" applyFont="1"/>
    <xf numFmtId="43" fontId="6" fillId="0" borderId="0" xfId="6" applyFont="1"/>
    <xf numFmtId="0" fontId="6" fillId="0" borderId="82" xfId="224" applyFont="1" applyBorder="1" applyAlignment="1">
      <alignment horizontal="left" vertical="center" wrapText="1"/>
    </xf>
    <xf numFmtId="164" fontId="6" fillId="4" borderId="83" xfId="224" applyNumberFormat="1" applyFont="1" applyFill="1" applyBorder="1"/>
    <xf numFmtId="164" fontId="6" fillId="0" borderId="83" xfId="224" quotePrefix="1" applyNumberFormat="1" applyFont="1" applyBorder="1" applyAlignment="1">
      <alignment horizontal="center"/>
    </xf>
    <xf numFmtId="164" fontId="6" fillId="0" borderId="84" xfId="224" quotePrefix="1" applyNumberFormat="1" applyFont="1" applyBorder="1" applyAlignment="1">
      <alignment horizontal="center"/>
    </xf>
    <xf numFmtId="0" fontId="16" fillId="0" borderId="0" xfId="224"/>
    <xf numFmtId="0" fontId="28" fillId="0" borderId="0" xfId="224" applyFont="1" applyBorder="1" applyAlignment="1">
      <alignment horizontal="center" vertical="center"/>
    </xf>
    <xf numFmtId="0" fontId="40" fillId="0" borderId="0" xfId="224" applyFont="1" applyBorder="1" applyAlignment="1">
      <alignment horizontal="right" vertical="center"/>
    </xf>
    <xf numFmtId="0" fontId="5" fillId="5" borderId="77" xfId="224" applyFont="1" applyFill="1" applyBorder="1" applyAlignment="1">
      <alignment horizontal="center" vertical="center"/>
    </xf>
    <xf numFmtId="0" fontId="5" fillId="5" borderId="78" xfId="3" applyFont="1" applyFill="1" applyBorder="1" applyAlignment="1">
      <alignment horizontal="center" vertical="center" wrapText="1"/>
    </xf>
    <xf numFmtId="0" fontId="5" fillId="5" borderId="79" xfId="224" applyFont="1" applyFill="1" applyBorder="1" applyAlignment="1">
      <alignment vertical="center"/>
    </xf>
    <xf numFmtId="0" fontId="5" fillId="0" borderId="80" xfId="224" applyFont="1" applyBorder="1"/>
    <xf numFmtId="164" fontId="5" fillId="0" borderId="13" xfId="224" applyNumberFormat="1" applyFont="1" applyBorder="1"/>
    <xf numFmtId="14" fontId="6" fillId="0" borderId="81" xfId="224" applyNumberFormat="1" applyFont="1" applyBorder="1"/>
    <xf numFmtId="0" fontId="6" fillId="0" borderId="80" xfId="224" applyFont="1" applyBorder="1" applyAlignment="1">
      <alignment horizontal="left" indent="1"/>
    </xf>
    <xf numFmtId="172" fontId="6" fillId="0" borderId="13" xfId="224" applyNumberFormat="1" applyFont="1" applyBorder="1"/>
    <xf numFmtId="14" fontId="6" fillId="0" borderId="81" xfId="224" applyNumberFormat="1" applyFont="1" applyBorder="1" applyAlignment="1">
      <alignment horizontal="right"/>
    </xf>
    <xf numFmtId="172" fontId="6" fillId="0" borderId="13" xfId="224" applyNumberFormat="1" applyFont="1" applyFill="1" applyBorder="1" applyAlignment="1">
      <alignment vertical="center"/>
    </xf>
    <xf numFmtId="0" fontId="5" fillId="0" borderId="80" xfId="224" applyFont="1" applyBorder="1" applyAlignment="1">
      <alignment horizontal="left" vertical="center"/>
    </xf>
    <xf numFmtId="164" fontId="5" fillId="0" borderId="13" xfId="224" applyNumberFormat="1" applyFont="1" applyBorder="1" applyAlignment="1">
      <alignment vertical="center"/>
    </xf>
    <xf numFmtId="0" fontId="5" fillId="0" borderId="80" xfId="224" applyFont="1" applyBorder="1" applyAlignment="1">
      <alignment horizontal="left"/>
    </xf>
    <xf numFmtId="164" fontId="6" fillId="0" borderId="13" xfId="224" applyNumberFormat="1" applyFont="1" applyBorder="1"/>
    <xf numFmtId="14" fontId="6" fillId="0" borderId="81" xfId="224" quotePrefix="1" applyNumberFormat="1" applyFont="1" applyBorder="1" applyAlignment="1">
      <alignment horizontal="right"/>
    </xf>
    <xf numFmtId="0" fontId="5" fillId="0" borderId="82" xfId="224" applyFont="1" applyBorder="1"/>
    <xf numFmtId="164" fontId="5" fillId="0" borderId="32" xfId="224" applyNumberFormat="1" applyFont="1" applyBorder="1"/>
    <xf numFmtId="0" fontId="6" fillId="0" borderId="85" xfId="224" applyFont="1" applyBorder="1"/>
    <xf numFmtId="0" fontId="6" fillId="2" borderId="27" xfId="224" applyFont="1" applyFill="1" applyBorder="1"/>
    <xf numFmtId="0" fontId="6" fillId="3" borderId="27" xfId="224" applyFont="1" applyFill="1" applyBorder="1"/>
    <xf numFmtId="0" fontId="5" fillId="2" borderId="15" xfId="224" applyFont="1" applyFill="1" applyBorder="1" applyAlignment="1">
      <alignment horizontal="center"/>
    </xf>
    <xf numFmtId="0" fontId="5" fillId="3" borderId="15" xfId="224" applyFont="1" applyFill="1" applyBorder="1" applyAlignment="1">
      <alignment horizontal="center"/>
    </xf>
    <xf numFmtId="0" fontId="5" fillId="2" borderId="13" xfId="224" applyFont="1" applyFill="1" applyBorder="1" applyAlignment="1">
      <alignment horizontal="center"/>
    </xf>
    <xf numFmtId="0" fontId="5" fillId="2" borderId="8" xfId="224" applyFont="1" applyFill="1" applyBorder="1" applyAlignment="1">
      <alignment horizontal="center"/>
    </xf>
    <xf numFmtId="0" fontId="5" fillId="2" borderId="8" xfId="224" applyFont="1" applyFill="1" applyBorder="1" applyAlignment="1">
      <alignment horizontal="center" vertical="center"/>
    </xf>
    <xf numFmtId="0" fontId="5" fillId="2" borderId="27" xfId="224" applyFont="1" applyFill="1" applyBorder="1" applyAlignment="1">
      <alignment horizontal="center" vertical="center"/>
    </xf>
    <xf numFmtId="0" fontId="5" fillId="2" borderId="93" xfId="224" applyFont="1" applyFill="1" applyBorder="1" applyAlignment="1">
      <alignment horizontal="center" vertical="center"/>
    </xf>
    <xf numFmtId="0" fontId="5" fillId="2" borderId="9" xfId="224" applyFont="1" applyFill="1" applyBorder="1" applyAlignment="1">
      <alignment horizontal="center" vertical="center" wrapText="1"/>
    </xf>
    <xf numFmtId="0" fontId="5" fillId="2" borderId="9" xfId="224" applyFont="1" applyFill="1" applyBorder="1" applyAlignment="1">
      <alignment horizontal="center" vertical="center"/>
    </xf>
    <xf numFmtId="0" fontId="5" fillId="3" borderId="9" xfId="224" applyFont="1" applyFill="1" applyBorder="1" applyAlignment="1">
      <alignment horizontal="center"/>
    </xf>
    <xf numFmtId="0" fontId="5" fillId="2" borderId="95" xfId="224" applyFont="1" applyFill="1" applyBorder="1" applyAlignment="1">
      <alignment horizontal="center" vertical="center"/>
    </xf>
    <xf numFmtId="0" fontId="6" fillId="0" borderId="96" xfId="224" applyFont="1" applyBorder="1" applyAlignment="1">
      <alignment horizontal="left" vertical="center" wrapText="1"/>
    </xf>
    <xf numFmtId="0" fontId="6" fillId="0" borderId="13" xfId="224" applyFont="1" applyFill="1" applyBorder="1" applyAlignment="1">
      <alignment horizontal="right"/>
    </xf>
    <xf numFmtId="1" fontId="6" fillId="6" borderId="13" xfId="224" applyNumberFormat="1" applyFont="1" applyFill="1" applyBorder="1" applyAlignment="1">
      <alignment vertical="center"/>
    </xf>
    <xf numFmtId="164" fontId="6" fillId="0" borderId="13" xfId="224" applyNumberFormat="1" applyFont="1" applyBorder="1" applyAlignment="1">
      <alignment vertical="center"/>
    </xf>
    <xf numFmtId="2" fontId="6" fillId="0" borderId="13" xfId="224" applyNumberFormat="1" applyFont="1" applyFill="1" applyBorder="1" applyAlignment="1">
      <alignment vertical="center"/>
    </xf>
    <xf numFmtId="164" fontId="6" fillId="0" borderId="81" xfId="224" applyNumberFormat="1" applyFont="1" applyBorder="1" applyAlignment="1">
      <alignment vertical="center"/>
    </xf>
    <xf numFmtId="0" fontId="18" fillId="0" borderId="96" xfId="224" applyFont="1" applyBorder="1" applyAlignment="1">
      <alignment horizontal="left" vertical="center"/>
    </xf>
    <xf numFmtId="0" fontId="6" fillId="0" borderId="96" xfId="224" applyFont="1" applyBorder="1" applyAlignment="1">
      <alignment vertical="center"/>
    </xf>
    <xf numFmtId="0" fontId="6" fillId="0" borderId="96" xfId="224" applyFont="1" applyFill="1" applyBorder="1" applyAlignment="1">
      <alignment vertical="center"/>
    </xf>
    <xf numFmtId="0" fontId="5" fillId="0" borderId="97" xfId="224" applyFont="1" applyBorder="1" applyAlignment="1">
      <alignment vertical="center" wrapText="1"/>
    </xf>
    <xf numFmtId="0" fontId="5" fillId="0" borderId="83" xfId="224" applyFont="1" applyFill="1" applyBorder="1" applyAlignment="1">
      <alignment horizontal="right"/>
    </xf>
    <xf numFmtId="1" fontId="5" fillId="0" borderId="98" xfId="224" applyNumberFormat="1" applyFont="1" applyFill="1" applyBorder="1" applyAlignment="1">
      <alignment vertical="center"/>
    </xf>
    <xf numFmtId="164" fontId="5" fillId="0" borderId="83" xfId="224" applyNumberFormat="1" applyFont="1" applyBorder="1" applyAlignment="1">
      <alignment vertical="center"/>
    </xf>
    <xf numFmtId="164" fontId="5" fillId="0" borderId="83" xfId="224" applyNumberFormat="1" applyFont="1" applyFill="1" applyBorder="1" applyAlignment="1">
      <alignment vertical="center"/>
    </xf>
    <xf numFmtId="164" fontId="6" fillId="0" borderId="83" xfId="224" applyNumberFormat="1" applyFont="1" applyBorder="1" applyAlignment="1">
      <alignment vertical="center"/>
    </xf>
    <xf numFmtId="164" fontId="6" fillId="0" borderId="84" xfId="224" applyNumberFormat="1" applyFont="1" applyBorder="1" applyAlignment="1">
      <alignment vertical="center"/>
    </xf>
    <xf numFmtId="0" fontId="28" fillId="0" borderId="0" xfId="224" applyFont="1" applyBorder="1"/>
    <xf numFmtId="164" fontId="6" fillId="0" borderId="0" xfId="224" applyNumberFormat="1" applyFont="1" applyBorder="1"/>
    <xf numFmtId="2" fontId="6" fillId="0" borderId="0" xfId="224" applyNumberFormat="1" applyFont="1" applyFill="1" applyBorder="1" applyAlignment="1">
      <alignment vertical="center"/>
    </xf>
    <xf numFmtId="0" fontId="5" fillId="0" borderId="0" xfId="224" applyFont="1" applyAlignment="1">
      <alignment horizontal="center" vertical="center"/>
    </xf>
    <xf numFmtId="0" fontId="6" fillId="0" borderId="0" xfId="224" applyFont="1" applyAlignment="1">
      <alignment vertical="center"/>
    </xf>
    <xf numFmtId="0" fontId="5" fillId="0" borderId="0" xfId="224" applyFont="1" applyBorder="1" applyAlignment="1">
      <alignment horizontal="center" vertical="center"/>
    </xf>
    <xf numFmtId="0" fontId="5" fillId="0" borderId="0" xfId="224" applyFont="1" applyFill="1" applyBorder="1" applyAlignment="1">
      <alignment horizontal="center" vertical="center"/>
    </xf>
    <xf numFmtId="0" fontId="5" fillId="2" borderId="78" xfId="224" applyFont="1" applyFill="1" applyBorder="1" applyAlignment="1">
      <alignment horizontal="center" vertical="center"/>
    </xf>
    <xf numFmtId="0" fontId="5" fillId="2" borderId="13" xfId="224" applyFont="1" applyFill="1" applyBorder="1" applyAlignment="1">
      <alignment horizontal="center" vertical="center" wrapText="1"/>
    </xf>
    <xf numFmtId="0" fontId="6" fillId="0" borderId="0" xfId="224" applyFont="1" applyBorder="1" applyAlignment="1">
      <alignment horizontal="center" vertical="center" wrapText="1"/>
    </xf>
    <xf numFmtId="0" fontId="6" fillId="0" borderId="0" xfId="224" applyFont="1" applyBorder="1" applyAlignment="1">
      <alignment horizontal="center" vertical="center"/>
    </xf>
    <xf numFmtId="16" fontId="6" fillId="0" borderId="0" xfId="224" applyNumberFormat="1" applyFont="1" applyBorder="1" applyAlignment="1">
      <alignment horizontal="center" vertical="center" wrapText="1"/>
    </xf>
    <xf numFmtId="164" fontId="28" fillId="0" borderId="13" xfId="224" applyNumberFormat="1" applyFont="1" applyBorder="1" applyAlignment="1">
      <alignment horizontal="right" vertical="center"/>
    </xf>
    <xf numFmtId="164" fontId="6" fillId="0" borderId="13" xfId="224" applyNumberFormat="1" applyFont="1" applyFill="1" applyBorder="1" applyAlignment="1">
      <alignment horizontal="right" vertical="center"/>
    </xf>
    <xf numFmtId="164" fontId="6" fillId="0" borderId="13" xfId="224" applyNumberFormat="1" applyFont="1" applyBorder="1" applyAlignment="1">
      <alignment horizontal="right" vertical="center"/>
    </xf>
    <xf numFmtId="164" fontId="6" fillId="0" borderId="81" xfId="224" applyNumberFormat="1" applyFont="1" applyBorder="1" applyAlignment="1">
      <alignment horizontal="right" vertical="center"/>
    </xf>
    <xf numFmtId="2" fontId="6" fillId="0" borderId="0" xfId="224" applyNumberFormat="1" applyFont="1" applyBorder="1" applyAlignment="1">
      <alignment horizontal="center" vertical="center"/>
    </xf>
    <xf numFmtId="164" fontId="9" fillId="0" borderId="13" xfId="224" applyNumberFormat="1" applyFont="1" applyBorder="1" applyAlignment="1">
      <alignment horizontal="right" vertical="center"/>
    </xf>
    <xf numFmtId="164" fontId="5" fillId="0" borderId="13" xfId="224" applyNumberFormat="1" applyFont="1" applyFill="1" applyBorder="1" applyAlignment="1">
      <alignment horizontal="right" vertical="center"/>
    </xf>
    <xf numFmtId="164" fontId="5" fillId="0" borderId="13" xfId="224" applyNumberFormat="1" applyFont="1" applyBorder="1" applyAlignment="1">
      <alignment horizontal="right" vertical="center"/>
    </xf>
    <xf numFmtId="164" fontId="5" fillId="0" borderId="81" xfId="224" applyNumberFormat="1" applyFont="1" applyBorder="1" applyAlignment="1">
      <alignment horizontal="right" vertical="center"/>
    </xf>
    <xf numFmtId="2" fontId="5" fillId="0" borderId="0" xfId="224" applyNumberFormat="1" applyFont="1" applyBorder="1" applyAlignment="1">
      <alignment horizontal="center" vertical="center"/>
    </xf>
    <xf numFmtId="0" fontId="5" fillId="0" borderId="82" xfId="224" applyFont="1" applyBorder="1" applyAlignment="1">
      <alignment horizontal="left" vertical="center"/>
    </xf>
    <xf numFmtId="164" fontId="9" fillId="0" borderId="83" xfId="224" applyNumberFormat="1" applyFont="1" applyBorder="1" applyAlignment="1">
      <alignment horizontal="right" vertical="center"/>
    </xf>
    <xf numFmtId="164" fontId="5" fillId="0" borderId="83" xfId="224" applyNumberFormat="1" applyFont="1" applyFill="1" applyBorder="1" applyAlignment="1">
      <alignment horizontal="right" vertical="center"/>
    </xf>
    <xf numFmtId="164" fontId="5" fillId="0" borderId="83" xfId="224" applyNumberFormat="1" applyFont="1" applyBorder="1" applyAlignment="1">
      <alignment horizontal="right" vertical="center"/>
    </xf>
    <xf numFmtId="164" fontId="5" fillId="0" borderId="84" xfId="224" applyNumberFormat="1" applyFont="1" applyBorder="1" applyAlignment="1">
      <alignment horizontal="right" vertical="center"/>
    </xf>
    <xf numFmtId="2" fontId="6" fillId="0" borderId="0" xfId="224" applyNumberFormat="1" applyFont="1" applyBorder="1" applyAlignment="1">
      <alignment vertical="center"/>
    </xf>
    <xf numFmtId="164" fontId="6" fillId="0" borderId="0" xfId="224" applyNumberFormat="1" applyFont="1" applyBorder="1" applyAlignment="1">
      <alignment horizontal="center" vertical="center"/>
    </xf>
    <xf numFmtId="0" fontId="6" fillId="0" borderId="0" xfId="224" applyFont="1" applyBorder="1" applyAlignment="1">
      <alignment vertical="center"/>
    </xf>
    <xf numFmtId="2" fontId="6" fillId="0" borderId="0" xfId="224" applyNumberFormat="1" applyFont="1" applyBorder="1"/>
    <xf numFmtId="0" fontId="6" fillId="4" borderId="0" xfId="224" applyFont="1" applyFill="1" applyBorder="1" applyAlignment="1">
      <alignment horizontal="center" vertical="center"/>
    </xf>
    <xf numFmtId="2" fontId="6" fillId="0" borderId="0" xfId="224" applyNumberFormat="1" applyFont="1" applyFill="1" applyBorder="1" applyAlignment="1">
      <alignment horizontal="center"/>
    </xf>
    <xf numFmtId="0" fontId="6" fillId="4" borderId="0" xfId="224" applyFont="1" applyFill="1" applyBorder="1" applyAlignment="1">
      <alignment horizontal="center" vertical="center" wrapText="1"/>
    </xf>
    <xf numFmtId="164" fontId="6" fillId="0" borderId="0" xfId="224" applyNumberFormat="1" applyFont="1" applyBorder="1" applyAlignment="1">
      <alignment vertical="center"/>
    </xf>
    <xf numFmtId="0" fontId="7" fillId="0" borderId="0" xfId="224" applyFont="1" applyBorder="1" applyAlignment="1">
      <alignment vertical="center"/>
    </xf>
    <xf numFmtId="0" fontId="5" fillId="2" borderId="81" xfId="224" applyFont="1" applyFill="1" applyBorder="1" applyAlignment="1">
      <alignment horizontal="center" vertical="center" wrapText="1"/>
    </xf>
    <xf numFmtId="0" fontId="6" fillId="0" borderId="80" xfId="224" applyFont="1" applyBorder="1" applyAlignment="1">
      <alignment horizontal="left" vertical="center" indent="1"/>
    </xf>
    <xf numFmtId="164" fontId="28" fillId="0" borderId="13" xfId="224" applyNumberFormat="1" applyFont="1" applyFill="1" applyBorder="1"/>
    <xf numFmtId="0" fontId="6" fillId="0" borderId="13" xfId="224" applyNumberFormat="1" applyFont="1" applyFill="1" applyBorder="1" applyAlignment="1">
      <alignment horizontal="right" vertical="center"/>
    </xf>
    <xf numFmtId="2" fontId="6" fillId="0" borderId="13" xfId="224" applyNumberFormat="1" applyFont="1" applyFill="1" applyBorder="1" applyAlignment="1">
      <alignment horizontal="right" vertical="center"/>
    </xf>
    <xf numFmtId="164" fontId="28" fillId="0" borderId="13" xfId="224" applyNumberFormat="1" applyFont="1" applyFill="1" applyBorder="1" applyAlignment="1">
      <alignment horizontal="right"/>
    </xf>
    <xf numFmtId="164" fontId="5" fillId="0" borderId="84" xfId="224" applyNumberFormat="1" applyFont="1" applyFill="1" applyBorder="1" applyAlignment="1">
      <alignment horizontal="right" vertical="center"/>
    </xf>
    <xf numFmtId="0" fontId="55" fillId="3" borderId="13" xfId="224" applyFont="1" applyFill="1" applyBorder="1" applyAlignment="1">
      <alignment horizontal="center" vertical="center" wrapText="1"/>
    </xf>
    <xf numFmtId="0" fontId="55" fillId="3" borderId="81" xfId="224" applyFont="1" applyFill="1" applyBorder="1" applyAlignment="1">
      <alignment horizontal="center" vertical="center" wrapText="1"/>
    </xf>
    <xf numFmtId="0" fontId="55" fillId="5" borderId="80" xfId="224" applyFont="1" applyFill="1" applyBorder="1" applyAlignment="1">
      <alignment vertical="center"/>
    </xf>
    <xf numFmtId="0" fontId="35" fillId="0" borderId="80" xfId="224" applyFont="1" applyBorder="1" applyAlignment="1">
      <alignment horizontal="left" vertical="center"/>
    </xf>
    <xf numFmtId="164" fontId="35" fillId="0" borderId="13" xfId="224" applyNumberFormat="1" applyFont="1" applyFill="1" applyBorder="1"/>
    <xf numFmtId="164" fontId="35" fillId="0" borderId="13" xfId="224" applyNumberFormat="1" applyFont="1" applyFill="1" applyBorder="1" applyAlignment="1">
      <alignment horizontal="right" vertical="center"/>
    </xf>
    <xf numFmtId="164" fontId="35" fillId="0" borderId="81" xfId="224" applyNumberFormat="1" applyFont="1" applyFill="1" applyBorder="1" applyAlignment="1">
      <alignment horizontal="right" vertical="center"/>
    </xf>
    <xf numFmtId="0" fontId="2" fillId="0" borderId="0" xfId="224" quotePrefix="1" applyFont="1"/>
    <xf numFmtId="0" fontId="55" fillId="0" borderId="80" xfId="224" applyFont="1" applyBorder="1" applyAlignment="1">
      <alignment horizontal="left" vertical="center"/>
    </xf>
    <xf numFmtId="164" fontId="55" fillId="0" borderId="13" xfId="224" applyNumberFormat="1" applyFont="1" applyFill="1" applyBorder="1" applyAlignment="1">
      <alignment horizontal="right" vertical="center"/>
    </xf>
    <xf numFmtId="164" fontId="55" fillId="0" borderId="81" xfId="224" applyNumberFormat="1" applyFont="1" applyFill="1" applyBorder="1" applyAlignment="1">
      <alignment horizontal="right" vertical="center"/>
    </xf>
    <xf numFmtId="0" fontId="35" fillId="0" borderId="80" xfId="224" applyFont="1" applyFill="1" applyBorder="1" applyAlignment="1">
      <alignment horizontal="left" vertical="center" indent="1"/>
    </xf>
    <xf numFmtId="0" fontId="55" fillId="0" borderId="82" xfId="224" applyFont="1" applyBorder="1" applyAlignment="1">
      <alignment horizontal="left" vertical="center"/>
    </xf>
    <xf numFmtId="164" fontId="55" fillId="0" borderId="83" xfId="224" applyNumberFormat="1" applyFont="1" applyFill="1" applyBorder="1" applyAlignment="1">
      <alignment horizontal="right" vertical="center"/>
    </xf>
    <xf numFmtId="164" fontId="55" fillId="0" borderId="84" xfId="224" applyNumberFormat="1" applyFont="1" applyFill="1" applyBorder="1" applyAlignment="1">
      <alignment horizontal="right" vertical="center"/>
    </xf>
    <xf numFmtId="164" fontId="16" fillId="0" borderId="0" xfId="224" applyNumberFormat="1"/>
    <xf numFmtId="2" fontId="6" fillId="0" borderId="16" xfId="252" applyNumberFormat="1" applyFont="1" applyFill="1" applyBorder="1" applyAlignment="1" applyProtection="1">
      <alignment horizontal="center" vertical="center"/>
    </xf>
    <xf numFmtId="164" fontId="6" fillId="0" borderId="16" xfId="252" applyNumberFormat="1" applyFont="1" applyFill="1" applyBorder="1" applyAlignment="1" applyProtection="1">
      <alignment horizontal="center" vertical="center"/>
    </xf>
    <xf numFmtId="0" fontId="49" fillId="0" borderId="36" xfId="161" applyFont="1" applyBorder="1" applyAlignment="1">
      <alignment horizontal="center"/>
    </xf>
    <xf numFmtId="0" fontId="49" fillId="0" borderId="0" xfId="161" applyFont="1" applyBorder="1" applyAlignment="1">
      <alignment horizontal="center"/>
    </xf>
    <xf numFmtId="0" fontId="50" fillId="0" borderId="36" xfId="161" applyFont="1" applyBorder="1" applyAlignment="1">
      <alignment horizontal="center"/>
    </xf>
    <xf numFmtId="0" fontId="50" fillId="0" borderId="0" xfId="161" applyFont="1" applyBorder="1" applyAlignment="1">
      <alignment horizontal="center"/>
    </xf>
    <xf numFmtId="0" fontId="5" fillId="0" borderId="0" xfId="108" applyFont="1" applyBorder="1" applyAlignment="1">
      <alignment horizontal="center" vertical="center"/>
    </xf>
    <xf numFmtId="0" fontId="31" fillId="0" borderId="0" xfId="2" applyFont="1" applyBorder="1" applyAlignment="1">
      <alignment horizontal="center"/>
    </xf>
    <xf numFmtId="0" fontId="32" fillId="0" borderId="0" xfId="2" applyFont="1" applyBorder="1" applyAlignment="1">
      <alignment horizontal="center"/>
    </xf>
    <xf numFmtId="0" fontId="5" fillId="0" borderId="1" xfId="250" applyFont="1" applyBorder="1" applyAlignment="1">
      <alignment horizontal="center"/>
    </xf>
    <xf numFmtId="0" fontId="32" fillId="5" borderId="2" xfId="2" applyFont="1" applyFill="1" applyBorder="1" applyAlignment="1">
      <alignment horizontal="center" vertical="center" wrapText="1"/>
    </xf>
    <xf numFmtId="0" fontId="32" fillId="5" borderId="12" xfId="2" applyFont="1" applyFill="1" applyBorder="1" applyAlignment="1">
      <alignment horizontal="center" vertical="center" wrapText="1"/>
    </xf>
    <xf numFmtId="0" fontId="32" fillId="5" borderId="4" xfId="2" applyFont="1" applyFill="1" applyBorder="1" applyAlignment="1">
      <alignment horizontal="center" vertical="center" wrapText="1"/>
    </xf>
    <xf numFmtId="0" fontId="32" fillId="5" borderId="9" xfId="2" applyFont="1" applyFill="1" applyBorder="1" applyAlignment="1">
      <alignment horizontal="center" vertical="center" wrapText="1"/>
    </xf>
    <xf numFmtId="0" fontId="32" fillId="5" borderId="3" xfId="0" applyFont="1" applyFill="1" applyBorder="1" applyAlignment="1">
      <alignment horizontal="center" wrapText="1"/>
    </xf>
    <xf numFmtId="0" fontId="32" fillId="5" borderId="44" xfId="2" applyFont="1" applyFill="1" applyBorder="1" applyAlignment="1">
      <alignment horizontal="center" vertical="center"/>
    </xf>
    <xf numFmtId="0" fontId="32" fillId="5" borderId="45" xfId="2" applyFont="1" applyFill="1" applyBorder="1" applyAlignment="1">
      <alignment horizontal="center" vertical="center"/>
    </xf>
    <xf numFmtId="0" fontId="32" fillId="5" borderId="46" xfId="2" applyFont="1" applyFill="1" applyBorder="1" applyAlignment="1">
      <alignment horizontal="center" vertical="center"/>
    </xf>
    <xf numFmtId="175" fontId="5" fillId="0" borderId="0" xfId="251" applyNumberFormat="1" applyFont="1" applyAlignment="1">
      <alignment horizontal="center"/>
    </xf>
    <xf numFmtId="175" fontId="7" fillId="0" borderId="0" xfId="251" applyNumberFormat="1" applyFont="1" applyAlignment="1" applyProtection="1">
      <alignment horizontal="center"/>
    </xf>
    <xf numFmtId="175" fontId="5" fillId="0" borderId="0" xfId="251" applyNumberFormat="1" applyFont="1" applyAlignment="1" applyProtection="1">
      <alignment horizontal="center"/>
    </xf>
    <xf numFmtId="175" fontId="5" fillId="0" borderId="0" xfId="251" quotePrefix="1" applyNumberFormat="1" applyFont="1" applyBorder="1" applyAlignment="1">
      <alignment horizontal="center"/>
    </xf>
    <xf numFmtId="175" fontId="5" fillId="3" borderId="2" xfId="251" applyNumberFormat="1" applyFont="1" applyFill="1" applyBorder="1" applyAlignment="1" applyProtection="1">
      <alignment horizontal="center" vertical="center"/>
    </xf>
    <xf numFmtId="175" fontId="5" fillId="3" borderId="12" xfId="251" applyNumberFormat="1" applyFont="1" applyFill="1" applyBorder="1" applyAlignment="1">
      <alignment horizontal="center" vertical="center"/>
    </xf>
    <xf numFmtId="175" fontId="5" fillId="2" borderId="3" xfId="251" applyNumberFormat="1" applyFont="1" applyFill="1" applyBorder="1" applyAlignment="1" applyProtection="1">
      <alignment horizontal="center" vertical="center"/>
    </xf>
    <xf numFmtId="175" fontId="5" fillId="2" borderId="44" xfId="251" applyNumberFormat="1" applyFont="1" applyFill="1" applyBorder="1" applyAlignment="1" applyProtection="1">
      <alignment horizontal="center" vertical="center"/>
    </xf>
    <xf numFmtId="175" fontId="5" fillId="2" borderId="48" xfId="251" applyNumberFormat="1" applyFont="1" applyFill="1" applyBorder="1" applyAlignment="1" applyProtection="1">
      <alignment horizontal="center" vertical="center"/>
    </xf>
    <xf numFmtId="175" fontId="5" fillId="2" borderId="21" xfId="251" applyNumberFormat="1" applyFont="1" applyFill="1" applyBorder="1" applyAlignment="1" applyProtection="1">
      <alignment horizontal="center" vertical="center"/>
    </xf>
    <xf numFmtId="175" fontId="5" fillId="0" borderId="0" xfId="252" applyNumberFormat="1" applyFont="1" applyAlignment="1">
      <alignment horizontal="center"/>
    </xf>
    <xf numFmtId="175" fontId="7" fillId="0" borderId="0" xfId="252" applyNumberFormat="1" applyFont="1" applyAlignment="1" applyProtection="1">
      <alignment horizontal="center"/>
    </xf>
    <xf numFmtId="175" fontId="5" fillId="0" borderId="0" xfId="252" quotePrefix="1" applyNumberFormat="1" applyFont="1" applyBorder="1" applyAlignment="1">
      <alignment horizontal="center"/>
    </xf>
    <xf numFmtId="175" fontId="5" fillId="2" borderId="26" xfId="252" applyNumberFormat="1" applyFont="1" applyFill="1" applyBorder="1" applyAlignment="1" applyProtection="1">
      <alignment horizontal="center" vertical="center"/>
    </xf>
    <xf numFmtId="175" fontId="5" fillId="2" borderId="24" xfId="252" applyNumberFormat="1" applyFont="1" applyFill="1" applyBorder="1" applyAlignment="1" applyProtection="1">
      <alignment horizontal="center" vertical="center"/>
    </xf>
    <xf numFmtId="175" fontId="5" fillId="2" borderId="45" xfId="252" quotePrefix="1" applyNumberFormat="1" applyFont="1" applyFill="1" applyBorder="1" applyAlignment="1" applyProtection="1">
      <alignment horizontal="center" vertical="center"/>
    </xf>
    <xf numFmtId="175" fontId="5" fillId="2" borderId="48" xfId="252" quotePrefix="1" applyNumberFormat="1" applyFont="1" applyFill="1" applyBorder="1" applyAlignment="1" applyProtection="1">
      <alignment horizontal="center" vertical="center"/>
    </xf>
    <xf numFmtId="175" fontId="5" fillId="2" borderId="46" xfId="252" quotePrefix="1" applyNumberFormat="1" applyFont="1" applyFill="1" applyBorder="1" applyAlignment="1" applyProtection="1">
      <alignment horizontal="center" vertical="center"/>
    </xf>
    <xf numFmtId="0" fontId="5" fillId="0" borderId="0" xfId="162" applyFont="1" applyBorder="1" applyAlignment="1">
      <alignment horizontal="center" vertical="center"/>
    </xf>
    <xf numFmtId="0" fontId="7" fillId="0" borderId="0" xfId="250" applyFont="1" applyAlignment="1">
      <alignment horizontal="center"/>
    </xf>
    <xf numFmtId="0" fontId="5" fillId="2" borderId="2" xfId="250" applyNumberFormat="1" applyFont="1" applyFill="1" applyBorder="1" applyAlignment="1">
      <alignment horizontal="center" vertical="center"/>
    </xf>
    <xf numFmtId="0" fontId="5" fillId="2" borderId="12" xfId="250" applyNumberFormat="1" applyFont="1" applyFill="1" applyBorder="1" applyAlignment="1">
      <alignment horizontal="center" vertical="center"/>
    </xf>
    <xf numFmtId="0" fontId="5" fillId="2" borderId="4" xfId="250" applyFont="1" applyFill="1" applyBorder="1" applyAlignment="1">
      <alignment horizontal="center" vertical="center"/>
    </xf>
    <xf numFmtId="0" fontId="5" fillId="2" borderId="9" xfId="250" applyFont="1" applyFill="1" applyBorder="1" applyAlignment="1">
      <alignment horizontal="center" vertical="center"/>
    </xf>
    <xf numFmtId="0" fontId="5" fillId="2" borderId="44" xfId="162" quotePrefix="1" applyFont="1" applyFill="1" applyBorder="1" applyAlignment="1" applyProtection="1">
      <alignment horizontal="center" vertical="center"/>
    </xf>
    <xf numFmtId="0" fontId="5" fillId="2" borderId="48" xfId="162" quotePrefix="1" applyFont="1" applyFill="1" applyBorder="1" applyAlignment="1" applyProtection="1">
      <alignment horizontal="center" vertical="center"/>
    </xf>
    <xf numFmtId="0" fontId="5" fillId="2" borderId="45" xfId="162" quotePrefix="1" applyFont="1" applyFill="1" applyBorder="1" applyAlignment="1" applyProtection="1">
      <alignment horizontal="center" vertical="center"/>
    </xf>
    <xf numFmtId="0" fontId="5" fillId="2" borderId="44" xfId="250" applyFont="1" applyFill="1" applyBorder="1" applyAlignment="1">
      <alignment horizontal="center" vertical="center"/>
    </xf>
    <xf numFmtId="0" fontId="5" fillId="2" borderId="45" xfId="250" applyFont="1" applyFill="1" applyBorder="1" applyAlignment="1">
      <alignment horizontal="center" vertical="center"/>
    </xf>
    <xf numFmtId="0" fontId="5" fillId="2" borderId="46" xfId="250" applyFont="1" applyFill="1" applyBorder="1" applyAlignment="1">
      <alignment horizontal="center" vertical="center"/>
    </xf>
    <xf numFmtId="175" fontId="5" fillId="0" borderId="0" xfId="254" applyNumberFormat="1" applyFont="1" applyAlignment="1">
      <alignment horizontal="center"/>
    </xf>
    <xf numFmtId="175" fontId="7" fillId="0" borderId="0" xfId="254" applyNumberFormat="1" applyFont="1" applyAlignment="1" applyProtection="1">
      <alignment horizontal="center"/>
    </xf>
    <xf numFmtId="175" fontId="5" fillId="0" borderId="0" xfId="254" applyNumberFormat="1" applyFont="1" applyAlignment="1" applyProtection="1">
      <alignment horizontal="center"/>
    </xf>
    <xf numFmtId="175" fontId="5" fillId="0" borderId="0" xfId="254" applyNumberFormat="1" applyFont="1" applyBorder="1" applyAlignment="1">
      <alignment horizontal="center"/>
    </xf>
    <xf numFmtId="175" fontId="5" fillId="0" borderId="0" xfId="254" quotePrefix="1" applyNumberFormat="1" applyFont="1" applyBorder="1" applyAlignment="1">
      <alignment horizontal="center"/>
    </xf>
    <xf numFmtId="175" fontId="9" fillId="2" borderId="2" xfId="255" applyNumberFormat="1" applyFont="1" applyFill="1" applyBorder="1" applyAlignment="1" applyProtection="1">
      <alignment horizontal="center" vertical="center"/>
    </xf>
    <xf numFmtId="175" fontId="9" fillId="2" borderId="12" xfId="255" applyNumberFormat="1" applyFont="1" applyFill="1" applyBorder="1" applyAlignment="1">
      <alignment horizontal="center" vertical="center"/>
    </xf>
    <xf numFmtId="175" fontId="9" fillId="2" borderId="3" xfId="255" applyNumberFormat="1" applyFont="1" applyFill="1" applyBorder="1" applyAlignment="1" applyProtection="1">
      <alignment horizontal="center" vertical="center"/>
    </xf>
    <xf numFmtId="175" fontId="9" fillId="2" borderId="3" xfId="255" quotePrefix="1" applyNumberFormat="1" applyFont="1" applyFill="1" applyBorder="1" applyAlignment="1" applyProtection="1">
      <alignment horizontal="center" vertical="center"/>
    </xf>
    <xf numFmtId="175" fontId="9" fillId="2" borderId="48" xfId="255" quotePrefix="1" applyNumberFormat="1" applyFont="1" applyFill="1" applyBorder="1" applyAlignment="1" applyProtection="1">
      <alignment horizontal="center" vertical="center"/>
    </xf>
    <xf numFmtId="175" fontId="9" fillId="2" borderId="21" xfId="255" applyNumberFormat="1" applyFont="1" applyFill="1" applyBorder="1" applyAlignment="1" applyProtection="1">
      <alignment horizontal="center" vertical="center"/>
    </xf>
    <xf numFmtId="164" fontId="7" fillId="5" borderId="27" xfId="250" applyNumberFormat="1" applyFont="1" applyFill="1" applyBorder="1" applyAlignment="1">
      <alignment horizontal="center" vertical="center"/>
    </xf>
    <xf numFmtId="0" fontId="7" fillId="5" borderId="9" xfId="250" applyFont="1" applyFill="1" applyBorder="1" applyAlignment="1">
      <alignment horizontal="center" vertical="center"/>
    </xf>
    <xf numFmtId="164" fontId="7" fillId="5" borderId="51" xfId="250" applyNumberFormat="1" applyFont="1" applyFill="1" applyBorder="1" applyAlignment="1">
      <alignment horizontal="center" vertical="center"/>
    </xf>
    <xf numFmtId="0" fontId="7" fillId="5" borderId="47" xfId="250" applyFont="1" applyFill="1" applyBorder="1" applyAlignment="1">
      <alignment horizontal="center" vertical="center"/>
    </xf>
    <xf numFmtId="0" fontId="5" fillId="0" borderId="0" xfId="250" applyFont="1" applyAlignment="1">
      <alignment horizontal="center"/>
    </xf>
    <xf numFmtId="0" fontId="7" fillId="0" borderId="2" xfId="250" applyFont="1" applyBorder="1" applyAlignment="1">
      <alignment horizontal="center" vertical="center"/>
    </xf>
    <xf numFmtId="0" fontId="7" fillId="0" borderId="6" xfId="250" applyFont="1" applyBorder="1" applyAlignment="1">
      <alignment horizontal="center" vertical="center"/>
    </xf>
    <xf numFmtId="0" fontId="7" fillId="0" borderId="12" xfId="250" applyFont="1" applyBorder="1" applyAlignment="1">
      <alignment horizontal="center" vertical="center"/>
    </xf>
    <xf numFmtId="0" fontId="7" fillId="5" borderId="4" xfId="250" applyFont="1" applyFill="1" applyBorder="1" applyAlignment="1">
      <alignment horizontal="center" vertical="center"/>
    </xf>
    <xf numFmtId="0" fontId="2" fillId="5" borderId="54" xfId="0" quotePrefix="1" applyFont="1" applyFill="1" applyBorder="1" applyAlignment="1" applyProtection="1">
      <alignment horizontal="center" vertical="center"/>
    </xf>
    <xf numFmtId="0" fontId="2" fillId="5" borderId="34" xfId="0" quotePrefix="1" applyFont="1" applyFill="1" applyBorder="1" applyAlignment="1" applyProtection="1">
      <alignment horizontal="center" vertical="center"/>
    </xf>
    <xf numFmtId="0" fontId="2" fillId="5" borderId="33" xfId="0" applyFont="1" applyFill="1" applyBorder="1" applyAlignment="1" applyProtection="1">
      <alignment horizontal="center" vertical="center"/>
    </xf>
    <xf numFmtId="0" fontId="2" fillId="5" borderId="33" xfId="0" quotePrefix="1" applyFont="1" applyFill="1" applyBorder="1" applyAlignment="1" applyProtection="1">
      <alignment horizontal="center" vertical="center"/>
    </xf>
    <xf numFmtId="0" fontId="10" fillId="5" borderId="44" xfId="250" applyFont="1" applyFill="1" applyBorder="1" applyAlignment="1">
      <alignment horizontal="center" vertical="center"/>
    </xf>
    <xf numFmtId="0" fontId="10" fillId="5" borderId="45" xfId="250" applyFont="1" applyFill="1" applyBorder="1" applyAlignment="1">
      <alignment horizontal="center" vertical="center"/>
    </xf>
    <xf numFmtId="0" fontId="10" fillId="5" borderId="46" xfId="250" applyFont="1" applyFill="1" applyBorder="1" applyAlignment="1">
      <alignment horizontal="center" vertical="center"/>
    </xf>
    <xf numFmtId="0" fontId="7" fillId="5" borderId="28" xfId="250" applyFont="1" applyFill="1" applyBorder="1" applyAlignment="1">
      <alignment horizontal="center" vertical="center"/>
    </xf>
    <xf numFmtId="0" fontId="5" fillId="0" borderId="0" xfId="257" applyFont="1" applyFill="1" applyAlignment="1">
      <alignment horizontal="center"/>
    </xf>
    <xf numFmtId="0" fontId="7" fillId="0" borderId="0" xfId="257" applyFont="1" applyFill="1" applyAlignment="1">
      <alignment horizontal="center"/>
    </xf>
    <xf numFmtId="0" fontId="6" fillId="2" borderId="26" xfId="257" applyFont="1" applyFill="1" applyBorder="1" applyAlignment="1">
      <alignment horizontal="center" vertical="center"/>
    </xf>
    <xf numFmtId="0" fontId="6" fillId="2" borderId="24" xfId="257" applyFont="1" applyFill="1" applyBorder="1" applyAlignment="1">
      <alignment horizontal="center" vertical="center"/>
    </xf>
    <xf numFmtId="49" fontId="5" fillId="2" borderId="3" xfId="258" applyNumberFormat="1" applyFont="1" applyFill="1" applyBorder="1" applyAlignment="1">
      <alignment horizontal="center"/>
    </xf>
    <xf numFmtId="0" fontId="5" fillId="2" borderId="3" xfId="257" applyFont="1" applyFill="1" applyBorder="1" applyAlignment="1" applyProtection="1">
      <alignment horizontal="center"/>
    </xf>
    <xf numFmtId="0" fontId="5" fillId="2" borderId="21" xfId="257" applyFont="1" applyFill="1" applyBorder="1" applyAlignment="1" applyProtection="1">
      <alignment horizontal="center"/>
    </xf>
    <xf numFmtId="0" fontId="5" fillId="0" borderId="36" xfId="108" applyFont="1" applyBorder="1" applyAlignment="1">
      <alignment horizontal="center"/>
    </xf>
    <xf numFmtId="0" fontId="6" fillId="0" borderId="15" xfId="108" applyFont="1" applyBorder="1" applyAlignment="1">
      <alignment horizontal="center"/>
    </xf>
    <xf numFmtId="0" fontId="6" fillId="0" borderId="31" xfId="108" applyFont="1" applyBorder="1" applyAlignment="1">
      <alignment horizontal="center"/>
    </xf>
    <xf numFmtId="166" fontId="7" fillId="0" borderId="36" xfId="260" applyNumberFormat="1" applyFont="1" applyBorder="1" applyAlignment="1" applyProtection="1">
      <alignment horizontal="center"/>
    </xf>
    <xf numFmtId="166" fontId="7" fillId="0" borderId="15" xfId="260" applyNumberFormat="1" applyFont="1" applyBorder="1" applyAlignment="1" applyProtection="1">
      <alignment horizontal="center"/>
    </xf>
    <xf numFmtId="166" fontId="7" fillId="0" borderId="31" xfId="260" applyNumberFormat="1" applyFont="1" applyBorder="1" applyAlignment="1" applyProtection="1">
      <alignment horizontal="center"/>
    </xf>
    <xf numFmtId="166" fontId="40" fillId="0" borderId="41" xfId="260" applyNumberFormat="1" applyFont="1" applyBorder="1" applyAlignment="1" applyProtection="1">
      <alignment horizontal="right"/>
    </xf>
    <xf numFmtId="166" fontId="40" fillId="0" borderId="19" xfId="260" applyNumberFormat="1" applyFont="1" applyBorder="1" applyAlignment="1" applyProtection="1">
      <alignment horizontal="right"/>
    </xf>
    <xf numFmtId="166" fontId="40" fillId="0" borderId="42" xfId="260" applyNumberFormat="1" applyFont="1" applyBorder="1" applyAlignment="1" applyProtection="1">
      <alignment horizontal="right"/>
    </xf>
    <xf numFmtId="166" fontId="9" fillId="2" borderId="3" xfId="261" applyNumberFormat="1" applyFont="1" applyFill="1" applyBorder="1" applyAlignment="1" applyProtection="1">
      <alignment horizontal="center" wrapText="1"/>
      <protection hidden="1"/>
    </xf>
    <xf numFmtId="166" fontId="5" fillId="2" borderId="44" xfId="261" applyNumberFormat="1" applyFont="1" applyFill="1" applyBorder="1" applyAlignment="1">
      <alignment horizontal="center"/>
    </xf>
    <xf numFmtId="166" fontId="5" fillId="2" borderId="46" xfId="261" applyNumberFormat="1" applyFont="1" applyFill="1" applyBorder="1" applyAlignment="1">
      <alignment horizontal="center"/>
    </xf>
    <xf numFmtId="166" fontId="7" fillId="0" borderId="36" xfId="262" applyNumberFormat="1" applyFont="1" applyBorder="1" applyAlignment="1" applyProtection="1">
      <alignment horizontal="center"/>
    </xf>
    <xf numFmtId="166" fontId="7" fillId="0" borderId="15" xfId="262" applyNumberFormat="1" applyFont="1" applyBorder="1" applyAlignment="1" applyProtection="1">
      <alignment horizontal="center"/>
    </xf>
    <xf numFmtId="166" fontId="7" fillId="0" borderId="31" xfId="262" applyNumberFormat="1" applyFont="1" applyBorder="1" applyAlignment="1" applyProtection="1">
      <alignment horizontal="center"/>
    </xf>
    <xf numFmtId="166" fontId="40" fillId="0" borderId="41" xfId="262" applyNumberFormat="1" applyFont="1" applyBorder="1" applyAlignment="1" applyProtection="1">
      <alignment horizontal="right"/>
    </xf>
    <xf numFmtId="166" fontId="40" fillId="0" borderId="19" xfId="262" applyNumberFormat="1" applyFont="1" applyBorder="1" applyAlignment="1" applyProtection="1">
      <alignment horizontal="right"/>
    </xf>
    <xf numFmtId="166" fontId="40" fillId="0" borderId="42" xfId="262" applyNumberFormat="1" applyFont="1" applyBorder="1" applyAlignment="1" applyProtection="1">
      <alignment horizontal="right"/>
    </xf>
    <xf numFmtId="166" fontId="9" fillId="2" borderId="3" xfId="263" applyNumberFormat="1" applyFont="1" applyFill="1" applyBorder="1" applyAlignment="1" applyProtection="1">
      <alignment horizontal="center" wrapText="1"/>
      <protection hidden="1"/>
    </xf>
    <xf numFmtId="166" fontId="5" fillId="2" borderId="44" xfId="263" applyNumberFormat="1" applyFont="1" applyFill="1" applyBorder="1" applyAlignment="1">
      <alignment horizontal="center"/>
    </xf>
    <xf numFmtId="166" fontId="5" fillId="2" borderId="46" xfId="263" applyNumberFormat="1" applyFont="1" applyFill="1" applyBorder="1" applyAlignment="1">
      <alignment horizontal="center"/>
    </xf>
    <xf numFmtId="0" fontId="5" fillId="0" borderId="0" xfId="108" applyFont="1" applyAlignment="1">
      <alignment horizontal="center"/>
    </xf>
    <xf numFmtId="166" fontId="7" fillId="0" borderId="0" xfId="265" applyNumberFormat="1" applyFont="1" applyAlignment="1" applyProtection="1">
      <alignment horizontal="center"/>
    </xf>
    <xf numFmtId="166" fontId="18" fillId="0" borderId="0" xfId="265" applyNumberFormat="1" applyFont="1" applyAlignment="1" applyProtection="1">
      <alignment horizontal="right"/>
    </xf>
    <xf numFmtId="166" fontId="9" fillId="2" borderId="3" xfId="266" applyNumberFormat="1" applyFont="1" applyFill="1" applyBorder="1" applyAlignment="1" applyProtection="1">
      <alignment horizontal="center" wrapText="1"/>
      <protection hidden="1"/>
    </xf>
    <xf numFmtId="166" fontId="5" fillId="2" borderId="44" xfId="266" applyNumberFormat="1" applyFont="1" applyFill="1" applyBorder="1" applyAlignment="1">
      <alignment horizontal="center"/>
    </xf>
    <xf numFmtId="166" fontId="5" fillId="2" borderId="46" xfId="266" applyNumberFormat="1" applyFont="1" applyFill="1" applyBorder="1" applyAlignment="1">
      <alignment horizontal="center"/>
    </xf>
    <xf numFmtId="166" fontId="7" fillId="0" borderId="0" xfId="268" applyNumberFormat="1" applyFont="1" applyAlignment="1" applyProtection="1">
      <alignment horizontal="center"/>
    </xf>
    <xf numFmtId="166" fontId="18" fillId="0" borderId="0" xfId="268" applyNumberFormat="1" applyFont="1" applyAlignment="1" applyProtection="1">
      <alignment horizontal="right"/>
    </xf>
    <xf numFmtId="166" fontId="9" fillId="2" borderId="3" xfId="269" applyNumberFormat="1" applyFont="1" applyFill="1" applyBorder="1" applyAlignment="1" applyProtection="1">
      <alignment horizontal="center" wrapText="1"/>
      <protection hidden="1"/>
    </xf>
    <xf numFmtId="166" fontId="5" fillId="2" borderId="44" xfId="269" applyNumberFormat="1" applyFont="1" applyFill="1" applyBorder="1" applyAlignment="1">
      <alignment horizontal="center"/>
    </xf>
    <xf numFmtId="166" fontId="5" fillId="2" borderId="46" xfId="269" applyNumberFormat="1" applyFont="1" applyFill="1" applyBorder="1" applyAlignment="1">
      <alignment horizontal="center"/>
    </xf>
    <xf numFmtId="166" fontId="7" fillId="0" borderId="0" xfId="271" applyNumberFormat="1" applyFont="1" applyAlignment="1" applyProtection="1">
      <alignment horizontal="center"/>
    </xf>
    <xf numFmtId="166" fontId="18" fillId="0" borderId="0" xfId="271" applyNumberFormat="1" applyFont="1" applyAlignment="1" applyProtection="1">
      <alignment horizontal="right"/>
    </xf>
    <xf numFmtId="166" fontId="9" fillId="2" borderId="3" xfId="271" applyNumberFormat="1" applyFont="1" applyFill="1" applyBorder="1" applyAlignment="1" applyProtection="1">
      <alignment horizontal="center" wrapText="1"/>
      <protection hidden="1"/>
    </xf>
    <xf numFmtId="166" fontId="5" fillId="2" borderId="44" xfId="271" applyNumberFormat="1" applyFont="1" applyFill="1" applyBorder="1" applyAlignment="1">
      <alignment horizontal="center"/>
    </xf>
    <xf numFmtId="166" fontId="5" fillId="2" borderId="46" xfId="271" applyNumberFormat="1" applyFont="1" applyFill="1" applyBorder="1" applyAlignment="1">
      <alignment horizontal="center"/>
    </xf>
    <xf numFmtId="166" fontId="7" fillId="0" borderId="0" xfId="273" applyNumberFormat="1" applyFont="1" applyAlignment="1" applyProtection="1">
      <alignment horizontal="center"/>
    </xf>
    <xf numFmtId="166" fontId="40" fillId="0" borderId="0" xfId="273" applyNumberFormat="1" applyFont="1" applyAlignment="1" applyProtection="1">
      <alignment horizontal="right"/>
    </xf>
    <xf numFmtId="166" fontId="9" fillId="2" borderId="3" xfId="274" applyNumberFormat="1" applyFont="1" applyFill="1" applyBorder="1" applyAlignment="1" applyProtection="1">
      <alignment horizontal="center" wrapText="1"/>
      <protection hidden="1"/>
    </xf>
    <xf numFmtId="166" fontId="5" fillId="2" borderId="44" xfId="274" applyNumberFormat="1" applyFont="1" applyFill="1" applyBorder="1" applyAlignment="1">
      <alignment horizontal="center"/>
    </xf>
    <xf numFmtId="166" fontId="5" fillId="2" borderId="46" xfId="274" applyNumberFormat="1" applyFont="1" applyFill="1" applyBorder="1" applyAlignment="1">
      <alignment horizontal="center"/>
    </xf>
    <xf numFmtId="0" fontId="5" fillId="0" borderId="0" xfId="226" applyFont="1" applyFill="1" applyAlignment="1">
      <alignment horizontal="center" vertical="center"/>
    </xf>
    <xf numFmtId="0" fontId="7" fillId="0" borderId="0" xfId="226" applyFont="1" applyFill="1" applyAlignment="1">
      <alignment horizontal="center" vertical="center"/>
    </xf>
    <xf numFmtId="0" fontId="18" fillId="0" borderId="1" xfId="226" applyFont="1" applyFill="1" applyBorder="1" applyAlignment="1">
      <alignment horizontal="right"/>
    </xf>
    <xf numFmtId="0" fontId="5" fillId="2" borderId="55" xfId="226" applyFont="1" applyFill="1" applyBorder="1" applyAlignment="1">
      <alignment horizontal="center" vertical="center"/>
    </xf>
    <xf numFmtId="0" fontId="5" fillId="2" borderId="33" xfId="226" applyFont="1" applyFill="1" applyBorder="1" applyAlignment="1">
      <alignment horizontal="center" vertical="center"/>
    </xf>
    <xf numFmtId="0" fontId="5" fillId="2" borderId="34" xfId="226" applyFont="1" applyFill="1" applyBorder="1" applyAlignment="1">
      <alignment horizontal="center" vertical="center"/>
    </xf>
    <xf numFmtId="0" fontId="5" fillId="2" borderId="17" xfId="226" applyFont="1" applyFill="1" applyBorder="1" applyAlignment="1">
      <alignment horizontal="center" vertical="center"/>
    </xf>
    <xf numFmtId="0" fontId="5" fillId="2" borderId="0" xfId="226" applyFont="1" applyFill="1" applyBorder="1" applyAlignment="1">
      <alignment horizontal="center" vertical="center"/>
    </xf>
    <xf numFmtId="0" fontId="5" fillId="2" borderId="36" xfId="226" applyFont="1" applyFill="1" applyBorder="1" applyAlignment="1">
      <alignment horizontal="center" vertical="center"/>
    </xf>
    <xf numFmtId="0" fontId="5" fillId="2" borderId="56" xfId="226" applyFont="1" applyFill="1" applyBorder="1" applyAlignment="1">
      <alignment horizontal="center" vertical="center"/>
    </xf>
    <xf numFmtId="0" fontId="5" fillId="5" borderId="39" xfId="226" applyFont="1" applyFill="1" applyBorder="1" applyAlignment="1">
      <alignment horizontal="center" vertical="center"/>
    </xf>
    <xf numFmtId="0" fontId="5" fillId="5" borderId="28" xfId="226" applyFont="1" applyFill="1" applyBorder="1" applyAlignment="1">
      <alignment horizontal="center" vertical="center"/>
    </xf>
    <xf numFmtId="0" fontId="5" fillId="2" borderId="33" xfId="226" quotePrefix="1" applyFont="1" applyFill="1" applyBorder="1" applyAlignment="1">
      <alignment horizontal="center" vertical="center"/>
    </xf>
    <xf numFmtId="0" fontId="5" fillId="2" borderId="4" xfId="226" applyFont="1" applyFill="1" applyBorder="1" applyAlignment="1">
      <alignment horizontal="center" vertical="center"/>
    </xf>
    <xf numFmtId="0" fontId="5" fillId="2" borderId="9" xfId="226" applyFont="1" applyFill="1" applyBorder="1" applyAlignment="1">
      <alignment horizontal="center" vertical="center"/>
    </xf>
    <xf numFmtId="0" fontId="5" fillId="2" borderId="54" xfId="226" applyFont="1" applyFill="1" applyBorder="1" applyAlignment="1">
      <alignment horizontal="center" vertical="center"/>
    </xf>
    <xf numFmtId="0" fontId="5" fillId="2" borderId="35" xfId="226" applyFont="1" applyFill="1" applyBorder="1" applyAlignment="1">
      <alignment horizontal="center" vertical="center"/>
    </xf>
    <xf numFmtId="0" fontId="5" fillId="3" borderId="10" xfId="226" applyFont="1" applyFill="1" applyBorder="1" applyAlignment="1">
      <alignment horizontal="center" vertical="center"/>
    </xf>
    <xf numFmtId="0" fontId="5" fillId="3" borderId="11" xfId="226" applyFont="1" applyFill="1" applyBorder="1" applyAlignment="1">
      <alignment horizontal="center" vertical="center"/>
    </xf>
    <xf numFmtId="0" fontId="5" fillId="0" borderId="0" xfId="222" applyFont="1" applyAlignment="1">
      <alignment horizontal="center"/>
    </xf>
    <xf numFmtId="0" fontId="7" fillId="0" borderId="0" xfId="222" applyFont="1" applyAlignment="1">
      <alignment horizontal="center"/>
    </xf>
    <xf numFmtId="166" fontId="18" fillId="0" borderId="1" xfId="134" applyNumberFormat="1" applyFont="1" applyBorder="1" applyAlignment="1">
      <alignment horizontal="center"/>
    </xf>
    <xf numFmtId="0" fontId="5" fillId="0" borderId="0" xfId="108" applyFont="1" applyFill="1" applyAlignment="1">
      <alignment horizontal="center"/>
    </xf>
    <xf numFmtId="0" fontId="7" fillId="0" borderId="0" xfId="108" applyFont="1" applyFill="1" applyBorder="1" applyAlignment="1">
      <alignment horizontal="center"/>
    </xf>
    <xf numFmtId="0" fontId="7" fillId="0" borderId="1" xfId="108" applyFont="1" applyFill="1" applyBorder="1" applyAlignment="1">
      <alignment horizontal="center"/>
    </xf>
    <xf numFmtId="0" fontId="7" fillId="0" borderId="60" xfId="108" applyFont="1" applyFill="1" applyBorder="1" applyAlignment="1">
      <alignment horizontal="center"/>
    </xf>
    <xf numFmtId="0" fontId="7" fillId="0" borderId="45" xfId="108" applyFont="1" applyFill="1" applyBorder="1" applyAlignment="1">
      <alignment horizontal="center"/>
    </xf>
    <xf numFmtId="0" fontId="7" fillId="0" borderId="46" xfId="108" applyFont="1" applyFill="1" applyBorder="1" applyAlignment="1">
      <alignment horizontal="center"/>
    </xf>
    <xf numFmtId="0" fontId="5" fillId="2" borderId="28" xfId="108" applyFont="1" applyFill="1" applyBorder="1" applyAlignment="1">
      <alignment horizontal="center"/>
    </xf>
    <xf numFmtId="0" fontId="5" fillId="2" borderId="47" xfId="108" applyFont="1" applyFill="1" applyBorder="1" applyAlignment="1">
      <alignment horizontal="center"/>
    </xf>
    <xf numFmtId="0" fontId="5" fillId="2" borderId="12" xfId="108" applyFont="1" applyFill="1" applyBorder="1" applyAlignment="1">
      <alignment horizontal="center"/>
    </xf>
    <xf numFmtId="0" fontId="5" fillId="2" borderId="9" xfId="108" applyFont="1" applyFill="1" applyBorder="1" applyAlignment="1">
      <alignment horizontal="center"/>
    </xf>
    <xf numFmtId="175" fontId="5" fillId="2" borderId="6" xfId="276" applyNumberFormat="1" applyFont="1" applyFill="1" applyBorder="1" applyAlignment="1" applyProtection="1">
      <alignment horizontal="center" vertical="center"/>
    </xf>
    <xf numFmtId="175" fontId="5" fillId="2" borderId="12" xfId="276" applyNumberFormat="1" applyFont="1" applyFill="1" applyBorder="1" applyAlignment="1" applyProtection="1">
      <alignment horizontal="center" vertical="center"/>
    </xf>
    <xf numFmtId="166" fontId="7" fillId="0" borderId="0" xfId="0" applyNumberFormat="1" applyFont="1" applyFill="1" applyAlignment="1">
      <alignment horizontal="center"/>
    </xf>
    <xf numFmtId="166" fontId="4" fillId="0" borderId="1" xfId="0" applyNumberFormat="1" applyFont="1" applyFill="1" applyBorder="1" applyAlignment="1">
      <alignment horizontal="right"/>
    </xf>
    <xf numFmtId="166" fontId="5" fillId="5" borderId="10" xfId="0" quotePrefix="1" applyNumberFormat="1" applyFont="1" applyFill="1" applyBorder="1" applyAlignment="1">
      <alignment horizontal="center"/>
    </xf>
    <xf numFmtId="166" fontId="5" fillId="5" borderId="11" xfId="0" quotePrefix="1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6" fillId="0" borderId="69" xfId="108" applyFont="1" applyBorder="1" applyAlignment="1">
      <alignment horizontal="center" vertical="center"/>
    </xf>
    <xf numFmtId="0" fontId="6" fillId="0" borderId="6" xfId="108" applyFont="1" applyBorder="1" applyAlignment="1">
      <alignment horizontal="center" vertical="center"/>
    </xf>
    <xf numFmtId="0" fontId="6" fillId="0" borderId="18" xfId="108" applyFont="1" applyBorder="1" applyAlignment="1">
      <alignment horizontal="center" vertical="center"/>
    </xf>
    <xf numFmtId="166" fontId="7" fillId="0" borderId="0" xfId="108" applyNumberFormat="1" applyFont="1" applyAlignment="1" applyProtection="1">
      <alignment horizontal="center" wrapText="1"/>
    </xf>
    <xf numFmtId="166" fontId="7" fillId="0" borderId="0" xfId="108" applyNumberFormat="1" applyFont="1" applyAlignment="1" applyProtection="1">
      <alignment horizontal="center"/>
    </xf>
    <xf numFmtId="0" fontId="5" fillId="5" borderId="55" xfId="108" applyFont="1" applyFill="1" applyBorder="1" applyAlignment="1">
      <alignment horizontal="center" vertical="center"/>
    </xf>
    <xf numFmtId="0" fontId="5" fillId="5" borderId="66" xfId="108" applyFont="1" applyFill="1" applyBorder="1" applyAlignment="1">
      <alignment horizontal="center" vertical="center"/>
    </xf>
    <xf numFmtId="0" fontId="5" fillId="5" borderId="4" xfId="108" applyFont="1" applyFill="1" applyBorder="1" applyAlignment="1">
      <alignment horizontal="center" vertical="center"/>
    </xf>
    <xf numFmtId="0" fontId="5" fillId="5" borderId="32" xfId="108" applyFont="1" applyFill="1" applyBorder="1" applyAlignment="1">
      <alignment horizontal="center" vertical="center"/>
    </xf>
    <xf numFmtId="0" fontId="5" fillId="5" borderId="3" xfId="108" applyFont="1" applyFill="1" applyBorder="1" applyAlignment="1">
      <alignment horizontal="center" vertical="center"/>
    </xf>
    <xf numFmtId="0" fontId="5" fillId="5" borderId="48" xfId="108" applyFont="1" applyFill="1" applyBorder="1" applyAlignment="1">
      <alignment horizontal="center" vertical="center"/>
    </xf>
    <xf numFmtId="0" fontId="5" fillId="5" borderId="21" xfId="108" applyFont="1" applyFill="1" applyBorder="1" applyAlignment="1">
      <alignment horizontal="center" vertical="center"/>
    </xf>
    <xf numFmtId="0" fontId="6" fillId="0" borderId="12" xfId="108" applyFont="1" applyBorder="1" applyAlignment="1">
      <alignment horizontal="center" vertical="center"/>
    </xf>
    <xf numFmtId="0" fontId="6" fillId="2" borderId="2" xfId="108" applyFont="1" applyFill="1" applyBorder="1" applyAlignment="1">
      <alignment horizontal="center"/>
    </xf>
    <xf numFmtId="0" fontId="6" fillId="2" borderId="6" xfId="108" applyFont="1" applyFill="1" applyBorder="1" applyAlignment="1">
      <alignment horizontal="center"/>
    </xf>
    <xf numFmtId="0" fontId="6" fillId="2" borderId="12" xfId="108" applyFont="1" applyFill="1" applyBorder="1" applyAlignment="1">
      <alignment horizontal="center"/>
    </xf>
    <xf numFmtId="0" fontId="5" fillId="3" borderId="54" xfId="108" applyFont="1" applyFill="1" applyBorder="1" applyAlignment="1">
      <alignment horizontal="center" vertical="center"/>
    </xf>
    <xf numFmtId="0" fontId="5" fillId="3" borderId="33" xfId="108" applyFont="1" applyFill="1" applyBorder="1" applyAlignment="1">
      <alignment horizontal="center" vertical="center"/>
    </xf>
    <xf numFmtId="0" fontId="5" fillId="3" borderId="34" xfId="108" applyFont="1" applyFill="1" applyBorder="1" applyAlignment="1">
      <alignment horizontal="center" vertical="center"/>
    </xf>
    <xf numFmtId="0" fontId="5" fillId="3" borderId="10" xfId="108" applyFont="1" applyFill="1" applyBorder="1" applyAlignment="1">
      <alignment horizontal="center" vertical="center"/>
    </xf>
    <xf numFmtId="0" fontId="5" fillId="3" borderId="39" xfId="108" applyFont="1" applyFill="1" applyBorder="1" applyAlignment="1">
      <alignment horizontal="center" vertical="center"/>
    </xf>
    <xf numFmtId="0" fontId="5" fillId="3" borderId="28" xfId="108" applyFont="1" applyFill="1" applyBorder="1" applyAlignment="1">
      <alignment horizontal="center" vertical="center"/>
    </xf>
    <xf numFmtId="0" fontId="5" fillId="2" borderId="44" xfId="108" applyFont="1" applyFill="1" applyBorder="1" applyAlignment="1">
      <alignment horizontal="center" vertical="center"/>
    </xf>
    <xf numFmtId="0" fontId="5" fillId="2" borderId="45" xfId="108" applyFont="1" applyFill="1" applyBorder="1" applyAlignment="1">
      <alignment horizontal="center" vertical="center"/>
    </xf>
    <xf numFmtId="0" fontId="5" fillId="2" borderId="46" xfId="108" applyFont="1" applyFill="1" applyBorder="1" applyAlignment="1">
      <alignment horizontal="center" vertical="center"/>
    </xf>
    <xf numFmtId="0" fontId="5" fillId="3" borderId="7" xfId="108" applyFont="1" applyFill="1" applyBorder="1" applyAlignment="1">
      <alignment horizontal="center" vertical="center"/>
    </xf>
    <xf numFmtId="0" fontId="5" fillId="3" borderId="8" xfId="108" applyFont="1" applyFill="1" applyBorder="1" applyAlignment="1">
      <alignment horizontal="center" vertical="center"/>
    </xf>
    <xf numFmtId="0" fontId="5" fillId="3" borderId="38" xfId="108" applyFont="1" applyFill="1" applyBorder="1" applyAlignment="1">
      <alignment horizontal="center" vertical="center"/>
    </xf>
    <xf numFmtId="0" fontId="5" fillId="0" borderId="0" xfId="108" applyFont="1" applyAlignment="1">
      <alignment horizontal="center" vertical="center"/>
    </xf>
    <xf numFmtId="0" fontId="5" fillId="0" borderId="0" xfId="0" applyFont="1" applyAlignment="1">
      <alignment horizontal="center"/>
    </xf>
    <xf numFmtId="166" fontId="6" fillId="0" borderId="0" xfId="0" applyNumberFormat="1" applyFont="1" applyBorder="1" applyAlignment="1">
      <alignment horizontal="right"/>
    </xf>
    <xf numFmtId="0" fontId="5" fillId="2" borderId="55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justify" vertical="center" wrapText="1"/>
    </xf>
    <xf numFmtId="0" fontId="5" fillId="0" borderId="0" xfId="3" applyFont="1" applyAlignment="1">
      <alignment horizontal="center"/>
    </xf>
    <xf numFmtId="0" fontId="7" fillId="0" borderId="0" xfId="0" applyFont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6" fillId="0" borderId="0" xfId="108" applyFont="1" applyBorder="1" applyAlignment="1">
      <alignment horizontal="justify" wrapText="1"/>
    </xf>
    <xf numFmtId="0" fontId="7" fillId="0" borderId="0" xfId="108" applyFont="1" applyAlignment="1">
      <alignment horizontal="center"/>
    </xf>
    <xf numFmtId="0" fontId="10" fillId="3" borderId="55" xfId="108" applyFont="1" applyFill="1" applyBorder="1" applyAlignment="1"/>
    <xf numFmtId="0" fontId="2" fillId="3" borderId="17" xfId="176" applyFill="1" applyBorder="1" applyAlignment="1"/>
    <xf numFmtId="0" fontId="8" fillId="3" borderId="44" xfId="108" applyFont="1" applyFill="1" applyBorder="1" applyAlignment="1">
      <alignment horizontal="center"/>
    </xf>
    <xf numFmtId="0" fontId="8" fillId="3" borderId="45" xfId="108" applyFont="1" applyFill="1" applyBorder="1" applyAlignment="1">
      <alignment horizontal="center"/>
    </xf>
    <xf numFmtId="0" fontId="8" fillId="3" borderId="48" xfId="108" applyFont="1" applyFill="1" applyBorder="1" applyAlignment="1">
      <alignment horizontal="center"/>
    </xf>
    <xf numFmtId="0" fontId="8" fillId="3" borderId="54" xfId="108" applyFont="1" applyFill="1" applyBorder="1" applyAlignment="1">
      <alignment horizontal="center" wrapText="1"/>
    </xf>
    <xf numFmtId="0" fontId="8" fillId="3" borderId="34" xfId="108" applyFont="1" applyFill="1" applyBorder="1" applyAlignment="1">
      <alignment horizontal="center" wrapText="1"/>
    </xf>
    <xf numFmtId="0" fontId="2" fillId="0" borderId="10" xfId="176" applyBorder="1" applyAlignment="1">
      <alignment horizontal="center" wrapText="1"/>
    </xf>
    <xf numFmtId="0" fontId="2" fillId="0" borderId="28" xfId="176" applyBorder="1" applyAlignment="1">
      <alignment horizontal="center" wrapText="1"/>
    </xf>
    <xf numFmtId="0" fontId="8" fillId="3" borderId="35" xfId="108" applyFont="1" applyFill="1" applyBorder="1" applyAlignment="1">
      <alignment horizontal="center" wrapText="1"/>
    </xf>
    <xf numFmtId="0" fontId="2" fillId="0" borderId="11" xfId="176" applyBorder="1" applyAlignment="1">
      <alignment horizontal="center" wrapText="1"/>
    </xf>
    <xf numFmtId="0" fontId="8" fillId="3" borderId="7" xfId="108" applyFont="1" applyFill="1" applyBorder="1" applyAlignment="1">
      <alignment horizontal="center"/>
    </xf>
    <xf numFmtId="0" fontId="2" fillId="0" borderId="8" xfId="176" applyBorder="1" applyAlignment="1">
      <alignment horizontal="center"/>
    </xf>
    <xf numFmtId="166" fontId="7" fillId="0" borderId="0" xfId="3" applyNumberFormat="1" applyFont="1" applyBorder="1" applyAlignment="1" applyProtection="1">
      <alignment horizontal="center"/>
    </xf>
    <xf numFmtId="0" fontId="8" fillId="0" borderId="1" xfId="3" applyFont="1" applyBorder="1" applyAlignment="1">
      <alignment horizontal="right"/>
    </xf>
    <xf numFmtId="0" fontId="5" fillId="3" borderId="26" xfId="3" applyFont="1" applyFill="1" applyBorder="1" applyAlignment="1">
      <alignment horizontal="center" vertical="center"/>
    </xf>
    <xf numFmtId="0" fontId="5" fillId="3" borderId="24" xfId="3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 applyProtection="1">
      <alignment horizontal="center" vertical="center" wrapText="1"/>
      <protection locked="0"/>
    </xf>
    <xf numFmtId="0" fontId="9" fillId="3" borderId="21" xfId="3" applyFont="1" applyFill="1" applyBorder="1" applyAlignment="1" applyProtection="1">
      <alignment horizontal="center" vertical="center" wrapText="1"/>
      <protection locked="0"/>
    </xf>
    <xf numFmtId="0" fontId="9" fillId="3" borderId="13" xfId="3" applyFont="1" applyFill="1" applyBorder="1" applyAlignment="1" applyProtection="1">
      <alignment horizontal="center" vertical="center" wrapText="1"/>
      <protection locked="0"/>
    </xf>
    <xf numFmtId="0" fontId="9" fillId="3" borderId="14" xfId="3" applyFont="1" applyFill="1" applyBorder="1" applyAlignment="1" applyProtection="1">
      <alignment horizontal="center" vertical="center" wrapText="1"/>
      <protection locked="0"/>
    </xf>
    <xf numFmtId="0" fontId="5" fillId="0" borderId="0" xfId="224" applyFont="1" applyFill="1" applyAlignment="1">
      <alignment horizontal="center" vertical="center"/>
    </xf>
    <xf numFmtId="14" fontId="7" fillId="0" borderId="0" xfId="224" applyNumberFormat="1" applyFont="1" applyFill="1" applyBorder="1" applyAlignment="1">
      <alignment horizontal="center"/>
    </xf>
    <xf numFmtId="0" fontId="18" fillId="0" borderId="0" xfId="224" applyFont="1" applyFill="1" applyBorder="1" applyAlignment="1">
      <alignment horizontal="right"/>
    </xf>
    <xf numFmtId="0" fontId="5" fillId="0" borderId="33" xfId="224" applyFont="1" applyFill="1" applyBorder="1" applyAlignment="1" applyProtection="1">
      <alignment horizontal="center"/>
    </xf>
    <xf numFmtId="0" fontId="5" fillId="0" borderId="35" xfId="224" applyFont="1" applyFill="1" applyBorder="1" applyAlignment="1" applyProtection="1">
      <alignment horizontal="center"/>
    </xf>
    <xf numFmtId="173" fontId="5" fillId="0" borderId="7" xfId="224" quotePrefix="1" applyNumberFormat="1" applyFont="1" applyFill="1" applyBorder="1" applyAlignment="1" applyProtection="1">
      <alignment horizontal="center"/>
    </xf>
    <xf numFmtId="173" fontId="5" fillId="0" borderId="37" xfId="224" quotePrefix="1" applyNumberFormat="1" applyFont="1" applyFill="1" applyBorder="1" applyAlignment="1" applyProtection="1">
      <alignment horizontal="center"/>
    </xf>
    <xf numFmtId="173" fontId="5" fillId="0" borderId="8" xfId="224" quotePrefix="1" applyNumberFormat="1" applyFont="1" applyFill="1" applyBorder="1" applyAlignment="1" applyProtection="1">
      <alignment horizontal="center"/>
    </xf>
    <xf numFmtId="173" fontId="5" fillId="0" borderId="38" xfId="224" quotePrefix="1" applyNumberFormat="1" applyFont="1" applyFill="1" applyBorder="1" applyAlignment="1" applyProtection="1">
      <alignment horizontal="center"/>
    </xf>
    <xf numFmtId="167" fontId="7" fillId="0" borderId="0" xfId="224" applyNumberFormat="1" applyFont="1" applyFill="1" applyBorder="1" applyAlignment="1" applyProtection="1">
      <alignment horizontal="center"/>
    </xf>
    <xf numFmtId="0" fontId="5" fillId="0" borderId="44" xfId="224" applyFont="1" applyFill="1" applyBorder="1" applyAlignment="1" applyProtection="1">
      <alignment horizontal="center"/>
    </xf>
    <xf numFmtId="0" fontId="5" fillId="0" borderId="45" xfId="224" applyFont="1" applyFill="1" applyBorder="1" applyAlignment="1" applyProtection="1">
      <alignment horizontal="center"/>
    </xf>
    <xf numFmtId="0" fontId="5" fillId="0" borderId="46" xfId="224" applyFont="1" applyFill="1" applyBorder="1" applyAlignment="1" applyProtection="1">
      <alignment horizontal="center"/>
    </xf>
    <xf numFmtId="0" fontId="5" fillId="0" borderId="44" xfId="224" applyFont="1" applyFill="1" applyBorder="1" applyAlignment="1" applyProtection="1">
      <alignment horizontal="center" vertical="center"/>
    </xf>
    <xf numFmtId="0" fontId="5" fillId="0" borderId="45" xfId="224" applyFont="1" applyFill="1" applyBorder="1" applyAlignment="1" applyProtection="1">
      <alignment horizontal="center" vertical="center"/>
    </xf>
    <xf numFmtId="0" fontId="5" fillId="0" borderId="46" xfId="224" applyFont="1" applyFill="1" applyBorder="1" applyAlignment="1" applyProtection="1">
      <alignment horizontal="center" vertical="center"/>
    </xf>
    <xf numFmtId="173" fontId="5" fillId="0" borderId="37" xfId="224" applyNumberFormat="1" applyFont="1" applyFill="1" applyBorder="1" applyAlignment="1" applyProtection="1">
      <alignment horizontal="center"/>
    </xf>
    <xf numFmtId="173" fontId="5" fillId="0" borderId="38" xfId="224" applyNumberFormat="1" applyFont="1" applyFill="1" applyBorder="1" applyAlignment="1" applyProtection="1">
      <alignment horizontal="center"/>
    </xf>
    <xf numFmtId="173" fontId="5" fillId="0" borderId="44" xfId="224" quotePrefix="1" applyNumberFormat="1" applyFont="1" applyFill="1" applyBorder="1" applyAlignment="1" applyProtection="1">
      <alignment horizontal="center"/>
    </xf>
    <xf numFmtId="173" fontId="5" fillId="0" borderId="45" xfId="224" quotePrefix="1" applyNumberFormat="1" applyFont="1" applyFill="1" applyBorder="1" applyAlignment="1" applyProtection="1">
      <alignment horizontal="center"/>
    </xf>
    <xf numFmtId="173" fontId="5" fillId="0" borderId="46" xfId="224" quotePrefix="1" applyNumberFormat="1" applyFont="1" applyFill="1" applyBorder="1" applyAlignment="1" applyProtection="1">
      <alignment horizontal="center"/>
    </xf>
    <xf numFmtId="164" fontId="5" fillId="0" borderId="0" xfId="224" applyNumberFormat="1" applyFont="1" applyFill="1" applyAlignment="1">
      <alignment horizontal="center"/>
    </xf>
    <xf numFmtId="164" fontId="7" fillId="0" borderId="0" xfId="224" applyNumberFormat="1" applyFont="1" applyFill="1" applyAlignment="1">
      <alignment horizontal="center"/>
    </xf>
    <xf numFmtId="164" fontId="18" fillId="0" borderId="0" xfId="224" applyNumberFormat="1" applyFont="1" applyFill="1" applyBorder="1" applyAlignment="1">
      <alignment horizontal="right"/>
    </xf>
    <xf numFmtId="164" fontId="6" fillId="0" borderId="0" xfId="224" applyNumberFormat="1" applyFont="1" applyFill="1" applyBorder="1" applyAlignment="1">
      <alignment horizontal="right"/>
    </xf>
    <xf numFmtId="164" fontId="5" fillId="0" borderId="44" xfId="6" applyNumberFormat="1" applyFont="1" applyFill="1" applyBorder="1" applyAlignment="1">
      <alignment horizontal="center" wrapText="1"/>
    </xf>
    <xf numFmtId="164" fontId="5" fillId="0" borderId="45" xfId="6" applyNumberFormat="1" applyFont="1" applyFill="1" applyBorder="1" applyAlignment="1">
      <alignment horizontal="center" wrapText="1"/>
    </xf>
    <xf numFmtId="164" fontId="5" fillId="0" borderId="46" xfId="6" applyNumberFormat="1" applyFont="1" applyFill="1" applyBorder="1" applyAlignment="1">
      <alignment horizontal="center" wrapText="1"/>
    </xf>
    <xf numFmtId="164" fontId="5" fillId="0" borderId="7" xfId="6" quotePrefix="1" applyNumberFormat="1" applyFont="1" applyFill="1" applyBorder="1" applyAlignment="1">
      <alignment horizontal="center"/>
    </xf>
    <xf numFmtId="164" fontId="5" fillId="0" borderId="8" xfId="6" quotePrefix="1" applyNumberFormat="1" applyFont="1" applyFill="1" applyBorder="1" applyAlignment="1">
      <alignment horizontal="center"/>
    </xf>
    <xf numFmtId="164" fontId="5" fillId="0" borderId="38" xfId="6" quotePrefix="1" applyNumberFormat="1" applyFont="1" applyFill="1" applyBorder="1" applyAlignment="1">
      <alignment horizontal="center"/>
    </xf>
    <xf numFmtId="0" fontId="5" fillId="0" borderId="0" xfId="224" applyFont="1" applyFill="1" applyAlignment="1">
      <alignment horizontal="center"/>
    </xf>
    <xf numFmtId="0" fontId="7" fillId="0" borderId="0" xfId="224" applyFont="1" applyFill="1" applyAlignment="1">
      <alignment horizontal="center"/>
    </xf>
    <xf numFmtId="0" fontId="18" fillId="0" borderId="1" xfId="224" applyFont="1" applyFill="1" applyBorder="1" applyAlignment="1">
      <alignment horizontal="center"/>
    </xf>
    <xf numFmtId="164" fontId="5" fillId="0" borderId="0" xfId="224" applyNumberFormat="1" applyFont="1" applyFill="1" applyBorder="1" applyAlignment="1">
      <alignment horizontal="center"/>
    </xf>
    <xf numFmtId="164" fontId="7" fillId="0" borderId="0" xfId="224" applyNumberFormat="1" applyFont="1" applyFill="1" applyBorder="1" applyAlignment="1" applyProtection="1">
      <alignment horizontal="center"/>
    </xf>
    <xf numFmtId="39" fontId="5" fillId="5" borderId="2" xfId="227" applyNumberFormat="1" applyFont="1" applyFill="1" applyBorder="1" applyAlignment="1">
      <alignment horizontal="center" vertical="center"/>
    </xf>
    <xf numFmtId="39" fontId="5" fillId="5" borderId="6" xfId="227" applyNumberFormat="1" applyFont="1" applyFill="1" applyBorder="1" applyAlignment="1">
      <alignment horizontal="center" vertical="center"/>
    </xf>
    <xf numFmtId="39" fontId="5" fillId="5" borderId="12" xfId="227" applyNumberFormat="1" applyFont="1" applyFill="1" applyBorder="1" applyAlignment="1">
      <alignment horizontal="center" vertical="center"/>
    </xf>
    <xf numFmtId="179" fontId="5" fillId="7" borderId="44" xfId="154" applyNumberFormat="1" applyFont="1" applyFill="1" applyBorder="1" applyAlignment="1">
      <alignment horizontal="center" vertical="center"/>
    </xf>
    <xf numFmtId="179" fontId="5" fillId="7" borderId="45" xfId="154" applyNumberFormat="1" applyFont="1" applyFill="1" applyBorder="1" applyAlignment="1">
      <alignment horizontal="center" vertical="center"/>
    </xf>
    <xf numFmtId="179" fontId="5" fillId="7" borderId="46" xfId="154" applyNumberFormat="1" applyFont="1" applyFill="1" applyBorder="1" applyAlignment="1">
      <alignment horizontal="center" vertical="center"/>
    </xf>
    <xf numFmtId="0" fontId="5" fillId="5" borderId="7" xfId="227" applyNumberFormat="1" applyFont="1" applyFill="1" applyBorder="1" applyAlignment="1">
      <alignment horizontal="center"/>
    </xf>
    <xf numFmtId="0" fontId="5" fillId="5" borderId="8" xfId="227" quotePrefix="1" applyNumberFormat="1" applyFont="1" applyFill="1" applyBorder="1" applyAlignment="1">
      <alignment horizontal="center"/>
    </xf>
    <xf numFmtId="0" fontId="5" fillId="5" borderId="38" xfId="227" quotePrefix="1" applyNumberFormat="1" applyFont="1" applyFill="1" applyBorder="1" applyAlignment="1">
      <alignment horizontal="center"/>
    </xf>
    <xf numFmtId="39" fontId="5" fillId="0" borderId="17" xfId="227" quotePrefix="1" applyNumberFormat="1" applyFont="1" applyFill="1" applyBorder="1" applyAlignment="1">
      <alignment horizontal="center"/>
    </xf>
    <xf numFmtId="39" fontId="5" fillId="0" borderId="0" xfId="227" quotePrefix="1" applyNumberFormat="1" applyFont="1" applyFill="1" applyBorder="1" applyAlignment="1">
      <alignment horizontal="center"/>
    </xf>
    <xf numFmtId="0" fontId="5" fillId="5" borderId="7" xfId="227" applyFont="1" applyFill="1" applyBorder="1" applyAlignment="1">
      <alignment horizontal="center" vertical="center" wrapText="1"/>
    </xf>
    <xf numFmtId="0" fontId="5" fillId="5" borderId="8" xfId="227" applyFont="1" applyFill="1" applyBorder="1" applyAlignment="1">
      <alignment horizontal="center" vertical="center" wrapText="1"/>
    </xf>
    <xf numFmtId="0" fontId="5" fillId="5" borderId="7" xfId="227" applyFont="1" applyFill="1" applyBorder="1" applyAlignment="1">
      <alignment horizontal="center" vertical="center"/>
    </xf>
    <xf numFmtId="0" fontId="5" fillId="5" borderId="38" xfId="227" applyFont="1" applyFill="1" applyBorder="1" applyAlignment="1">
      <alignment horizontal="center" vertical="center"/>
    </xf>
    <xf numFmtId="39" fontId="5" fillId="5" borderId="55" xfId="227" applyNumberFormat="1" applyFont="1" applyFill="1" applyBorder="1" applyAlignment="1">
      <alignment horizontal="center" vertical="center"/>
    </xf>
    <xf numFmtId="39" fontId="5" fillId="5" borderId="17" xfId="227" quotePrefix="1" applyNumberFormat="1" applyFont="1" applyFill="1" applyBorder="1" applyAlignment="1">
      <alignment horizontal="center" vertical="center"/>
    </xf>
    <xf numFmtId="0" fontId="5" fillId="5" borderId="70" xfId="226" quotePrefix="1" applyFont="1" applyFill="1" applyBorder="1" applyAlignment="1">
      <alignment horizontal="center"/>
    </xf>
    <xf numFmtId="0" fontId="5" fillId="5" borderId="71" xfId="226" quotePrefix="1" applyFont="1" applyFill="1" applyBorder="1" applyAlignment="1">
      <alignment horizontal="center"/>
    </xf>
    <xf numFmtId="0" fontId="5" fillId="5" borderId="72" xfId="226" quotePrefix="1" applyFont="1" applyFill="1" applyBorder="1" applyAlignment="1">
      <alignment horizontal="center"/>
    </xf>
    <xf numFmtId="39" fontId="5" fillId="5" borderId="7" xfId="227" quotePrefix="1" applyNumberFormat="1" applyFont="1" applyFill="1" applyBorder="1" applyAlignment="1">
      <alignment horizontal="center"/>
    </xf>
    <xf numFmtId="39" fontId="5" fillId="5" borderId="37" xfId="227" quotePrefix="1" applyNumberFormat="1" applyFont="1" applyFill="1" applyBorder="1" applyAlignment="1">
      <alignment horizontal="center"/>
    </xf>
    <xf numFmtId="39" fontId="5" fillId="5" borderId="38" xfId="227" quotePrefix="1" applyNumberFormat="1" applyFont="1" applyFill="1" applyBorder="1" applyAlignment="1">
      <alignment horizontal="center"/>
    </xf>
    <xf numFmtId="179" fontId="9" fillId="7" borderId="54" xfId="150" applyNumberFormat="1" applyFont="1" applyFill="1" applyBorder="1" applyAlignment="1">
      <alignment horizontal="center" vertical="center"/>
    </xf>
    <xf numFmtId="179" fontId="9" fillId="7" borderId="33" xfId="150" applyNumberFormat="1" applyFont="1" applyFill="1" applyBorder="1" applyAlignment="1">
      <alignment horizontal="center" vertical="center"/>
    </xf>
    <xf numFmtId="179" fontId="9" fillId="7" borderId="35" xfId="150" applyNumberFormat="1" applyFont="1" applyFill="1" applyBorder="1" applyAlignment="1">
      <alignment horizontal="center" vertical="center"/>
    </xf>
    <xf numFmtId="0" fontId="5" fillId="5" borderId="13" xfId="226" quotePrefix="1" applyFont="1" applyFill="1" applyBorder="1" applyAlignment="1">
      <alignment horizontal="center"/>
    </xf>
    <xf numFmtId="0" fontId="5" fillId="5" borderId="14" xfId="226" applyFont="1" applyFill="1" applyBorder="1" applyAlignment="1">
      <alignment horizontal="center"/>
    </xf>
    <xf numFmtId="0" fontId="5" fillId="5" borderId="6" xfId="226" applyFont="1" applyFill="1" applyBorder="1" applyAlignment="1">
      <alignment horizontal="center" vertical="center"/>
    </xf>
    <xf numFmtId="0" fontId="5" fillId="5" borderId="12" xfId="226" applyFont="1" applyFill="1" applyBorder="1" applyAlignment="1">
      <alignment horizontal="center" vertical="center"/>
    </xf>
    <xf numFmtId="0" fontId="5" fillId="5" borderId="7" xfId="226" applyFont="1" applyFill="1" applyBorder="1" applyAlignment="1">
      <alignment horizontal="center"/>
    </xf>
    <xf numFmtId="0" fontId="5" fillId="5" borderId="8" xfId="226" applyFont="1" applyFill="1" applyBorder="1" applyAlignment="1">
      <alignment horizontal="center"/>
    </xf>
    <xf numFmtId="0" fontId="5" fillId="5" borderId="13" xfId="226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/>
    </xf>
    <xf numFmtId="0" fontId="5" fillId="5" borderId="45" xfId="226" applyFont="1" applyFill="1" applyBorder="1" applyAlignment="1">
      <alignment horizontal="center" vertical="center"/>
    </xf>
    <xf numFmtId="0" fontId="5" fillId="5" borderId="55" xfId="226" quotePrefix="1" applyFont="1" applyFill="1" applyBorder="1" applyAlignment="1">
      <alignment horizontal="center"/>
    </xf>
    <xf numFmtId="0" fontId="5" fillId="5" borderId="35" xfId="226" quotePrefix="1" applyFont="1" applyFill="1" applyBorder="1" applyAlignment="1">
      <alignment horizontal="center"/>
    </xf>
    <xf numFmtId="0" fontId="5" fillId="5" borderId="10" xfId="226" applyFont="1" applyFill="1" applyBorder="1" applyAlignment="1">
      <alignment horizontal="center"/>
    </xf>
    <xf numFmtId="0" fontId="5" fillId="5" borderId="39" xfId="226" applyFont="1" applyFill="1" applyBorder="1" applyAlignment="1">
      <alignment horizontal="center"/>
    </xf>
    <xf numFmtId="0" fontId="5" fillId="5" borderId="7" xfId="226" quotePrefix="1" applyFont="1" applyFill="1" applyBorder="1" applyAlignment="1">
      <alignment horizontal="center"/>
    </xf>
    <xf numFmtId="0" fontId="5" fillId="5" borderId="37" xfId="226" applyFont="1" applyFill="1" applyBorder="1" applyAlignment="1">
      <alignment horizontal="center"/>
    </xf>
    <xf numFmtId="0" fontId="5" fillId="5" borderId="52" xfId="226" applyNumberFormat="1" applyFont="1" applyFill="1" applyBorder="1" applyAlignment="1">
      <alignment horizontal="center"/>
    </xf>
    <xf numFmtId="0" fontId="5" fillId="5" borderId="38" xfId="226" applyNumberFormat="1" applyFont="1" applyFill="1" applyBorder="1" applyAlignment="1">
      <alignment horizontal="center"/>
    </xf>
    <xf numFmtId="180" fontId="5" fillId="8" borderId="60" xfId="0" applyNumberFormat="1" applyFont="1" applyFill="1" applyBorder="1" applyAlignment="1">
      <alignment horizontal="center" vertical="center"/>
    </xf>
    <xf numFmtId="180" fontId="5" fillId="8" borderId="52" xfId="0" applyNumberFormat="1" applyFont="1" applyFill="1" applyBorder="1" applyAlignment="1">
      <alignment horizontal="center" vertical="center"/>
    </xf>
    <xf numFmtId="0" fontId="5" fillId="8" borderId="44" xfId="0" applyFont="1" applyFill="1" applyBorder="1" applyAlignment="1">
      <alignment horizontal="center"/>
    </xf>
    <xf numFmtId="0" fontId="5" fillId="8" borderId="45" xfId="0" applyFont="1" applyFill="1" applyBorder="1" applyAlignment="1">
      <alignment horizontal="center"/>
    </xf>
    <xf numFmtId="0" fontId="5" fillId="8" borderId="46" xfId="0" applyFont="1" applyFill="1" applyBorder="1" applyAlignment="1">
      <alignment horizontal="center"/>
    </xf>
    <xf numFmtId="0" fontId="5" fillId="8" borderId="60" xfId="0" applyFont="1" applyFill="1" applyBorder="1" applyAlignment="1">
      <alignment horizontal="center"/>
    </xf>
    <xf numFmtId="39" fontId="5" fillId="8" borderId="7" xfId="0" quotePrefix="1" applyNumberFormat="1" applyFont="1" applyFill="1" applyBorder="1" applyAlignment="1" applyProtection="1">
      <alignment horizontal="center"/>
    </xf>
    <xf numFmtId="39" fontId="5" fillId="8" borderId="37" xfId="0" quotePrefix="1" applyNumberFormat="1" applyFont="1" applyFill="1" applyBorder="1" applyAlignment="1" applyProtection="1">
      <alignment horizontal="center"/>
    </xf>
    <xf numFmtId="39" fontId="5" fillId="8" borderId="64" xfId="0" quotePrefix="1" applyNumberFormat="1" applyFont="1" applyFill="1" applyBorder="1" applyAlignment="1" applyProtection="1">
      <alignment horizontal="center" vertical="center"/>
    </xf>
    <xf numFmtId="39" fontId="5" fillId="8" borderId="30" xfId="0" quotePrefix="1" applyNumberFormat="1" applyFont="1" applyFill="1" applyBorder="1" applyAlignment="1" applyProtection="1">
      <alignment horizontal="center" vertical="center"/>
    </xf>
    <xf numFmtId="39" fontId="5" fillId="8" borderId="56" xfId="0" quotePrefix="1" applyNumberFormat="1" applyFont="1" applyFill="1" applyBorder="1" applyAlignment="1" applyProtection="1">
      <alignment horizontal="center" vertical="center"/>
    </xf>
    <xf numFmtId="39" fontId="5" fillId="8" borderId="28" xfId="0" quotePrefix="1" applyNumberFormat="1" applyFont="1" applyFill="1" applyBorder="1" applyAlignment="1" applyProtection="1">
      <alignment horizontal="center" vertical="center"/>
    </xf>
    <xf numFmtId="39" fontId="5" fillId="8" borderId="29" xfId="0" quotePrefix="1" applyNumberFormat="1" applyFont="1" applyFill="1" applyBorder="1" applyAlignment="1" applyProtection="1">
      <alignment horizontal="center" vertical="center"/>
    </xf>
    <xf numFmtId="39" fontId="5" fillId="8" borderId="63" xfId="0" quotePrefix="1" applyNumberFormat="1" applyFont="1" applyFill="1" applyBorder="1" applyAlignment="1" applyProtection="1">
      <alignment horizontal="center" vertical="center"/>
    </xf>
    <xf numFmtId="39" fontId="5" fillId="8" borderId="10" xfId="0" quotePrefix="1" applyNumberFormat="1" applyFont="1" applyFill="1" applyBorder="1" applyAlignment="1" applyProtection="1">
      <alignment horizontal="center" vertical="center"/>
    </xf>
    <xf numFmtId="39" fontId="5" fillId="8" borderId="11" xfId="0" quotePrefix="1" applyNumberFormat="1" applyFont="1" applyFill="1" applyBorder="1" applyAlignment="1" applyProtection="1">
      <alignment horizontal="center" vertical="center"/>
    </xf>
    <xf numFmtId="39" fontId="5" fillId="8" borderId="7" xfId="0" applyNumberFormat="1" applyFont="1" applyFill="1" applyBorder="1" applyAlignment="1" applyProtection="1">
      <alignment horizontal="center" vertical="center"/>
    </xf>
    <xf numFmtId="39" fontId="5" fillId="8" borderId="8" xfId="0" applyNumberFormat="1" applyFont="1" applyFill="1" applyBorder="1" applyAlignment="1" applyProtection="1">
      <alignment horizontal="center" vertical="center"/>
    </xf>
    <xf numFmtId="39" fontId="5" fillId="8" borderId="37" xfId="0" applyNumberFormat="1" applyFont="1" applyFill="1" applyBorder="1" applyAlignment="1" applyProtection="1">
      <alignment horizontal="center" vertical="center" wrapText="1"/>
    </xf>
    <xf numFmtId="0" fontId="5" fillId="5" borderId="7" xfId="108" quotePrefix="1" applyFont="1" applyFill="1" applyBorder="1" applyAlignment="1">
      <alignment horizontal="center"/>
    </xf>
    <xf numFmtId="0" fontId="5" fillId="5" borderId="38" xfId="108" applyFont="1" applyFill="1" applyBorder="1" applyAlignment="1">
      <alignment horizontal="center"/>
    </xf>
    <xf numFmtId="0" fontId="18" fillId="0" borderId="1" xfId="108" applyFont="1" applyBorder="1" applyAlignment="1">
      <alignment horizontal="right"/>
    </xf>
    <xf numFmtId="0" fontId="5" fillId="5" borderId="2" xfId="226" applyFont="1" applyFill="1" applyBorder="1" applyAlignment="1">
      <alignment horizontal="center" vertical="center"/>
    </xf>
    <xf numFmtId="0" fontId="5" fillId="5" borderId="45" xfId="226" applyFont="1" applyFill="1" applyBorder="1" applyAlignment="1">
      <alignment horizontal="center"/>
    </xf>
    <xf numFmtId="0" fontId="5" fillId="5" borderId="46" xfId="226" applyFont="1" applyFill="1" applyBorder="1" applyAlignment="1">
      <alignment horizontal="center"/>
    </xf>
    <xf numFmtId="0" fontId="5" fillId="5" borderId="38" xfId="226" applyFont="1" applyFill="1" applyBorder="1" applyAlignment="1">
      <alignment horizontal="center"/>
    </xf>
    <xf numFmtId="0" fontId="5" fillId="5" borderId="7" xfId="108" applyFont="1" applyFill="1" applyBorder="1" applyAlignment="1">
      <alignment horizontal="center"/>
    </xf>
    <xf numFmtId="0" fontId="5" fillId="5" borderId="37" xfId="108" applyFont="1" applyFill="1" applyBorder="1" applyAlignment="1">
      <alignment horizontal="center"/>
    </xf>
    <xf numFmtId="0" fontId="6" fillId="0" borderId="0" xfId="108" applyFont="1" applyFill="1" applyBorder="1" applyAlignment="1">
      <alignment horizontal="left"/>
    </xf>
    <xf numFmtId="0" fontId="7" fillId="0" borderId="0" xfId="108" applyFont="1" applyFill="1" applyAlignment="1">
      <alignment horizontal="center"/>
    </xf>
    <xf numFmtId="0" fontId="18" fillId="0" borderId="1" xfId="108" applyFont="1" applyFill="1" applyBorder="1" applyAlignment="1">
      <alignment horizontal="right"/>
    </xf>
    <xf numFmtId="0" fontId="5" fillId="5" borderId="55" xfId="108" applyFont="1" applyFill="1" applyBorder="1" applyAlignment="1">
      <alignment horizontal="center"/>
    </xf>
    <xf numFmtId="0" fontId="5" fillId="5" borderId="33" xfId="108" applyFont="1" applyFill="1" applyBorder="1" applyAlignment="1">
      <alignment horizontal="center"/>
    </xf>
    <xf numFmtId="0" fontId="5" fillId="5" borderId="56" xfId="108" applyFont="1" applyFill="1" applyBorder="1" applyAlignment="1">
      <alignment horizontal="center"/>
    </xf>
    <xf numFmtId="0" fontId="5" fillId="5" borderId="39" xfId="108" applyFont="1" applyFill="1" applyBorder="1" applyAlignment="1">
      <alignment horizontal="center"/>
    </xf>
    <xf numFmtId="0" fontId="7" fillId="0" borderId="0" xfId="108" applyFont="1" applyAlignment="1">
      <alignment horizontal="center" vertical="center"/>
    </xf>
    <xf numFmtId="0" fontId="5" fillId="5" borderId="2" xfId="226" applyFont="1" applyFill="1" applyBorder="1" applyAlignment="1" applyProtection="1">
      <alignment horizontal="center" vertical="center"/>
    </xf>
    <xf numFmtId="0" fontId="5" fillId="5" borderId="12" xfId="226" applyFont="1" applyFill="1" applyBorder="1" applyAlignment="1" applyProtection="1">
      <alignment horizontal="center" vertical="center"/>
    </xf>
    <xf numFmtId="0" fontId="5" fillId="5" borderId="45" xfId="226" applyFont="1" applyFill="1" applyBorder="1" applyAlignment="1" applyProtection="1">
      <alignment horizontal="center" vertical="center"/>
    </xf>
    <xf numFmtId="0" fontId="5" fillId="5" borderId="46" xfId="226" applyFont="1" applyFill="1" applyBorder="1" applyAlignment="1" applyProtection="1">
      <alignment horizontal="center" vertical="center"/>
    </xf>
    <xf numFmtId="0" fontId="5" fillId="5" borderId="55" xfId="226" applyFont="1" applyFill="1" applyBorder="1" applyAlignment="1" applyProtection="1">
      <alignment horizontal="center" vertical="center"/>
    </xf>
    <xf numFmtId="0" fontId="5" fillId="5" borderId="33" xfId="226" applyFont="1" applyFill="1" applyBorder="1" applyAlignment="1" applyProtection="1">
      <alignment horizontal="center" vertical="center"/>
    </xf>
    <xf numFmtId="0" fontId="5" fillId="5" borderId="35" xfId="226" applyFont="1" applyFill="1" applyBorder="1" applyAlignment="1" applyProtection="1">
      <alignment horizontal="center" vertical="center"/>
    </xf>
    <xf numFmtId="0" fontId="7" fillId="0" borderId="0" xfId="224" applyFont="1" applyFill="1" applyBorder="1" applyAlignment="1">
      <alignment horizontal="center"/>
    </xf>
    <xf numFmtId="0" fontId="5" fillId="5" borderId="77" xfId="224" applyFont="1" applyFill="1" applyBorder="1" applyAlignment="1">
      <alignment horizontal="center" vertical="center"/>
    </xf>
    <xf numFmtId="0" fontId="5" fillId="2" borderId="80" xfId="224" applyFont="1" applyFill="1" applyBorder="1" applyAlignment="1">
      <alignment horizontal="center" vertical="center"/>
    </xf>
    <xf numFmtId="0" fontId="5" fillId="2" borderId="78" xfId="224" applyFont="1" applyFill="1" applyBorder="1" applyAlignment="1">
      <alignment horizontal="center" vertical="center"/>
    </xf>
    <xf numFmtId="0" fontId="5" fillId="2" borderId="79" xfId="224" applyFont="1" applyFill="1" applyBorder="1" applyAlignment="1">
      <alignment horizontal="center" vertical="center"/>
    </xf>
    <xf numFmtId="0" fontId="5" fillId="2" borderId="13" xfId="224" applyFont="1" applyFill="1" applyBorder="1" applyAlignment="1">
      <alignment horizontal="center" vertical="center"/>
    </xf>
    <xf numFmtId="0" fontId="5" fillId="2" borderId="81" xfId="224" applyFont="1" applyFill="1" applyBorder="1" applyAlignment="1">
      <alignment horizontal="center" vertical="center"/>
    </xf>
    <xf numFmtId="0" fontId="5" fillId="0" borderId="0" xfId="224" applyFont="1" applyAlignment="1">
      <alignment horizontal="center"/>
    </xf>
    <xf numFmtId="0" fontId="28" fillId="0" borderId="0" xfId="224" applyFont="1" applyBorder="1" applyAlignment="1">
      <alignment horizontal="center" vertical="center"/>
    </xf>
    <xf numFmtId="0" fontId="7" fillId="0" borderId="0" xfId="224" applyFont="1" applyBorder="1" applyAlignment="1">
      <alignment horizontal="center" vertical="center"/>
    </xf>
    <xf numFmtId="0" fontId="5" fillId="0" borderId="0" xfId="224" applyFont="1" applyBorder="1" applyAlignment="1">
      <alignment horizontal="center" vertical="center"/>
    </xf>
    <xf numFmtId="0" fontId="5" fillId="2" borderId="86" xfId="224" applyFont="1" applyFill="1" applyBorder="1" applyAlignment="1">
      <alignment horizontal="center" vertical="center" wrapText="1"/>
    </xf>
    <xf numFmtId="0" fontId="5" fillId="2" borderId="91" xfId="224" applyFont="1" applyFill="1" applyBorder="1" applyAlignment="1">
      <alignment horizontal="center" vertical="center" wrapText="1"/>
    </xf>
    <xf numFmtId="0" fontId="5" fillId="2" borderId="94" xfId="224" applyFont="1" applyFill="1" applyBorder="1" applyAlignment="1">
      <alignment horizontal="center" vertical="center" wrapText="1"/>
    </xf>
    <xf numFmtId="0" fontId="5" fillId="2" borderId="87" xfId="224" applyFont="1" applyFill="1" applyBorder="1" applyAlignment="1">
      <alignment horizontal="center" vertical="center"/>
    </xf>
    <xf numFmtId="0" fontId="5" fillId="2" borderId="88" xfId="224" applyFont="1" applyFill="1" applyBorder="1" applyAlignment="1">
      <alignment horizontal="center" vertical="center"/>
    </xf>
    <xf numFmtId="0" fontId="5" fillId="2" borderId="89" xfId="224" applyFont="1" applyFill="1" applyBorder="1" applyAlignment="1">
      <alignment horizontal="center" vertical="center"/>
    </xf>
    <xf numFmtId="0" fontId="5" fillId="2" borderId="90" xfId="224" applyFont="1" applyFill="1" applyBorder="1" applyAlignment="1">
      <alignment horizontal="center" vertical="center"/>
    </xf>
    <xf numFmtId="0" fontId="5" fillId="2" borderId="7" xfId="224" applyFont="1" applyFill="1" applyBorder="1" applyAlignment="1">
      <alignment horizontal="center" vertical="center"/>
    </xf>
    <xf numFmtId="0" fontId="5" fillId="2" borderId="37" xfId="224" applyFont="1" applyFill="1" applyBorder="1" applyAlignment="1">
      <alignment horizontal="center" vertical="center"/>
    </xf>
    <xf numFmtId="0" fontId="5" fillId="2" borderId="92" xfId="224" applyFont="1" applyFill="1" applyBorder="1" applyAlignment="1">
      <alignment horizontal="center" vertical="center"/>
    </xf>
    <xf numFmtId="0" fontId="5" fillId="2" borderId="8" xfId="224" applyFont="1" applyFill="1" applyBorder="1" applyAlignment="1">
      <alignment horizontal="center" vertical="center"/>
    </xf>
    <xf numFmtId="0" fontId="5" fillId="2" borderId="86" xfId="224" applyFont="1" applyFill="1" applyBorder="1" applyAlignment="1">
      <alignment horizontal="center" vertical="center"/>
    </xf>
    <xf numFmtId="0" fontId="5" fillId="2" borderId="91" xfId="224" applyFont="1" applyFill="1" applyBorder="1" applyAlignment="1">
      <alignment horizontal="center" vertical="center"/>
    </xf>
    <xf numFmtId="0" fontId="5" fillId="2" borderId="94" xfId="224" applyFont="1" applyFill="1" applyBorder="1" applyAlignment="1">
      <alignment horizontal="center" vertical="center"/>
    </xf>
    <xf numFmtId="0" fontId="5" fillId="2" borderId="27" xfId="224" applyFont="1" applyFill="1" applyBorder="1" applyAlignment="1">
      <alignment horizontal="center" vertical="center" wrapText="1"/>
    </xf>
    <xf numFmtId="0" fontId="5" fillId="2" borderId="9" xfId="224" applyFont="1" applyFill="1" applyBorder="1" applyAlignment="1">
      <alignment horizontal="center" vertical="center" wrapText="1"/>
    </xf>
    <xf numFmtId="0" fontId="5" fillId="2" borderId="93" xfId="224" applyFont="1" applyFill="1" applyBorder="1" applyAlignment="1">
      <alignment horizontal="center" vertical="center" wrapText="1"/>
    </xf>
    <xf numFmtId="0" fontId="5" fillId="2" borderId="95" xfId="224" applyFont="1" applyFill="1" applyBorder="1" applyAlignment="1">
      <alignment horizontal="center" vertical="center" wrapText="1"/>
    </xf>
    <xf numFmtId="0" fontId="5" fillId="0" borderId="0" xfId="224" applyFont="1" applyFill="1" applyBorder="1" applyAlignment="1">
      <alignment horizontal="center" vertical="center"/>
    </xf>
    <xf numFmtId="0" fontId="5" fillId="2" borderId="77" xfId="224" applyFont="1" applyFill="1" applyBorder="1" applyAlignment="1">
      <alignment horizontal="center" vertical="center" wrapText="1"/>
    </xf>
    <xf numFmtId="0" fontId="5" fillId="2" borderId="80" xfId="224" applyFont="1" applyFill="1" applyBorder="1" applyAlignment="1">
      <alignment horizontal="center" vertical="center" wrapText="1"/>
    </xf>
    <xf numFmtId="0" fontId="55" fillId="5" borderId="13" xfId="224" applyFont="1" applyFill="1" applyBorder="1" applyAlignment="1">
      <alignment horizontal="center" vertical="center"/>
    </xf>
    <xf numFmtId="0" fontId="55" fillId="5" borderId="81" xfId="224" applyFont="1" applyFill="1" applyBorder="1" applyAlignment="1">
      <alignment horizontal="center" vertical="center"/>
    </xf>
    <xf numFmtId="164" fontId="55" fillId="5" borderId="13" xfId="224" applyNumberFormat="1" applyFont="1" applyFill="1" applyBorder="1" applyAlignment="1">
      <alignment horizontal="center" vertical="center"/>
    </xf>
    <xf numFmtId="164" fontId="55" fillId="5" borderId="81" xfId="224" applyNumberFormat="1" applyFont="1" applyFill="1" applyBorder="1" applyAlignment="1">
      <alignment horizontal="center" vertical="center"/>
    </xf>
    <xf numFmtId="0" fontId="5" fillId="0" borderId="0" xfId="224" applyFont="1" applyBorder="1" applyAlignment="1">
      <alignment horizontal="center"/>
    </xf>
    <xf numFmtId="0" fontId="7" fillId="0" borderId="0" xfId="224" applyFont="1" applyBorder="1" applyAlignment="1">
      <alignment horizontal="center"/>
    </xf>
    <xf numFmtId="0" fontId="5" fillId="0" borderId="0" xfId="224" applyFont="1" applyFill="1" applyBorder="1" applyAlignment="1">
      <alignment horizontal="center"/>
    </xf>
    <xf numFmtId="0" fontId="55" fillId="3" borderId="77" xfId="224" applyFont="1" applyFill="1" applyBorder="1" applyAlignment="1">
      <alignment horizontal="center" vertical="center"/>
    </xf>
    <xf numFmtId="0" fontId="55" fillId="3" borderId="80" xfId="224" applyFont="1" applyFill="1" applyBorder="1" applyAlignment="1">
      <alignment horizontal="center" vertical="center"/>
    </xf>
    <xf numFmtId="0" fontId="55" fillId="3" borderId="78" xfId="224" applyFont="1" applyFill="1" applyBorder="1" applyAlignment="1">
      <alignment horizontal="center" vertical="center"/>
    </xf>
    <xf numFmtId="0" fontId="55" fillId="3" borderId="79" xfId="224" applyFont="1" applyFill="1" applyBorder="1" applyAlignment="1">
      <alignment horizontal="center" vertical="center"/>
    </xf>
  </cellXfs>
  <cellStyles count="278">
    <cellStyle name="Comma 10" xfId="6"/>
    <cellStyle name="Comma 10 2" xfId="7"/>
    <cellStyle name="Comma 11" xfId="8"/>
    <cellStyle name="Comma 12" xfId="9"/>
    <cellStyle name="Comma 13" xfId="10"/>
    <cellStyle name="Comma 14" xfId="11"/>
    <cellStyle name="Comma 15" xfId="12"/>
    <cellStyle name="Comma 16" xfId="13"/>
    <cellStyle name="Comma 17" xfId="14"/>
    <cellStyle name="Comma 17 2" xfId="15"/>
    <cellStyle name="Comma 18" xfId="16"/>
    <cellStyle name="Comma 18 2" xfId="17"/>
    <cellStyle name="Comma 19" xfId="18"/>
    <cellStyle name="Comma 19 2" xfId="19"/>
    <cellStyle name="Comma 2" xfId="1"/>
    <cellStyle name="Comma 2 10" xfId="20"/>
    <cellStyle name="Comma 2 11" xfId="21"/>
    <cellStyle name="Comma 2 12" xfId="22"/>
    <cellStyle name="Comma 2 13" xfId="23"/>
    <cellStyle name="Comma 2 14" xfId="24"/>
    <cellStyle name="Comma 2 15" xfId="25"/>
    <cellStyle name="Comma 2 16" xfId="26"/>
    <cellStyle name="Comma 2 17" xfId="27"/>
    <cellStyle name="Comma 2 18" xfId="28"/>
    <cellStyle name="Comma 2 19" xfId="29"/>
    <cellStyle name="Comma 2 2" xfId="30"/>
    <cellStyle name="Comma 2 2 2" xfId="31"/>
    <cellStyle name="Comma 2 2 2 2" xfId="32"/>
    <cellStyle name="Comma 2 2 2 2 2" xfId="33"/>
    <cellStyle name="Comma 2 2 2 2 3" xfId="34"/>
    <cellStyle name="Comma 2 2 2 2 3 2" xfId="35"/>
    <cellStyle name="Comma 2 2 2 2 3 2 2" xfId="36"/>
    <cellStyle name="Comma 2 2 2 2 3 3" xfId="37"/>
    <cellStyle name="Comma 2 2 2 2 3 3 2" xfId="38"/>
    <cellStyle name="Comma 2 2 2 2 3 4" xfId="39"/>
    <cellStyle name="Comma 2 2 2 2 3 4 2" xfId="40"/>
    <cellStyle name="Comma 2 2 2 2 3 4 2 2" xfId="41"/>
    <cellStyle name="Comma 2 2 2 2 3 4 3" xfId="42"/>
    <cellStyle name="Comma 2 2 2 2 3 4 4" xfId="43"/>
    <cellStyle name="Comma 2 2 2 2 3 5" xfId="44"/>
    <cellStyle name="Comma 2 2 2 2 4" xfId="45"/>
    <cellStyle name="Comma 2 2 2 2 4 2" xfId="46"/>
    <cellStyle name="Comma 2 2 2 2 4 2 2" xfId="47"/>
    <cellStyle name="Comma 2 2 2 2 4 2 3" xfId="48"/>
    <cellStyle name="Comma 2 2 2 2 4 3" xfId="49"/>
    <cellStyle name="Comma 2 2 2 2 5" xfId="50"/>
    <cellStyle name="Comma 2 2 2 3" xfId="51"/>
    <cellStyle name="Comma 2 2 3" xfId="52"/>
    <cellStyle name="Comma 2 2 3 2" xfId="53"/>
    <cellStyle name="Comma 2 2 3 2 2" xfId="54"/>
    <cellStyle name="Comma 2 2 3 3" xfId="55"/>
    <cellStyle name="Comma 2 20" xfId="56"/>
    <cellStyle name="Comma 2 21" xfId="57"/>
    <cellStyle name="Comma 2 22" xfId="58"/>
    <cellStyle name="Comma 2 23" xfId="59"/>
    <cellStyle name="Comma 2 24" xfId="60"/>
    <cellStyle name="Comma 2 25" xfId="61"/>
    <cellStyle name="Comma 2 26" xfId="62"/>
    <cellStyle name="Comma 2 3" xfId="63"/>
    <cellStyle name="Comma 2 4" xfId="64"/>
    <cellStyle name="Comma 2 5" xfId="65"/>
    <cellStyle name="Comma 2 6" xfId="66"/>
    <cellStyle name="Comma 2 7" xfId="67"/>
    <cellStyle name="Comma 2 8" xfId="68"/>
    <cellStyle name="Comma 2 9" xfId="69"/>
    <cellStyle name="Comma 20" xfId="70"/>
    <cellStyle name="Comma 20 2" xfId="71"/>
    <cellStyle name="Comma 21" xfId="249"/>
    <cellStyle name="Comma 27" xfId="72"/>
    <cellStyle name="Comma 27 2" xfId="73"/>
    <cellStyle name="Comma 29" xfId="74"/>
    <cellStyle name="Comma 29 2" xfId="75"/>
    <cellStyle name="Comma 3" xfId="4"/>
    <cellStyle name="Comma 3 2" xfId="76"/>
    <cellStyle name="Comma 3 3" xfId="77"/>
    <cellStyle name="Comma 3 39" xfId="78"/>
    <cellStyle name="Comma 3 4" xfId="79"/>
    <cellStyle name="Comma 3 4 2" xfId="80"/>
    <cellStyle name="Comma 3 4 2 2" xfId="81"/>
    <cellStyle name="Comma 3 4 2 3" xfId="82"/>
    <cellStyle name="Comma 3 4 3" xfId="83"/>
    <cellStyle name="Comma 30" xfId="84"/>
    <cellStyle name="Comma 30 2" xfId="85"/>
    <cellStyle name="Comma 4" xfId="86"/>
    <cellStyle name="Comma 4 2" xfId="87"/>
    <cellStyle name="Comma 4 2 2" xfId="88"/>
    <cellStyle name="Comma 4 3" xfId="89"/>
    <cellStyle name="Comma 4 3 2" xfId="90"/>
    <cellStyle name="Comma 4 4" xfId="91"/>
    <cellStyle name="Comma 5" xfId="92"/>
    <cellStyle name="Comma 5 2" xfId="93"/>
    <cellStyle name="Comma 6" xfId="94"/>
    <cellStyle name="Comma 67 2" xfId="95"/>
    <cellStyle name="Comma 7" xfId="96"/>
    <cellStyle name="Comma 70" xfId="97"/>
    <cellStyle name="Comma 8" xfId="98"/>
    <cellStyle name="Comma 9" xfId="99"/>
    <cellStyle name="Currency 2" xfId="100"/>
    <cellStyle name="Excel Built-in Comma 2" xfId="101"/>
    <cellStyle name="Excel Built-in Normal" xfId="102"/>
    <cellStyle name="Excel Built-in Normal 2" xfId="103"/>
    <cellStyle name="Excel Built-in Normal 2 2" xfId="104"/>
    <cellStyle name="Excel Built-in Normal 3" xfId="105"/>
    <cellStyle name="Excel Built-in Normal_50. Bishwo" xfId="106"/>
    <cellStyle name="Hyperlink 2" xfId="107"/>
    <cellStyle name="Normal" xfId="0" builtinId="0"/>
    <cellStyle name="Normal 10" xfId="108"/>
    <cellStyle name="Normal 10 2" xfId="109"/>
    <cellStyle name="Normal 11" xfId="110"/>
    <cellStyle name="Normal 12" xfId="111"/>
    <cellStyle name="Normal 13" xfId="112"/>
    <cellStyle name="Normal 14" xfId="113"/>
    <cellStyle name="Normal 15" xfId="114"/>
    <cellStyle name="Normal 16" xfId="115"/>
    <cellStyle name="Normal 17" xfId="116"/>
    <cellStyle name="Normal 18" xfId="117"/>
    <cellStyle name="Normal 19" xfId="118"/>
    <cellStyle name="Normal 2" xfId="3"/>
    <cellStyle name="Normal 2 10" xfId="2"/>
    <cellStyle name="Normal 2 11" xfId="119"/>
    <cellStyle name="Normal 2 12" xfId="120"/>
    <cellStyle name="Normal 2 13" xfId="121"/>
    <cellStyle name="Normal 2 14" xfId="122"/>
    <cellStyle name="Normal 2 15" xfId="123"/>
    <cellStyle name="Normal 2 16" xfId="124"/>
    <cellStyle name="Normal 2 2" xfId="125"/>
    <cellStyle name="Normal 2 2 2" xfId="126"/>
    <cellStyle name="Normal 2 2 2 2 4 2" xfId="127"/>
    <cellStyle name="Normal 2 2 3" xfId="128"/>
    <cellStyle name="Normal 2 2 4" xfId="129"/>
    <cellStyle name="Normal 2 2 5" xfId="130"/>
    <cellStyle name="Normal 2 2 6" xfId="131"/>
    <cellStyle name="Normal 2 2 7" xfId="132"/>
    <cellStyle name="Normal 2 2_50. Bishwo" xfId="133"/>
    <cellStyle name="Normal 2 3" xfId="134"/>
    <cellStyle name="Normal 2 3 2" xfId="135"/>
    <cellStyle name="Normal 2 4" xfId="136"/>
    <cellStyle name="Normal 2 5" xfId="137"/>
    <cellStyle name="Normal 2 6" xfId="138"/>
    <cellStyle name="Normal 2 7" xfId="139"/>
    <cellStyle name="Normal 2 8" xfId="140"/>
    <cellStyle name="Normal 2 9" xfId="141"/>
    <cellStyle name="Normal 2_50. Bishwo" xfId="142"/>
    <cellStyle name="Normal 2_WPI" xfId="253"/>
    <cellStyle name="Normal 20" xfId="143"/>
    <cellStyle name="Normal 20 2" xfId="144"/>
    <cellStyle name="Normal 21" xfId="145"/>
    <cellStyle name="Normal 21 2" xfId="146"/>
    <cellStyle name="Normal 22" xfId="147"/>
    <cellStyle name="Normal 22 2" xfId="148"/>
    <cellStyle name="Normal 23" xfId="149"/>
    <cellStyle name="Normal 24" xfId="150"/>
    <cellStyle name="Normal 24 2" xfId="151"/>
    <cellStyle name="Normal 25" xfId="152"/>
    <cellStyle name="Normal 25 2" xfId="153"/>
    <cellStyle name="Normal 26" xfId="154"/>
    <cellStyle name="Normal 26 2" xfId="155"/>
    <cellStyle name="Normal 27" xfId="156"/>
    <cellStyle name="Normal 27 2" xfId="157"/>
    <cellStyle name="Normal 28" xfId="158"/>
    <cellStyle name="Normal 28 2" xfId="159"/>
    <cellStyle name="Normal 29" xfId="160"/>
    <cellStyle name="Normal 3" xfId="161"/>
    <cellStyle name="Normal 3 2" xfId="162"/>
    <cellStyle name="Normal 3 2 2" xfId="163"/>
    <cellStyle name="Normal 3 3" xfId="164"/>
    <cellStyle name="Normal 3 4" xfId="165"/>
    <cellStyle name="Normal 3 5" xfId="166"/>
    <cellStyle name="Normal 3 6" xfId="167"/>
    <cellStyle name="Normal 3 7" xfId="168"/>
    <cellStyle name="Normal 3_9.1 &amp; 9.2" xfId="169"/>
    <cellStyle name="Normal 30" xfId="170"/>
    <cellStyle name="Normal 30 2" xfId="171"/>
    <cellStyle name="Normal 31" xfId="172"/>
    <cellStyle name="Normal 32" xfId="5"/>
    <cellStyle name="Normal 32 2" xfId="173"/>
    <cellStyle name="Normal 33" xfId="174"/>
    <cellStyle name="Normal 33 2" xfId="175"/>
    <cellStyle name="Normal 34" xfId="176"/>
    <cellStyle name="Normal 34 2" xfId="177"/>
    <cellStyle name="Normal 34 3" xfId="178"/>
    <cellStyle name="Normal 34 4" xfId="179"/>
    <cellStyle name="Normal 35" xfId="180"/>
    <cellStyle name="Normal 36" xfId="181"/>
    <cellStyle name="Normal 37" xfId="182"/>
    <cellStyle name="Normal 38" xfId="183"/>
    <cellStyle name="Normal 39" xfId="184"/>
    <cellStyle name="Normal 4" xfId="185"/>
    <cellStyle name="Normal 4 10" xfId="186"/>
    <cellStyle name="Normal 4 11" xfId="187"/>
    <cellStyle name="Normal 4 12" xfId="188"/>
    <cellStyle name="Normal 4 13" xfId="189"/>
    <cellStyle name="Normal 4 14" xfId="190"/>
    <cellStyle name="Normal 4 15" xfId="191"/>
    <cellStyle name="Normal 4 16" xfId="192"/>
    <cellStyle name="Normal 4 17" xfId="193"/>
    <cellStyle name="Normal 4 18" xfId="194"/>
    <cellStyle name="Normal 4 19" xfId="195"/>
    <cellStyle name="Normal 4 2" xfId="196"/>
    <cellStyle name="Normal 4 20" xfId="197"/>
    <cellStyle name="Normal 4 21" xfId="198"/>
    <cellStyle name="Normal 4 22" xfId="199"/>
    <cellStyle name="Normal 4 23" xfId="200"/>
    <cellStyle name="Normal 4 24" xfId="201"/>
    <cellStyle name="Normal 4 25" xfId="202"/>
    <cellStyle name="Normal 4 26" xfId="203"/>
    <cellStyle name="Normal 4 3" xfId="204"/>
    <cellStyle name="Normal 4 4" xfId="205"/>
    <cellStyle name="Normal 4 5" xfId="206"/>
    <cellStyle name="Normal 4 6" xfId="207"/>
    <cellStyle name="Normal 4 7" xfId="208"/>
    <cellStyle name="Normal 4 8" xfId="209"/>
    <cellStyle name="Normal 4 9" xfId="210"/>
    <cellStyle name="Normal 4_50. Bishwo" xfId="211"/>
    <cellStyle name="Normal 40" xfId="212"/>
    <cellStyle name="Normal 41" xfId="213"/>
    <cellStyle name="Normal 42" xfId="214"/>
    <cellStyle name="Normal 43" xfId="215"/>
    <cellStyle name="Normal 44" xfId="216"/>
    <cellStyle name="Normal 45" xfId="217"/>
    <cellStyle name="Normal 46" xfId="218"/>
    <cellStyle name="Normal 47" xfId="219"/>
    <cellStyle name="Normal 48" xfId="220"/>
    <cellStyle name="Normal 49" xfId="221"/>
    <cellStyle name="Normal 5" xfId="222"/>
    <cellStyle name="Normal 5 2" xfId="223"/>
    <cellStyle name="Normal 50" xfId="224"/>
    <cellStyle name="Normal 52" xfId="225"/>
    <cellStyle name="Normal 6" xfId="226"/>
    <cellStyle name="Normal 6 2" xfId="227"/>
    <cellStyle name="Normal 6 3" xfId="228"/>
    <cellStyle name="Normal 67" xfId="229"/>
    <cellStyle name="Normal 7" xfId="230"/>
    <cellStyle name="Normal 8" xfId="231"/>
    <cellStyle name="Normal 8 2" xfId="232"/>
    <cellStyle name="Normal 9" xfId="233"/>
    <cellStyle name="Normal_bartaman point 2" xfId="252"/>
    <cellStyle name="Normal_bartaman point 2 2" xfId="277"/>
    <cellStyle name="Normal_bartaman point 2 2 2 2 2" xfId="276"/>
    <cellStyle name="Normal_bartaman point 3" xfId="251"/>
    <cellStyle name="Normal_bartaman point 3 2" xfId="255"/>
    <cellStyle name="Normal_Bartamane_Book1" xfId="250"/>
    <cellStyle name="Normal_Comm_wt" xfId="256"/>
    <cellStyle name="Normal_CPI" xfId="254"/>
    <cellStyle name="Normal_Direction of Trade_BartamanFormat 2063-64" xfId="257"/>
    <cellStyle name="Normal_Direction of Trade_BartamanFormat 2063-64 2" xfId="259"/>
    <cellStyle name="Normal_Sheet1" xfId="258"/>
    <cellStyle name="Normal_Sheet1 2" xfId="260"/>
    <cellStyle name="Normal_Sheet1 2 2" xfId="262"/>
    <cellStyle name="Normal_Sheet1 2 3" xfId="264"/>
    <cellStyle name="Normal_Sheet1 2 4" xfId="267"/>
    <cellStyle name="Normal_Sheet1 2 5" xfId="270"/>
    <cellStyle name="Normal_Sheet1 2 6" xfId="272"/>
    <cellStyle name="Normal_Sheet1 2 7" xfId="275"/>
    <cellStyle name="Normal_Sheet1 3" xfId="265"/>
    <cellStyle name="Normal_Sheet1 4" xfId="268"/>
    <cellStyle name="Normal_Sheet1 5" xfId="261"/>
    <cellStyle name="Normal_Sheet1 5 2" xfId="263"/>
    <cellStyle name="Normal_Sheet1 5 3" xfId="266"/>
    <cellStyle name="Normal_Sheet1 5 4" xfId="269"/>
    <cellStyle name="Normal_Sheet1 5 5" xfId="271"/>
    <cellStyle name="Normal_Sheet1 5 6" xfId="274"/>
    <cellStyle name="Normal_Sheet1 6" xfId="273"/>
    <cellStyle name="Percent 2" xfId="234"/>
    <cellStyle name="Percent 2 2" xfId="235"/>
    <cellStyle name="Percent 2 2 2" xfId="236"/>
    <cellStyle name="Percent 2 2 2 2" xfId="237"/>
    <cellStyle name="Percent 2 2 3" xfId="238"/>
    <cellStyle name="Percent 2 3" xfId="239"/>
    <cellStyle name="Percent 2 3 2" xfId="240"/>
    <cellStyle name="Percent 2 4" xfId="241"/>
    <cellStyle name="Percent 2 4 2" xfId="242"/>
    <cellStyle name="Percent 2 5" xfId="243"/>
    <cellStyle name="Percent 3" xfId="244"/>
    <cellStyle name="Percent 3 2" xfId="245"/>
    <cellStyle name="Percent 4" xfId="246"/>
    <cellStyle name="Percent 67 2" xfId="247"/>
    <cellStyle name="SHEET" xfId="2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kitco.com/gold.londonfix.html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65"/>
  <sheetViews>
    <sheetView tabSelected="1" topLeftCell="A28" zoomScaleSheetLayoutView="100" workbookViewId="0">
      <selection activeCell="C47" sqref="C47"/>
    </sheetView>
  </sheetViews>
  <sheetFormatPr defaultRowHeight="15.75"/>
  <cols>
    <col min="1" max="1" width="10.42578125" style="952" customWidth="1"/>
    <col min="2" max="4" width="9.140625" style="952"/>
    <col min="5" max="5" width="31.140625" style="952" customWidth="1"/>
    <col min="6" max="256" width="9.140625" style="952"/>
    <col min="257" max="257" width="10.42578125" style="952" customWidth="1"/>
    <col min="258" max="260" width="9.140625" style="952"/>
    <col min="261" max="261" width="31.140625" style="952" customWidth="1"/>
    <col min="262" max="512" width="9.140625" style="952"/>
    <col min="513" max="513" width="10.42578125" style="952" customWidth="1"/>
    <col min="514" max="516" width="9.140625" style="952"/>
    <col min="517" max="517" width="31.140625" style="952" customWidth="1"/>
    <col min="518" max="768" width="9.140625" style="952"/>
    <col min="769" max="769" width="10.42578125" style="952" customWidth="1"/>
    <col min="770" max="772" width="9.140625" style="952"/>
    <col min="773" max="773" width="31.140625" style="952" customWidth="1"/>
    <col min="774" max="1024" width="9.140625" style="952"/>
    <col min="1025" max="1025" width="10.42578125" style="952" customWidth="1"/>
    <col min="1026" max="1028" width="9.140625" style="952"/>
    <col min="1029" max="1029" width="31.140625" style="952" customWidth="1"/>
    <col min="1030" max="1280" width="9.140625" style="952"/>
    <col min="1281" max="1281" width="10.42578125" style="952" customWidth="1"/>
    <col min="1282" max="1284" width="9.140625" style="952"/>
    <col min="1285" max="1285" width="31.140625" style="952" customWidth="1"/>
    <col min="1286" max="1536" width="9.140625" style="952"/>
    <col min="1537" max="1537" width="10.42578125" style="952" customWidth="1"/>
    <col min="1538" max="1540" width="9.140625" style="952"/>
    <col min="1541" max="1541" width="31.140625" style="952" customWidth="1"/>
    <col min="1542" max="1792" width="9.140625" style="952"/>
    <col min="1793" max="1793" width="10.42578125" style="952" customWidth="1"/>
    <col min="1794" max="1796" width="9.140625" style="952"/>
    <col min="1797" max="1797" width="31.140625" style="952" customWidth="1"/>
    <col min="1798" max="2048" width="9.140625" style="952"/>
    <col min="2049" max="2049" width="10.42578125" style="952" customWidth="1"/>
    <col min="2050" max="2052" width="9.140625" style="952"/>
    <col min="2053" max="2053" width="31.140625" style="952" customWidth="1"/>
    <col min="2054" max="2304" width="9.140625" style="952"/>
    <col min="2305" max="2305" width="10.42578125" style="952" customWidth="1"/>
    <col min="2306" max="2308" width="9.140625" style="952"/>
    <col min="2309" max="2309" width="31.140625" style="952" customWidth="1"/>
    <col min="2310" max="2560" width="9.140625" style="952"/>
    <col min="2561" max="2561" width="10.42578125" style="952" customWidth="1"/>
    <col min="2562" max="2564" width="9.140625" style="952"/>
    <col min="2565" max="2565" width="31.140625" style="952" customWidth="1"/>
    <col min="2566" max="2816" width="9.140625" style="952"/>
    <col min="2817" max="2817" width="10.42578125" style="952" customWidth="1"/>
    <col min="2818" max="2820" width="9.140625" style="952"/>
    <col min="2821" max="2821" width="31.140625" style="952" customWidth="1"/>
    <col min="2822" max="3072" width="9.140625" style="952"/>
    <col min="3073" max="3073" width="10.42578125" style="952" customWidth="1"/>
    <col min="3074" max="3076" width="9.140625" style="952"/>
    <col min="3077" max="3077" width="31.140625" style="952" customWidth="1"/>
    <col min="3078" max="3328" width="9.140625" style="952"/>
    <col min="3329" max="3329" width="10.42578125" style="952" customWidth="1"/>
    <col min="3330" max="3332" width="9.140625" style="952"/>
    <col min="3333" max="3333" width="31.140625" style="952" customWidth="1"/>
    <col min="3334" max="3584" width="9.140625" style="952"/>
    <col min="3585" max="3585" width="10.42578125" style="952" customWidth="1"/>
    <col min="3586" max="3588" width="9.140625" style="952"/>
    <col min="3589" max="3589" width="31.140625" style="952" customWidth="1"/>
    <col min="3590" max="3840" width="9.140625" style="952"/>
    <col min="3841" max="3841" width="10.42578125" style="952" customWidth="1"/>
    <col min="3842" max="3844" width="9.140625" style="952"/>
    <col min="3845" max="3845" width="31.140625" style="952" customWidth="1"/>
    <col min="3846" max="4096" width="9.140625" style="952"/>
    <col min="4097" max="4097" width="10.42578125" style="952" customWidth="1"/>
    <col min="4098" max="4100" width="9.140625" style="952"/>
    <col min="4101" max="4101" width="31.140625" style="952" customWidth="1"/>
    <col min="4102" max="4352" width="9.140625" style="952"/>
    <col min="4353" max="4353" width="10.42578125" style="952" customWidth="1"/>
    <col min="4354" max="4356" width="9.140625" style="952"/>
    <col min="4357" max="4357" width="31.140625" style="952" customWidth="1"/>
    <col min="4358" max="4608" width="9.140625" style="952"/>
    <col min="4609" max="4609" width="10.42578125" style="952" customWidth="1"/>
    <col min="4610" max="4612" width="9.140625" style="952"/>
    <col min="4613" max="4613" width="31.140625" style="952" customWidth="1"/>
    <col min="4614" max="4864" width="9.140625" style="952"/>
    <col min="4865" max="4865" width="10.42578125" style="952" customWidth="1"/>
    <col min="4866" max="4868" width="9.140625" style="952"/>
    <col min="4869" max="4869" width="31.140625" style="952" customWidth="1"/>
    <col min="4870" max="5120" width="9.140625" style="952"/>
    <col min="5121" max="5121" width="10.42578125" style="952" customWidth="1"/>
    <col min="5122" max="5124" width="9.140625" style="952"/>
    <col min="5125" max="5125" width="31.140625" style="952" customWidth="1"/>
    <col min="5126" max="5376" width="9.140625" style="952"/>
    <col min="5377" max="5377" width="10.42578125" style="952" customWidth="1"/>
    <col min="5378" max="5380" width="9.140625" style="952"/>
    <col min="5381" max="5381" width="31.140625" style="952" customWidth="1"/>
    <col min="5382" max="5632" width="9.140625" style="952"/>
    <col min="5633" max="5633" width="10.42578125" style="952" customWidth="1"/>
    <col min="5634" max="5636" width="9.140625" style="952"/>
    <col min="5637" max="5637" width="31.140625" style="952" customWidth="1"/>
    <col min="5638" max="5888" width="9.140625" style="952"/>
    <col min="5889" max="5889" width="10.42578125" style="952" customWidth="1"/>
    <col min="5890" max="5892" width="9.140625" style="952"/>
    <col min="5893" max="5893" width="31.140625" style="952" customWidth="1"/>
    <col min="5894" max="6144" width="9.140625" style="952"/>
    <col min="6145" max="6145" width="10.42578125" style="952" customWidth="1"/>
    <col min="6146" max="6148" width="9.140625" style="952"/>
    <col min="6149" max="6149" width="31.140625" style="952" customWidth="1"/>
    <col min="6150" max="6400" width="9.140625" style="952"/>
    <col min="6401" max="6401" width="10.42578125" style="952" customWidth="1"/>
    <col min="6402" max="6404" width="9.140625" style="952"/>
    <col min="6405" max="6405" width="31.140625" style="952" customWidth="1"/>
    <col min="6406" max="6656" width="9.140625" style="952"/>
    <col min="6657" max="6657" width="10.42578125" style="952" customWidth="1"/>
    <col min="6658" max="6660" width="9.140625" style="952"/>
    <col min="6661" max="6661" width="31.140625" style="952" customWidth="1"/>
    <col min="6662" max="6912" width="9.140625" style="952"/>
    <col min="6913" max="6913" width="10.42578125" style="952" customWidth="1"/>
    <col min="6914" max="6916" width="9.140625" style="952"/>
    <col min="6917" max="6917" width="31.140625" style="952" customWidth="1"/>
    <col min="6918" max="7168" width="9.140625" style="952"/>
    <col min="7169" max="7169" width="10.42578125" style="952" customWidth="1"/>
    <col min="7170" max="7172" width="9.140625" style="952"/>
    <col min="7173" max="7173" width="31.140625" style="952" customWidth="1"/>
    <col min="7174" max="7424" width="9.140625" style="952"/>
    <col min="7425" max="7425" width="10.42578125" style="952" customWidth="1"/>
    <col min="7426" max="7428" width="9.140625" style="952"/>
    <col min="7429" max="7429" width="31.140625" style="952" customWidth="1"/>
    <col min="7430" max="7680" width="9.140625" style="952"/>
    <col min="7681" max="7681" width="10.42578125" style="952" customWidth="1"/>
    <col min="7682" max="7684" width="9.140625" style="952"/>
    <col min="7685" max="7685" width="31.140625" style="952" customWidth="1"/>
    <col min="7686" max="7936" width="9.140625" style="952"/>
    <col min="7937" max="7937" width="10.42578125" style="952" customWidth="1"/>
    <col min="7938" max="7940" width="9.140625" style="952"/>
    <col min="7941" max="7941" width="31.140625" style="952" customWidth="1"/>
    <col min="7942" max="8192" width="9.140625" style="952"/>
    <col min="8193" max="8193" width="10.42578125" style="952" customWidth="1"/>
    <col min="8194" max="8196" width="9.140625" style="952"/>
    <col min="8197" max="8197" width="31.140625" style="952" customWidth="1"/>
    <col min="8198" max="8448" width="9.140625" style="952"/>
    <col min="8449" max="8449" width="10.42578125" style="952" customWidth="1"/>
    <col min="8450" max="8452" width="9.140625" style="952"/>
    <col min="8453" max="8453" width="31.140625" style="952" customWidth="1"/>
    <col min="8454" max="8704" width="9.140625" style="952"/>
    <col min="8705" max="8705" width="10.42578125" style="952" customWidth="1"/>
    <col min="8706" max="8708" width="9.140625" style="952"/>
    <col min="8709" max="8709" width="31.140625" style="952" customWidth="1"/>
    <col min="8710" max="8960" width="9.140625" style="952"/>
    <col min="8961" max="8961" width="10.42578125" style="952" customWidth="1"/>
    <col min="8962" max="8964" width="9.140625" style="952"/>
    <col min="8965" max="8965" width="31.140625" style="952" customWidth="1"/>
    <col min="8966" max="9216" width="9.140625" style="952"/>
    <col min="9217" max="9217" width="10.42578125" style="952" customWidth="1"/>
    <col min="9218" max="9220" width="9.140625" style="952"/>
    <col min="9221" max="9221" width="31.140625" style="952" customWidth="1"/>
    <col min="9222" max="9472" width="9.140625" style="952"/>
    <col min="9473" max="9473" width="10.42578125" style="952" customWidth="1"/>
    <col min="9474" max="9476" width="9.140625" style="952"/>
    <col min="9477" max="9477" width="31.140625" style="952" customWidth="1"/>
    <col min="9478" max="9728" width="9.140625" style="952"/>
    <col min="9729" max="9729" width="10.42578125" style="952" customWidth="1"/>
    <col min="9730" max="9732" width="9.140625" style="952"/>
    <col min="9733" max="9733" width="31.140625" style="952" customWidth="1"/>
    <col min="9734" max="9984" width="9.140625" style="952"/>
    <col min="9985" max="9985" width="10.42578125" style="952" customWidth="1"/>
    <col min="9986" max="9988" width="9.140625" style="952"/>
    <col min="9989" max="9989" width="31.140625" style="952" customWidth="1"/>
    <col min="9990" max="10240" width="9.140625" style="952"/>
    <col min="10241" max="10241" width="10.42578125" style="952" customWidth="1"/>
    <col min="10242" max="10244" width="9.140625" style="952"/>
    <col min="10245" max="10245" width="31.140625" style="952" customWidth="1"/>
    <col min="10246" max="10496" width="9.140625" style="952"/>
    <col min="10497" max="10497" width="10.42578125" style="952" customWidth="1"/>
    <col min="10498" max="10500" width="9.140625" style="952"/>
    <col min="10501" max="10501" width="31.140625" style="952" customWidth="1"/>
    <col min="10502" max="10752" width="9.140625" style="952"/>
    <col min="10753" max="10753" width="10.42578125" style="952" customWidth="1"/>
    <col min="10754" max="10756" width="9.140625" style="952"/>
    <col min="10757" max="10757" width="31.140625" style="952" customWidth="1"/>
    <col min="10758" max="11008" width="9.140625" style="952"/>
    <col min="11009" max="11009" width="10.42578125" style="952" customWidth="1"/>
    <col min="11010" max="11012" width="9.140625" style="952"/>
    <col min="11013" max="11013" width="31.140625" style="952" customWidth="1"/>
    <col min="11014" max="11264" width="9.140625" style="952"/>
    <col min="11265" max="11265" width="10.42578125" style="952" customWidth="1"/>
    <col min="11266" max="11268" width="9.140625" style="952"/>
    <col min="11269" max="11269" width="31.140625" style="952" customWidth="1"/>
    <col min="11270" max="11520" width="9.140625" style="952"/>
    <col min="11521" max="11521" width="10.42578125" style="952" customWidth="1"/>
    <col min="11522" max="11524" width="9.140625" style="952"/>
    <col min="11525" max="11525" width="31.140625" style="952" customWidth="1"/>
    <col min="11526" max="11776" width="9.140625" style="952"/>
    <col min="11777" max="11777" width="10.42578125" style="952" customWidth="1"/>
    <col min="11778" max="11780" width="9.140625" style="952"/>
    <col min="11781" max="11781" width="31.140625" style="952" customWidth="1"/>
    <col min="11782" max="12032" width="9.140625" style="952"/>
    <col min="12033" max="12033" width="10.42578125" style="952" customWidth="1"/>
    <col min="12034" max="12036" width="9.140625" style="952"/>
    <col min="12037" max="12037" width="31.140625" style="952" customWidth="1"/>
    <col min="12038" max="12288" width="9.140625" style="952"/>
    <col min="12289" max="12289" width="10.42578125" style="952" customWidth="1"/>
    <col min="12290" max="12292" width="9.140625" style="952"/>
    <col min="12293" max="12293" width="31.140625" style="952" customWidth="1"/>
    <col min="12294" max="12544" width="9.140625" style="952"/>
    <col min="12545" max="12545" width="10.42578125" style="952" customWidth="1"/>
    <col min="12546" max="12548" width="9.140625" style="952"/>
    <col min="12549" max="12549" width="31.140625" style="952" customWidth="1"/>
    <col min="12550" max="12800" width="9.140625" style="952"/>
    <col min="12801" max="12801" width="10.42578125" style="952" customWidth="1"/>
    <col min="12802" max="12804" width="9.140625" style="952"/>
    <col min="12805" max="12805" width="31.140625" style="952" customWidth="1"/>
    <col min="12806" max="13056" width="9.140625" style="952"/>
    <col min="13057" max="13057" width="10.42578125" style="952" customWidth="1"/>
    <col min="13058" max="13060" width="9.140625" style="952"/>
    <col min="13061" max="13061" width="31.140625" style="952" customWidth="1"/>
    <col min="13062" max="13312" width="9.140625" style="952"/>
    <col min="13313" max="13313" width="10.42578125" style="952" customWidth="1"/>
    <col min="13314" max="13316" width="9.140625" style="952"/>
    <col min="13317" max="13317" width="31.140625" style="952" customWidth="1"/>
    <col min="13318" max="13568" width="9.140625" style="952"/>
    <col min="13569" max="13569" width="10.42578125" style="952" customWidth="1"/>
    <col min="13570" max="13572" width="9.140625" style="952"/>
    <col min="13573" max="13573" width="31.140625" style="952" customWidth="1"/>
    <col min="13574" max="13824" width="9.140625" style="952"/>
    <col min="13825" max="13825" width="10.42578125" style="952" customWidth="1"/>
    <col min="13826" max="13828" width="9.140625" style="952"/>
    <col min="13829" max="13829" width="31.140625" style="952" customWidth="1"/>
    <col min="13830" max="14080" width="9.140625" style="952"/>
    <col min="14081" max="14081" width="10.42578125" style="952" customWidth="1"/>
    <col min="14082" max="14084" width="9.140625" style="952"/>
    <col min="14085" max="14085" width="31.140625" style="952" customWidth="1"/>
    <col min="14086" max="14336" width="9.140625" style="952"/>
    <col min="14337" max="14337" width="10.42578125" style="952" customWidth="1"/>
    <col min="14338" max="14340" width="9.140625" style="952"/>
    <col min="14341" max="14341" width="31.140625" style="952" customWidth="1"/>
    <col min="14342" max="14592" width="9.140625" style="952"/>
    <col min="14593" max="14593" width="10.42578125" style="952" customWidth="1"/>
    <col min="14594" max="14596" width="9.140625" style="952"/>
    <col min="14597" max="14597" width="31.140625" style="952" customWidth="1"/>
    <col min="14598" max="14848" width="9.140625" style="952"/>
    <col min="14849" max="14849" width="10.42578125" style="952" customWidth="1"/>
    <col min="14850" max="14852" width="9.140625" style="952"/>
    <col min="14853" max="14853" width="31.140625" style="952" customWidth="1"/>
    <col min="14854" max="15104" width="9.140625" style="952"/>
    <col min="15105" max="15105" width="10.42578125" style="952" customWidth="1"/>
    <col min="15106" max="15108" width="9.140625" style="952"/>
    <col min="15109" max="15109" width="31.140625" style="952" customWidth="1"/>
    <col min="15110" max="15360" width="9.140625" style="952"/>
    <col min="15361" max="15361" width="10.42578125" style="952" customWidth="1"/>
    <col min="15362" max="15364" width="9.140625" style="952"/>
    <col min="15365" max="15365" width="31.140625" style="952" customWidth="1"/>
    <col min="15366" max="15616" width="9.140625" style="952"/>
    <col min="15617" max="15617" width="10.42578125" style="952" customWidth="1"/>
    <col min="15618" max="15620" width="9.140625" style="952"/>
    <col min="15621" max="15621" width="31.140625" style="952" customWidth="1"/>
    <col min="15622" max="15872" width="9.140625" style="952"/>
    <col min="15873" max="15873" width="10.42578125" style="952" customWidth="1"/>
    <col min="15874" max="15876" width="9.140625" style="952"/>
    <col min="15877" max="15877" width="31.140625" style="952" customWidth="1"/>
    <col min="15878" max="16128" width="9.140625" style="952"/>
    <col min="16129" max="16129" width="10.42578125" style="952" customWidth="1"/>
    <col min="16130" max="16132" width="9.140625" style="952"/>
    <col min="16133" max="16133" width="31.140625" style="952" customWidth="1"/>
    <col min="16134" max="16384" width="9.140625" style="952"/>
  </cols>
  <sheetData>
    <row r="1" spans="1:19" ht="20.25">
      <c r="A1" s="1523" t="s">
        <v>974</v>
      </c>
      <c r="B1" s="1523"/>
      <c r="C1" s="1523"/>
      <c r="D1" s="1523"/>
      <c r="E1" s="1524"/>
      <c r="F1" s="951"/>
      <c r="G1" s="951"/>
      <c r="H1" s="951"/>
      <c r="I1" s="951"/>
    </row>
    <row r="2" spans="1:19" s="954" customFormat="1">
      <c r="A2" s="1525" t="s">
        <v>1008</v>
      </c>
      <c r="B2" s="1525"/>
      <c r="C2" s="1525"/>
      <c r="D2" s="1525"/>
      <c r="E2" s="1526"/>
      <c r="F2" s="953"/>
      <c r="G2" s="953"/>
      <c r="H2" s="953"/>
      <c r="I2" s="953"/>
    </row>
    <row r="3" spans="1:19">
      <c r="A3" s="955" t="s">
        <v>975</v>
      </c>
      <c r="B3" s="955" t="s">
        <v>976</v>
      </c>
      <c r="C3" s="956"/>
      <c r="D3" s="956"/>
      <c r="E3" s="956"/>
      <c r="J3" s="956"/>
    </row>
    <row r="4" spans="1:19" ht="15.75" customHeight="1">
      <c r="A4" s="957">
        <v>1</v>
      </c>
      <c r="B4" s="952" t="s">
        <v>419</v>
      </c>
      <c r="C4" s="958"/>
      <c r="D4" s="958"/>
      <c r="E4" s="958"/>
      <c r="F4" s="958"/>
      <c r="G4" s="958"/>
      <c r="H4" s="958"/>
      <c r="I4" s="958"/>
      <c r="J4" s="958"/>
      <c r="K4" s="958"/>
      <c r="L4" s="958"/>
      <c r="M4" s="958"/>
    </row>
    <row r="5" spans="1:19">
      <c r="A5" s="959">
        <f>A4+1</f>
        <v>2</v>
      </c>
      <c r="B5" s="952" t="s">
        <v>467</v>
      </c>
      <c r="C5" s="956"/>
      <c r="D5" s="956"/>
      <c r="E5" s="956"/>
    </row>
    <row r="6" spans="1:19">
      <c r="A6" s="959">
        <f t="shared" ref="A6:A9" si="0">A5+1</f>
        <v>3</v>
      </c>
      <c r="B6" s="952" t="s">
        <v>486</v>
      </c>
      <c r="C6" s="956"/>
      <c r="D6" s="956"/>
      <c r="E6" s="956"/>
    </row>
    <row r="7" spans="1:19">
      <c r="A7" s="959">
        <f t="shared" si="0"/>
        <v>4</v>
      </c>
      <c r="B7" s="956" t="s">
        <v>977</v>
      </c>
      <c r="C7" s="956"/>
      <c r="D7" s="956"/>
      <c r="E7" s="956"/>
    </row>
    <row r="8" spans="1:19">
      <c r="A8" s="959">
        <f t="shared" si="0"/>
        <v>5</v>
      </c>
      <c r="B8" s="956" t="s">
        <v>525</v>
      </c>
      <c r="C8" s="956"/>
      <c r="D8" s="956"/>
      <c r="E8" s="956"/>
      <c r="F8" s="958"/>
      <c r="G8" s="960"/>
      <c r="H8" s="960"/>
      <c r="I8" s="960"/>
      <c r="J8" s="960"/>
      <c r="K8" s="960"/>
      <c r="L8" s="960"/>
      <c r="M8" s="960"/>
      <c r="N8" s="960"/>
      <c r="O8" s="960"/>
      <c r="P8" s="960"/>
      <c r="Q8" s="960"/>
      <c r="R8" s="960"/>
      <c r="S8" s="960"/>
    </row>
    <row r="9" spans="1:19">
      <c r="A9" s="959">
        <f t="shared" si="0"/>
        <v>6</v>
      </c>
      <c r="B9" s="956" t="s">
        <v>532</v>
      </c>
      <c r="C9" s="956"/>
      <c r="D9" s="956"/>
      <c r="E9" s="956"/>
    </row>
    <row r="10" spans="1:19" s="955" customFormat="1">
      <c r="A10" s="957"/>
      <c r="B10" s="955" t="s">
        <v>978</v>
      </c>
      <c r="C10" s="961"/>
      <c r="D10" s="961"/>
      <c r="E10" s="961"/>
      <c r="F10" s="958"/>
      <c r="J10" s="952"/>
    </row>
    <row r="11" spans="1:19">
      <c r="A11" s="959">
        <f>A9+1</f>
        <v>7</v>
      </c>
      <c r="B11" s="952" t="s">
        <v>979</v>
      </c>
      <c r="C11" s="956"/>
      <c r="D11" s="956"/>
      <c r="E11" s="956"/>
    </row>
    <row r="12" spans="1:19">
      <c r="A12" s="957">
        <f>A11+1</f>
        <v>8</v>
      </c>
      <c r="B12" s="956" t="s">
        <v>980</v>
      </c>
      <c r="C12" s="956"/>
      <c r="D12" s="956"/>
      <c r="E12" s="956"/>
      <c r="F12" s="958"/>
      <c r="J12" s="955"/>
    </row>
    <row r="13" spans="1:19">
      <c r="A13" s="957">
        <f t="shared" ref="A13:A25" si="1">A12+1</f>
        <v>9</v>
      </c>
      <c r="B13" s="956" t="s">
        <v>981</v>
      </c>
      <c r="C13" s="956"/>
      <c r="D13" s="956"/>
      <c r="E13" s="956"/>
      <c r="F13" s="958"/>
      <c r="J13" s="955"/>
    </row>
    <row r="14" spans="1:19">
      <c r="A14" s="957">
        <f t="shared" si="1"/>
        <v>10</v>
      </c>
      <c r="B14" s="956" t="s">
        <v>982</v>
      </c>
      <c r="C14" s="956"/>
      <c r="D14" s="956"/>
      <c r="E14" s="956"/>
      <c r="F14" s="958"/>
    </row>
    <row r="15" spans="1:19">
      <c r="A15" s="957">
        <f t="shared" si="1"/>
        <v>11</v>
      </c>
      <c r="B15" s="956" t="s">
        <v>681</v>
      </c>
      <c r="C15" s="956"/>
      <c r="D15" s="956"/>
      <c r="E15" s="956"/>
      <c r="F15" s="958"/>
    </row>
    <row r="16" spans="1:19">
      <c r="A16" s="957">
        <f t="shared" si="1"/>
        <v>12</v>
      </c>
      <c r="B16" s="956" t="s">
        <v>724</v>
      </c>
      <c r="C16" s="956"/>
      <c r="D16" s="956"/>
      <c r="E16" s="956"/>
      <c r="F16" s="958"/>
    </row>
    <row r="17" spans="1:12">
      <c r="A17" s="957">
        <f t="shared" si="1"/>
        <v>13</v>
      </c>
      <c r="B17" s="956" t="s">
        <v>761</v>
      </c>
      <c r="C17" s="956"/>
      <c r="D17" s="956"/>
      <c r="E17" s="956"/>
      <c r="F17" s="958"/>
    </row>
    <row r="18" spans="1:12">
      <c r="A18" s="957">
        <f t="shared" si="1"/>
        <v>14</v>
      </c>
      <c r="B18" s="956" t="s">
        <v>983</v>
      </c>
      <c r="C18" s="956"/>
      <c r="D18" s="956"/>
      <c r="E18" s="956"/>
      <c r="F18" s="958"/>
    </row>
    <row r="19" spans="1:12">
      <c r="A19" s="957">
        <f t="shared" si="1"/>
        <v>15</v>
      </c>
      <c r="B19" s="956" t="s">
        <v>984</v>
      </c>
      <c r="C19" s="956"/>
      <c r="D19" s="956"/>
      <c r="E19" s="956"/>
      <c r="F19" s="958"/>
      <c r="G19" s="956"/>
    </row>
    <row r="20" spans="1:12">
      <c r="A20" s="957">
        <f t="shared" si="1"/>
        <v>16</v>
      </c>
      <c r="B20" s="956" t="s">
        <v>985</v>
      </c>
      <c r="C20" s="956"/>
      <c r="D20" s="956"/>
      <c r="E20" s="956"/>
      <c r="F20" s="958"/>
      <c r="G20" s="956"/>
    </row>
    <row r="21" spans="1:12">
      <c r="A21" s="957">
        <f t="shared" si="1"/>
        <v>17</v>
      </c>
      <c r="B21" s="956" t="s">
        <v>915</v>
      </c>
      <c r="C21" s="956"/>
      <c r="D21" s="956"/>
      <c r="E21" s="956"/>
      <c r="F21" s="958"/>
      <c r="J21" s="955"/>
    </row>
    <row r="22" spans="1:12">
      <c r="A22" s="957">
        <f t="shared" si="1"/>
        <v>18</v>
      </c>
      <c r="B22" s="956" t="s">
        <v>986</v>
      </c>
      <c r="C22" s="956"/>
      <c r="D22" s="956"/>
      <c r="E22" s="956"/>
      <c r="F22" s="958"/>
    </row>
    <row r="23" spans="1:12">
      <c r="A23" s="957">
        <f t="shared" si="1"/>
        <v>19</v>
      </c>
      <c r="B23" s="962" t="s">
        <v>987</v>
      </c>
      <c r="C23" s="956"/>
      <c r="D23" s="956"/>
      <c r="E23" s="956"/>
      <c r="F23" s="958"/>
    </row>
    <row r="24" spans="1:12">
      <c r="A24" s="957">
        <f t="shared" si="1"/>
        <v>20</v>
      </c>
      <c r="B24" s="962" t="s">
        <v>957</v>
      </c>
      <c r="C24" s="962"/>
      <c r="D24" s="962"/>
      <c r="E24" s="962"/>
      <c r="F24" s="958"/>
      <c r="G24" s="962"/>
      <c r="H24" s="962"/>
      <c r="I24" s="962"/>
      <c r="J24" s="962"/>
      <c r="K24" s="962"/>
      <c r="L24" s="962"/>
    </row>
    <row r="25" spans="1:12">
      <c r="A25" s="957">
        <f t="shared" si="1"/>
        <v>21</v>
      </c>
      <c r="B25" s="962" t="s">
        <v>988</v>
      </c>
      <c r="C25" s="956"/>
      <c r="D25" s="956"/>
      <c r="E25" s="956"/>
      <c r="F25" s="958"/>
    </row>
    <row r="26" spans="1:12">
      <c r="A26" s="957"/>
      <c r="B26" s="961" t="s">
        <v>989</v>
      </c>
      <c r="C26" s="956"/>
      <c r="D26" s="956"/>
      <c r="E26" s="956"/>
      <c r="F26" s="958"/>
      <c r="J26" s="955"/>
    </row>
    <row r="27" spans="1:12">
      <c r="A27" s="959">
        <f>A25+1</f>
        <v>22</v>
      </c>
      <c r="B27" s="956" t="s">
        <v>990</v>
      </c>
      <c r="C27" s="956"/>
      <c r="D27" s="956"/>
      <c r="E27" s="956"/>
    </row>
    <row r="28" spans="1:12">
      <c r="A28" s="957">
        <f>A27+1</f>
        <v>23</v>
      </c>
      <c r="B28" s="956" t="s">
        <v>73</v>
      </c>
      <c r="C28" s="956"/>
      <c r="D28" s="956"/>
      <c r="E28" s="956"/>
      <c r="F28" s="958"/>
    </row>
    <row r="29" spans="1:12">
      <c r="A29" s="957">
        <f>A28+1</f>
        <v>24</v>
      </c>
      <c r="B29" s="956" t="s">
        <v>991</v>
      </c>
      <c r="C29" s="956"/>
      <c r="D29" s="956"/>
      <c r="E29" s="956"/>
      <c r="F29" s="958"/>
      <c r="H29" s="956"/>
      <c r="I29" s="956"/>
      <c r="J29" s="956"/>
      <c r="K29" s="956"/>
    </row>
    <row r="30" spans="1:12">
      <c r="A30" s="957"/>
      <c r="B30" s="963" t="s">
        <v>992</v>
      </c>
      <c r="C30" s="956"/>
      <c r="D30" s="956"/>
      <c r="E30" s="956"/>
      <c r="F30" s="958"/>
      <c r="J30" s="956"/>
    </row>
    <row r="31" spans="1:12">
      <c r="A31" s="959">
        <f>A29+1</f>
        <v>25</v>
      </c>
      <c r="B31" s="956" t="s">
        <v>95</v>
      </c>
      <c r="J31" s="956"/>
    </row>
    <row r="32" spans="1:12">
      <c r="A32" s="957">
        <f>A31+1</f>
        <v>26</v>
      </c>
      <c r="B32" s="956" t="s">
        <v>139</v>
      </c>
      <c r="C32" s="956"/>
      <c r="D32" s="956"/>
      <c r="E32" s="956"/>
      <c r="F32" s="958"/>
      <c r="J32" s="956"/>
    </row>
    <row r="33" spans="1:10">
      <c r="A33" s="957">
        <f t="shared" ref="A33:A40" si="2">A32+1</f>
        <v>27</v>
      </c>
      <c r="B33" s="952" t="s">
        <v>187</v>
      </c>
      <c r="C33" s="956"/>
      <c r="D33" s="956"/>
      <c r="E33" s="956"/>
      <c r="F33" s="958"/>
      <c r="J33" s="961"/>
    </row>
    <row r="34" spans="1:10">
      <c r="A34" s="957">
        <f t="shared" si="2"/>
        <v>28</v>
      </c>
      <c r="B34" s="952" t="s">
        <v>221</v>
      </c>
      <c r="C34" s="956"/>
      <c r="D34" s="956"/>
      <c r="E34" s="956"/>
      <c r="F34" s="958"/>
      <c r="J34" s="956"/>
    </row>
    <row r="35" spans="1:10">
      <c r="A35" s="957">
        <f t="shared" si="2"/>
        <v>29</v>
      </c>
      <c r="B35" s="952" t="s">
        <v>223</v>
      </c>
      <c r="C35" s="956"/>
      <c r="D35" s="956"/>
      <c r="E35" s="956"/>
      <c r="F35" s="958"/>
      <c r="J35" s="956"/>
    </row>
    <row r="36" spans="1:10">
      <c r="A36" s="957">
        <f t="shared" si="2"/>
        <v>30</v>
      </c>
      <c r="B36" s="952" t="s">
        <v>225</v>
      </c>
      <c r="C36" s="956"/>
      <c r="D36" s="956"/>
      <c r="E36" s="956"/>
      <c r="F36" s="958"/>
      <c r="J36" s="956"/>
    </row>
    <row r="37" spans="1:10">
      <c r="A37" s="957">
        <f t="shared" si="2"/>
        <v>31</v>
      </c>
      <c r="B37" s="952" t="s">
        <v>227</v>
      </c>
      <c r="C37" s="956"/>
      <c r="D37" s="956"/>
      <c r="E37" s="956"/>
      <c r="F37" s="958"/>
      <c r="J37" s="961"/>
    </row>
    <row r="38" spans="1:10">
      <c r="A38" s="957">
        <f t="shared" si="2"/>
        <v>32</v>
      </c>
      <c r="B38" s="952" t="s">
        <v>993</v>
      </c>
      <c r="C38" s="956"/>
      <c r="D38" s="956"/>
      <c r="E38" s="956"/>
      <c r="F38" s="958"/>
      <c r="J38" s="961"/>
    </row>
    <row r="39" spans="1:10">
      <c r="A39" s="957">
        <f t="shared" si="2"/>
        <v>33</v>
      </c>
      <c r="B39" s="952" t="s">
        <v>359</v>
      </c>
      <c r="C39" s="956"/>
      <c r="D39" s="956"/>
      <c r="E39" s="956"/>
      <c r="F39" s="958"/>
      <c r="J39" s="961"/>
    </row>
    <row r="40" spans="1:10">
      <c r="A40" s="957">
        <f t="shared" si="2"/>
        <v>34</v>
      </c>
      <c r="B40" s="952" t="s">
        <v>994</v>
      </c>
      <c r="C40" s="956"/>
      <c r="D40" s="956"/>
      <c r="E40" s="956"/>
      <c r="F40" s="958"/>
      <c r="J40" s="961"/>
    </row>
    <row r="41" spans="1:10">
      <c r="A41" s="959"/>
      <c r="B41" s="955" t="s">
        <v>995</v>
      </c>
      <c r="C41" s="956"/>
      <c r="D41" s="956"/>
      <c r="E41" s="956"/>
      <c r="J41" s="956"/>
    </row>
    <row r="42" spans="1:10">
      <c r="A42" s="957">
        <f>A40+1</f>
        <v>35</v>
      </c>
      <c r="B42" s="952" t="s">
        <v>995</v>
      </c>
      <c r="C42" s="956"/>
      <c r="D42" s="956"/>
      <c r="E42" s="956"/>
      <c r="F42" s="958"/>
      <c r="J42" s="956"/>
    </row>
    <row r="43" spans="1:10">
      <c r="A43" s="959">
        <f>A42+1</f>
        <v>36</v>
      </c>
      <c r="B43" s="952" t="s">
        <v>996</v>
      </c>
      <c r="C43" s="956"/>
      <c r="D43" s="956"/>
      <c r="E43" s="956"/>
    </row>
    <row r="44" spans="1:10">
      <c r="A44" s="957"/>
      <c r="B44" s="955" t="s">
        <v>997</v>
      </c>
      <c r="F44" s="958"/>
      <c r="J44" s="962"/>
    </row>
    <row r="45" spans="1:10">
      <c r="A45" s="959">
        <f>A43+1</f>
        <v>37</v>
      </c>
      <c r="B45" s="952" t="s">
        <v>998</v>
      </c>
      <c r="C45" s="956"/>
      <c r="D45" s="956"/>
      <c r="E45" s="956"/>
      <c r="J45" s="962"/>
    </row>
    <row r="46" spans="1:10">
      <c r="A46" s="957">
        <f>A45+1</f>
        <v>38</v>
      </c>
      <c r="B46" s="952" t="s">
        <v>999</v>
      </c>
      <c r="F46" s="958"/>
    </row>
    <row r="47" spans="1:10">
      <c r="A47" s="957">
        <f>A46+1</f>
        <v>39</v>
      </c>
      <c r="B47" s="952" t="s">
        <v>1000</v>
      </c>
      <c r="F47" s="958"/>
    </row>
    <row r="48" spans="1:10">
      <c r="A48" s="956"/>
      <c r="B48" s="955" t="s">
        <v>1001</v>
      </c>
      <c r="C48" s="956"/>
      <c r="D48" s="956"/>
      <c r="E48" s="956"/>
    </row>
    <row r="49" spans="1:5">
      <c r="A49" s="959">
        <v>40</v>
      </c>
      <c r="B49" s="952" t="s">
        <v>1002</v>
      </c>
      <c r="C49" s="956"/>
      <c r="D49" s="956"/>
      <c r="E49" s="956"/>
    </row>
    <row r="50" spans="1:5">
      <c r="A50" s="957">
        <v>41</v>
      </c>
      <c r="B50" s="952" t="s">
        <v>1003</v>
      </c>
      <c r="D50" s="956"/>
      <c r="E50" s="956"/>
    </row>
    <row r="51" spans="1:5">
      <c r="A51" s="959">
        <v>42</v>
      </c>
      <c r="B51" s="952" t="s">
        <v>1004</v>
      </c>
      <c r="D51" s="956"/>
      <c r="E51" s="956"/>
    </row>
    <row r="52" spans="1:5">
      <c r="A52" s="957">
        <v>43</v>
      </c>
      <c r="B52" s="952" t="s">
        <v>1005</v>
      </c>
      <c r="C52" s="956"/>
      <c r="D52" s="956"/>
      <c r="E52" s="956"/>
    </row>
    <row r="53" spans="1:5">
      <c r="A53" s="959">
        <v>44</v>
      </c>
      <c r="B53" s="952" t="s">
        <v>1006</v>
      </c>
      <c r="D53" s="956"/>
      <c r="E53" s="956"/>
    </row>
    <row r="54" spans="1:5">
      <c r="A54" s="957">
        <v>45</v>
      </c>
      <c r="B54" s="952" t="s">
        <v>1007</v>
      </c>
      <c r="D54" s="956"/>
      <c r="E54" s="956"/>
    </row>
    <row r="55" spans="1:5">
      <c r="A55" s="956"/>
      <c r="B55" s="956"/>
      <c r="C55" s="956"/>
      <c r="D55" s="956"/>
      <c r="E55" s="956"/>
    </row>
    <row r="56" spans="1:5">
      <c r="A56" s="956"/>
      <c r="B56" s="956"/>
      <c r="C56" s="956"/>
      <c r="D56" s="956"/>
      <c r="E56" s="956"/>
    </row>
    <row r="57" spans="1:5">
      <c r="A57" s="956"/>
      <c r="B57" s="956"/>
      <c r="C57" s="956"/>
      <c r="D57" s="956"/>
      <c r="E57" s="956"/>
    </row>
    <row r="58" spans="1:5">
      <c r="A58" s="956"/>
      <c r="B58" s="956"/>
      <c r="C58" s="956"/>
      <c r="D58" s="956"/>
      <c r="E58" s="956"/>
    </row>
    <row r="59" spans="1:5">
      <c r="A59" s="956"/>
      <c r="B59" s="956"/>
      <c r="C59" s="956"/>
      <c r="D59" s="956"/>
      <c r="E59" s="956"/>
    </row>
    <row r="60" spans="1:5">
      <c r="A60" s="956"/>
      <c r="B60" s="956"/>
      <c r="C60" s="956"/>
      <c r="D60" s="956"/>
      <c r="E60" s="956"/>
    </row>
    <row r="61" spans="1:5">
      <c r="A61" s="956"/>
      <c r="B61" s="956"/>
      <c r="C61" s="956"/>
      <c r="D61" s="956"/>
      <c r="E61" s="956"/>
    </row>
    <row r="62" spans="1:5">
      <c r="A62" s="956"/>
      <c r="B62" s="956"/>
      <c r="C62" s="956"/>
      <c r="D62" s="956"/>
      <c r="E62" s="956"/>
    </row>
    <row r="63" spans="1:5">
      <c r="A63" s="956"/>
      <c r="B63" s="956"/>
      <c r="C63" s="956"/>
      <c r="D63" s="956"/>
      <c r="E63" s="956"/>
    </row>
    <row r="64" spans="1:5">
      <c r="A64" s="956"/>
      <c r="B64" s="956"/>
      <c r="C64" s="956"/>
      <c r="D64" s="956"/>
      <c r="E64" s="956"/>
    </row>
    <row r="65" spans="1:5">
      <c r="A65" s="956"/>
      <c r="B65" s="956"/>
      <c r="C65" s="956"/>
      <c r="D65" s="956"/>
      <c r="E65" s="956"/>
    </row>
    <row r="66" spans="1:5">
      <c r="A66" s="956"/>
      <c r="B66" s="956"/>
      <c r="C66" s="956"/>
      <c r="D66" s="956"/>
      <c r="E66" s="956"/>
    </row>
    <row r="67" spans="1:5">
      <c r="A67" s="956"/>
      <c r="B67" s="956"/>
      <c r="C67" s="956"/>
      <c r="D67" s="956"/>
      <c r="E67" s="956"/>
    </row>
    <row r="68" spans="1:5">
      <c r="A68" s="956"/>
      <c r="B68" s="956"/>
      <c r="C68" s="956"/>
      <c r="D68" s="956"/>
      <c r="E68" s="956"/>
    </row>
    <row r="69" spans="1:5">
      <c r="A69" s="956"/>
      <c r="B69" s="956"/>
      <c r="C69" s="956"/>
      <c r="D69" s="956"/>
      <c r="E69" s="956"/>
    </row>
    <row r="70" spans="1:5">
      <c r="A70" s="956"/>
      <c r="B70" s="956"/>
      <c r="C70" s="956"/>
      <c r="D70" s="956"/>
      <c r="E70" s="956"/>
    </row>
    <row r="71" spans="1:5">
      <c r="A71" s="956"/>
      <c r="B71" s="956"/>
      <c r="C71" s="956"/>
      <c r="D71" s="956"/>
      <c r="E71" s="956"/>
    </row>
    <row r="72" spans="1:5">
      <c r="A72" s="956"/>
      <c r="B72" s="956"/>
      <c r="C72" s="956"/>
      <c r="D72" s="956"/>
      <c r="E72" s="956"/>
    </row>
    <row r="73" spans="1:5">
      <c r="A73" s="956"/>
      <c r="B73" s="956"/>
      <c r="C73" s="956"/>
      <c r="D73" s="956"/>
      <c r="E73" s="956"/>
    </row>
    <row r="74" spans="1:5">
      <c r="A74" s="956"/>
      <c r="B74" s="956"/>
      <c r="C74" s="956"/>
      <c r="D74" s="956"/>
      <c r="E74" s="956"/>
    </row>
    <row r="75" spans="1:5">
      <c r="A75" s="956"/>
      <c r="B75" s="956"/>
      <c r="C75" s="956"/>
      <c r="D75" s="956"/>
      <c r="E75" s="956"/>
    </row>
    <row r="76" spans="1:5">
      <c r="A76" s="956"/>
      <c r="B76" s="956"/>
      <c r="C76" s="956"/>
      <c r="D76" s="956"/>
      <c r="E76" s="956"/>
    </row>
    <row r="77" spans="1:5">
      <c r="A77" s="956"/>
      <c r="B77" s="956"/>
      <c r="C77" s="956"/>
      <c r="D77" s="956"/>
      <c r="E77" s="956"/>
    </row>
    <row r="78" spans="1:5">
      <c r="A78" s="956"/>
      <c r="B78" s="956"/>
      <c r="C78" s="956"/>
      <c r="D78" s="956"/>
      <c r="E78" s="956"/>
    </row>
    <row r="79" spans="1:5">
      <c r="A79" s="956"/>
      <c r="B79" s="956"/>
      <c r="C79" s="956"/>
      <c r="D79" s="956"/>
      <c r="E79" s="956"/>
    </row>
    <row r="80" spans="1:5">
      <c r="A80" s="956"/>
      <c r="B80" s="956"/>
      <c r="C80" s="956"/>
      <c r="D80" s="956"/>
      <c r="E80" s="956"/>
    </row>
    <row r="81" spans="1:5">
      <c r="A81" s="956"/>
      <c r="B81" s="956"/>
      <c r="C81" s="956"/>
      <c r="D81" s="956"/>
      <c r="E81" s="956"/>
    </row>
    <row r="82" spans="1:5">
      <c r="A82" s="956"/>
      <c r="B82" s="956"/>
      <c r="C82" s="956"/>
      <c r="D82" s="956"/>
      <c r="E82" s="956"/>
    </row>
    <row r="83" spans="1:5">
      <c r="A83" s="956"/>
      <c r="B83" s="956"/>
      <c r="C83" s="956"/>
      <c r="D83" s="956"/>
      <c r="E83" s="956"/>
    </row>
    <row r="84" spans="1:5">
      <c r="A84" s="956"/>
      <c r="B84" s="956"/>
      <c r="C84" s="956"/>
      <c r="D84" s="956"/>
      <c r="E84" s="956"/>
    </row>
    <row r="85" spans="1:5">
      <c r="A85" s="956"/>
      <c r="B85" s="956"/>
      <c r="C85" s="956"/>
      <c r="D85" s="956"/>
      <c r="E85" s="956"/>
    </row>
    <row r="86" spans="1:5">
      <c r="A86" s="956"/>
      <c r="B86" s="956"/>
      <c r="C86" s="956"/>
      <c r="D86" s="956"/>
      <c r="E86" s="956"/>
    </row>
    <row r="87" spans="1:5">
      <c r="A87" s="956"/>
      <c r="B87" s="956"/>
      <c r="C87" s="956"/>
      <c r="D87" s="956"/>
      <c r="E87" s="956"/>
    </row>
    <row r="88" spans="1:5">
      <c r="A88" s="956"/>
      <c r="B88" s="956"/>
      <c r="C88" s="956"/>
      <c r="D88" s="956"/>
      <c r="E88" s="956"/>
    </row>
    <row r="89" spans="1:5">
      <c r="A89" s="956"/>
      <c r="B89" s="956"/>
      <c r="C89" s="956"/>
      <c r="D89" s="956"/>
      <c r="E89" s="956"/>
    </row>
    <row r="90" spans="1:5">
      <c r="A90" s="956"/>
      <c r="B90" s="956"/>
      <c r="C90" s="956"/>
      <c r="D90" s="956"/>
      <c r="E90" s="956"/>
    </row>
    <row r="91" spans="1:5">
      <c r="A91" s="956"/>
      <c r="B91" s="956"/>
      <c r="C91" s="956"/>
      <c r="D91" s="956"/>
      <c r="E91" s="956"/>
    </row>
    <row r="92" spans="1:5">
      <c r="A92" s="956"/>
      <c r="B92" s="956"/>
      <c r="C92" s="956"/>
      <c r="D92" s="956"/>
      <c r="E92" s="956"/>
    </row>
    <row r="93" spans="1:5">
      <c r="A93" s="956"/>
      <c r="B93" s="956"/>
      <c r="C93" s="956"/>
      <c r="D93" s="956"/>
      <c r="E93" s="956"/>
    </row>
    <row r="94" spans="1:5">
      <c r="A94" s="956"/>
      <c r="B94" s="956"/>
      <c r="C94" s="956"/>
      <c r="D94" s="956"/>
      <c r="E94" s="956"/>
    </row>
    <row r="95" spans="1:5">
      <c r="A95" s="956"/>
      <c r="B95" s="956"/>
      <c r="C95" s="956"/>
      <c r="D95" s="956"/>
      <c r="E95" s="956"/>
    </row>
    <row r="96" spans="1:5">
      <c r="A96" s="956"/>
      <c r="B96" s="956"/>
      <c r="C96" s="956"/>
      <c r="D96" s="956"/>
      <c r="E96" s="956"/>
    </row>
    <row r="97" spans="1:5">
      <c r="A97" s="956"/>
      <c r="B97" s="956"/>
      <c r="C97" s="956"/>
      <c r="D97" s="956"/>
      <c r="E97" s="956"/>
    </row>
    <row r="98" spans="1:5">
      <c r="A98" s="956"/>
      <c r="B98" s="956"/>
      <c r="C98" s="956"/>
      <c r="D98" s="956"/>
      <c r="E98" s="956"/>
    </row>
    <row r="99" spans="1:5">
      <c r="A99" s="956"/>
      <c r="B99" s="956"/>
      <c r="C99" s="956"/>
      <c r="D99" s="956"/>
      <c r="E99" s="956"/>
    </row>
    <row r="100" spans="1:5">
      <c r="A100" s="956"/>
      <c r="B100" s="956"/>
      <c r="C100" s="956"/>
      <c r="D100" s="956"/>
      <c r="E100" s="956"/>
    </row>
    <row r="101" spans="1:5">
      <c r="A101" s="956"/>
      <c r="B101" s="956"/>
      <c r="C101" s="956"/>
      <c r="D101" s="956"/>
      <c r="E101" s="956"/>
    </row>
    <row r="102" spans="1:5">
      <c r="A102" s="956"/>
      <c r="B102" s="956"/>
      <c r="C102" s="956"/>
      <c r="D102" s="956"/>
      <c r="E102" s="956"/>
    </row>
    <row r="103" spans="1:5">
      <c r="A103" s="956"/>
      <c r="B103" s="956"/>
      <c r="C103" s="956"/>
      <c r="D103" s="956"/>
      <c r="E103" s="956"/>
    </row>
    <row r="104" spans="1:5">
      <c r="A104" s="956"/>
      <c r="B104" s="956"/>
      <c r="C104" s="956"/>
      <c r="D104" s="956"/>
      <c r="E104" s="956"/>
    </row>
    <row r="105" spans="1:5">
      <c r="A105" s="956"/>
      <c r="B105" s="956"/>
      <c r="C105" s="956"/>
      <c r="D105" s="956"/>
      <c r="E105" s="956"/>
    </row>
    <row r="106" spans="1:5">
      <c r="A106" s="956"/>
      <c r="B106" s="956"/>
      <c r="C106" s="956"/>
      <c r="D106" s="956"/>
      <c r="E106" s="956"/>
    </row>
    <row r="107" spans="1:5">
      <c r="A107" s="956"/>
      <c r="B107" s="956"/>
      <c r="C107" s="956"/>
      <c r="D107" s="956"/>
      <c r="E107" s="956"/>
    </row>
    <row r="108" spans="1:5">
      <c r="A108" s="956"/>
      <c r="B108" s="956"/>
      <c r="C108" s="956"/>
      <c r="D108" s="956"/>
      <c r="E108" s="956"/>
    </row>
    <row r="109" spans="1:5">
      <c r="A109" s="956"/>
      <c r="B109" s="956"/>
      <c r="C109" s="956"/>
      <c r="D109" s="956"/>
      <c r="E109" s="956"/>
    </row>
    <row r="110" spans="1:5">
      <c r="A110" s="956"/>
      <c r="B110" s="956"/>
      <c r="C110" s="956"/>
      <c r="D110" s="956"/>
      <c r="E110" s="956"/>
    </row>
    <row r="111" spans="1:5">
      <c r="A111" s="956"/>
      <c r="B111" s="956"/>
      <c r="C111" s="956"/>
      <c r="D111" s="956"/>
      <c r="E111" s="956"/>
    </row>
    <row r="112" spans="1:5">
      <c r="A112" s="956"/>
      <c r="B112" s="956"/>
      <c r="C112" s="956"/>
      <c r="D112" s="956"/>
      <c r="E112" s="956"/>
    </row>
    <row r="113" spans="1:5">
      <c r="A113" s="956"/>
      <c r="B113" s="956"/>
      <c r="C113" s="956"/>
      <c r="D113" s="956"/>
      <c r="E113" s="956"/>
    </row>
    <row r="114" spans="1:5">
      <c r="A114" s="956"/>
      <c r="B114" s="956"/>
      <c r="C114" s="956"/>
      <c r="D114" s="956"/>
      <c r="E114" s="956"/>
    </row>
    <row r="115" spans="1:5">
      <c r="A115" s="956"/>
      <c r="B115" s="956"/>
      <c r="C115" s="956"/>
      <c r="D115" s="956"/>
      <c r="E115" s="956"/>
    </row>
    <row r="116" spans="1:5">
      <c r="A116" s="956"/>
      <c r="B116" s="956"/>
      <c r="C116" s="956"/>
      <c r="D116" s="956"/>
      <c r="E116" s="956"/>
    </row>
    <row r="117" spans="1:5">
      <c r="A117" s="956"/>
      <c r="B117" s="956"/>
      <c r="C117" s="956"/>
      <c r="D117" s="956"/>
      <c r="E117" s="956"/>
    </row>
    <row r="118" spans="1:5">
      <c r="A118" s="956"/>
      <c r="B118" s="956"/>
      <c r="C118" s="956"/>
      <c r="D118" s="956"/>
      <c r="E118" s="956"/>
    </row>
    <row r="119" spans="1:5">
      <c r="A119" s="956"/>
      <c r="B119" s="956"/>
      <c r="C119" s="956"/>
      <c r="D119" s="956"/>
      <c r="E119" s="956"/>
    </row>
    <row r="120" spans="1:5">
      <c r="A120" s="956"/>
      <c r="B120" s="956"/>
      <c r="C120" s="956"/>
      <c r="D120" s="956"/>
      <c r="E120" s="956"/>
    </row>
    <row r="121" spans="1:5">
      <c r="A121" s="956"/>
      <c r="B121" s="956"/>
      <c r="C121" s="956"/>
      <c r="D121" s="956"/>
      <c r="E121" s="956"/>
    </row>
    <row r="122" spans="1:5">
      <c r="A122" s="956"/>
      <c r="B122" s="956"/>
      <c r="C122" s="956"/>
      <c r="D122" s="956"/>
      <c r="E122" s="956"/>
    </row>
    <row r="123" spans="1:5">
      <c r="A123" s="956"/>
      <c r="B123" s="956"/>
      <c r="C123" s="956"/>
      <c r="D123" s="956"/>
      <c r="E123" s="956"/>
    </row>
    <row r="124" spans="1:5">
      <c r="A124" s="956"/>
      <c r="B124" s="956"/>
      <c r="C124" s="956"/>
      <c r="D124" s="956"/>
      <c r="E124" s="956"/>
    </row>
    <row r="125" spans="1:5">
      <c r="A125" s="956"/>
      <c r="B125" s="956"/>
      <c r="C125" s="956"/>
      <c r="D125" s="956"/>
      <c r="E125" s="956"/>
    </row>
    <row r="126" spans="1:5">
      <c r="A126" s="956"/>
      <c r="B126" s="956"/>
      <c r="C126" s="956"/>
      <c r="D126" s="956"/>
      <c r="E126" s="956"/>
    </row>
    <row r="127" spans="1:5">
      <c r="A127" s="956"/>
      <c r="B127" s="956"/>
      <c r="C127" s="956"/>
      <c r="D127" s="956"/>
      <c r="E127" s="956"/>
    </row>
    <row r="128" spans="1:5">
      <c r="A128" s="956"/>
      <c r="B128" s="956"/>
      <c r="C128" s="956"/>
      <c r="D128" s="956"/>
      <c r="E128" s="956"/>
    </row>
    <row r="129" spans="1:5">
      <c r="A129" s="956"/>
      <c r="B129" s="956"/>
      <c r="C129" s="956"/>
      <c r="D129" s="956"/>
      <c r="E129" s="956"/>
    </row>
    <row r="130" spans="1:5">
      <c r="A130" s="956"/>
      <c r="B130" s="956"/>
      <c r="C130" s="956"/>
      <c r="D130" s="956"/>
      <c r="E130" s="956"/>
    </row>
    <row r="131" spans="1:5">
      <c r="A131" s="956"/>
      <c r="B131" s="956"/>
      <c r="C131" s="956"/>
      <c r="D131" s="956"/>
      <c r="E131" s="956"/>
    </row>
    <row r="132" spans="1:5">
      <c r="A132" s="956"/>
      <c r="B132" s="956"/>
      <c r="C132" s="956"/>
      <c r="D132" s="956"/>
      <c r="E132" s="956"/>
    </row>
    <row r="133" spans="1:5">
      <c r="A133" s="956"/>
      <c r="B133" s="956"/>
      <c r="C133" s="956"/>
      <c r="D133" s="956"/>
      <c r="E133" s="956"/>
    </row>
    <row r="134" spans="1:5">
      <c r="A134" s="956"/>
      <c r="B134" s="956"/>
      <c r="C134" s="956"/>
      <c r="D134" s="956"/>
      <c r="E134" s="956"/>
    </row>
    <row r="135" spans="1:5">
      <c r="A135" s="956"/>
      <c r="B135" s="956"/>
      <c r="C135" s="956"/>
      <c r="D135" s="956"/>
      <c r="E135" s="956"/>
    </row>
    <row r="136" spans="1:5">
      <c r="A136" s="956"/>
      <c r="B136" s="956"/>
      <c r="C136" s="956"/>
      <c r="D136" s="956"/>
      <c r="E136" s="956"/>
    </row>
    <row r="137" spans="1:5">
      <c r="A137" s="956"/>
      <c r="B137" s="956"/>
      <c r="C137" s="956"/>
      <c r="D137" s="956"/>
      <c r="E137" s="956"/>
    </row>
    <row r="138" spans="1:5">
      <c r="A138" s="956"/>
      <c r="B138" s="956"/>
      <c r="C138" s="956"/>
      <c r="D138" s="956"/>
      <c r="E138" s="956"/>
    </row>
    <row r="139" spans="1:5">
      <c r="A139" s="956"/>
      <c r="B139" s="956"/>
      <c r="C139" s="956"/>
      <c r="D139" s="956"/>
      <c r="E139" s="956"/>
    </row>
    <row r="140" spans="1:5">
      <c r="A140" s="956"/>
      <c r="B140" s="956"/>
      <c r="C140" s="956"/>
      <c r="D140" s="956"/>
      <c r="E140" s="956"/>
    </row>
    <row r="141" spans="1:5">
      <c r="A141" s="956"/>
      <c r="B141" s="956"/>
      <c r="C141" s="956"/>
      <c r="D141" s="956"/>
      <c r="E141" s="956"/>
    </row>
    <row r="142" spans="1:5">
      <c r="A142" s="956"/>
      <c r="B142" s="956"/>
      <c r="C142" s="956"/>
      <c r="D142" s="956"/>
      <c r="E142" s="956"/>
    </row>
    <row r="143" spans="1:5">
      <c r="A143" s="956"/>
      <c r="B143" s="956"/>
      <c r="C143" s="956"/>
      <c r="D143" s="956"/>
      <c r="E143" s="956"/>
    </row>
    <row r="144" spans="1:5">
      <c r="A144" s="956"/>
      <c r="B144" s="956"/>
      <c r="C144" s="956"/>
      <c r="D144" s="956"/>
      <c r="E144" s="956"/>
    </row>
    <row r="145" spans="1:5">
      <c r="A145" s="956"/>
      <c r="B145" s="956"/>
      <c r="C145" s="956"/>
      <c r="D145" s="956"/>
      <c r="E145" s="956"/>
    </row>
    <row r="146" spans="1:5">
      <c r="A146" s="956"/>
      <c r="B146" s="956"/>
      <c r="C146" s="956"/>
      <c r="D146" s="956"/>
      <c r="E146" s="956"/>
    </row>
    <row r="147" spans="1:5">
      <c r="A147" s="956"/>
      <c r="B147" s="956"/>
      <c r="C147" s="956"/>
      <c r="D147" s="956"/>
      <c r="E147" s="956"/>
    </row>
    <row r="148" spans="1:5">
      <c r="A148" s="956"/>
      <c r="B148" s="956"/>
      <c r="C148" s="956"/>
      <c r="D148" s="956"/>
      <c r="E148" s="956"/>
    </row>
    <row r="149" spans="1:5">
      <c r="A149" s="956"/>
      <c r="B149" s="956"/>
      <c r="C149" s="956"/>
      <c r="D149" s="956"/>
      <c r="E149" s="956"/>
    </row>
    <row r="150" spans="1:5">
      <c r="A150" s="956"/>
      <c r="B150" s="956"/>
      <c r="C150" s="956"/>
      <c r="D150" s="956"/>
      <c r="E150" s="956"/>
    </row>
    <row r="151" spans="1:5">
      <c r="A151" s="956"/>
      <c r="B151" s="956"/>
      <c r="C151" s="956"/>
      <c r="D151" s="956"/>
      <c r="E151" s="956"/>
    </row>
    <row r="152" spans="1:5">
      <c r="A152" s="956"/>
      <c r="B152" s="956"/>
      <c r="C152" s="956"/>
      <c r="D152" s="956"/>
      <c r="E152" s="956"/>
    </row>
    <row r="153" spans="1:5">
      <c r="A153" s="956"/>
      <c r="B153" s="956"/>
      <c r="C153" s="956"/>
      <c r="D153" s="956"/>
      <c r="E153" s="956"/>
    </row>
    <row r="154" spans="1:5">
      <c r="A154" s="956"/>
      <c r="B154" s="956"/>
      <c r="C154" s="956"/>
      <c r="D154" s="956"/>
      <c r="E154" s="956"/>
    </row>
    <row r="155" spans="1:5">
      <c r="A155" s="956"/>
      <c r="B155" s="956"/>
      <c r="C155" s="956"/>
      <c r="D155" s="956"/>
      <c r="E155" s="956"/>
    </row>
    <row r="156" spans="1:5">
      <c r="A156" s="956"/>
      <c r="B156" s="956"/>
      <c r="C156" s="956"/>
      <c r="D156" s="956"/>
      <c r="E156" s="956"/>
    </row>
    <row r="157" spans="1:5">
      <c r="A157" s="956"/>
      <c r="B157" s="956"/>
      <c r="C157" s="956"/>
      <c r="D157" s="956"/>
      <c r="E157" s="956"/>
    </row>
    <row r="158" spans="1:5">
      <c r="A158" s="956"/>
      <c r="B158" s="956"/>
      <c r="C158" s="956"/>
      <c r="D158" s="956"/>
      <c r="E158" s="956"/>
    </row>
    <row r="159" spans="1:5">
      <c r="A159" s="956"/>
      <c r="B159" s="956"/>
      <c r="C159" s="956"/>
      <c r="D159" s="956"/>
      <c r="E159" s="956"/>
    </row>
    <row r="160" spans="1:5">
      <c r="A160" s="956"/>
      <c r="B160" s="956"/>
      <c r="C160" s="956"/>
      <c r="D160" s="956"/>
      <c r="E160" s="956"/>
    </row>
    <row r="161" spans="1:5">
      <c r="A161" s="956"/>
      <c r="B161" s="956"/>
      <c r="C161" s="956"/>
      <c r="D161" s="956"/>
      <c r="E161" s="956"/>
    </row>
    <row r="162" spans="1:5">
      <c r="A162" s="956"/>
      <c r="B162" s="956"/>
      <c r="C162" s="956"/>
      <c r="D162" s="956"/>
      <c r="E162" s="956"/>
    </row>
    <row r="163" spans="1:5">
      <c r="A163" s="956"/>
      <c r="B163" s="956"/>
      <c r="C163" s="956"/>
      <c r="D163" s="956"/>
      <c r="E163" s="956"/>
    </row>
    <row r="164" spans="1:5">
      <c r="A164" s="956"/>
      <c r="B164" s="956"/>
      <c r="C164" s="956"/>
      <c r="D164" s="956"/>
      <c r="E164" s="956"/>
    </row>
    <row r="165" spans="1:5">
      <c r="A165" s="956"/>
      <c r="B165" s="956"/>
      <c r="C165" s="956"/>
      <c r="D165" s="956"/>
      <c r="E165" s="956"/>
    </row>
  </sheetData>
  <mergeCells count="2">
    <mergeCell ref="A1:E1"/>
    <mergeCell ref="A2:E2"/>
  </mergeCells>
  <printOptions horizontalCentered="1"/>
  <pageMargins left="0.55000000000000004" right="0.8" top="1" bottom="0.5" header="0" footer="0"/>
  <pageSetup paperSize="9" scale="8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1:L31"/>
  <sheetViews>
    <sheetView view="pageBreakPreview" topLeftCell="B1" zoomScaleSheetLayoutView="100" workbookViewId="0">
      <selection activeCell="O15" sqref="O15"/>
    </sheetView>
  </sheetViews>
  <sheetFormatPr defaultRowHeight="12.75"/>
  <cols>
    <col min="1" max="1" width="9.140625" style="72"/>
    <col min="2" max="2" width="5" style="72" customWidth="1"/>
    <col min="3" max="3" width="31.28515625" style="72" bestFit="1" customWidth="1"/>
    <col min="4" max="4" width="10.42578125" style="72" customWidth="1"/>
    <col min="5" max="5" width="11.42578125" style="72" customWidth="1"/>
    <col min="6" max="6" width="11.140625" style="72" customWidth="1"/>
    <col min="7" max="7" width="9.7109375" style="72" customWidth="1"/>
    <col min="8" max="8" width="9.5703125" style="72" customWidth="1"/>
    <col min="9" max="9" width="9.140625" style="72"/>
    <col min="10" max="10" width="7.28515625" style="72" customWidth="1"/>
    <col min="11" max="257" width="9.140625" style="72"/>
    <col min="258" max="258" width="5" style="72" customWidth="1"/>
    <col min="259" max="259" width="31.28515625" style="72" bestFit="1" customWidth="1"/>
    <col min="260" max="260" width="10.42578125" style="72" customWidth="1"/>
    <col min="261" max="261" width="11.42578125" style="72" customWidth="1"/>
    <col min="262" max="262" width="11.140625" style="72" customWidth="1"/>
    <col min="263" max="263" width="9.7109375" style="72" customWidth="1"/>
    <col min="264" max="264" width="9.5703125" style="72" customWidth="1"/>
    <col min="265" max="265" width="9.140625" style="72"/>
    <col min="266" max="266" width="7.28515625" style="72" customWidth="1"/>
    <col min="267" max="513" width="9.140625" style="72"/>
    <col min="514" max="514" width="5" style="72" customWidth="1"/>
    <col min="515" max="515" width="31.28515625" style="72" bestFit="1" customWidth="1"/>
    <col min="516" max="516" width="10.42578125" style="72" customWidth="1"/>
    <col min="517" max="517" width="11.42578125" style="72" customWidth="1"/>
    <col min="518" max="518" width="11.140625" style="72" customWidth="1"/>
    <col min="519" max="519" width="9.7109375" style="72" customWidth="1"/>
    <col min="520" max="520" width="9.5703125" style="72" customWidth="1"/>
    <col min="521" max="521" width="9.140625" style="72"/>
    <col min="522" max="522" width="7.28515625" style="72" customWidth="1"/>
    <col min="523" max="769" width="9.140625" style="72"/>
    <col min="770" max="770" width="5" style="72" customWidth="1"/>
    <col min="771" max="771" width="31.28515625" style="72" bestFit="1" customWidth="1"/>
    <col min="772" max="772" width="10.42578125" style="72" customWidth="1"/>
    <col min="773" max="773" width="11.42578125" style="72" customWidth="1"/>
    <col min="774" max="774" width="11.140625" style="72" customWidth="1"/>
    <col min="775" max="775" width="9.7109375" style="72" customWidth="1"/>
    <col min="776" max="776" width="9.5703125" style="72" customWidth="1"/>
    <col min="777" max="777" width="9.140625" style="72"/>
    <col min="778" max="778" width="7.28515625" style="72" customWidth="1"/>
    <col min="779" max="1025" width="9.140625" style="72"/>
    <col min="1026" max="1026" width="5" style="72" customWidth="1"/>
    <col min="1027" max="1027" width="31.28515625" style="72" bestFit="1" customWidth="1"/>
    <col min="1028" max="1028" width="10.42578125" style="72" customWidth="1"/>
    <col min="1029" max="1029" width="11.42578125" style="72" customWidth="1"/>
    <col min="1030" max="1030" width="11.140625" style="72" customWidth="1"/>
    <col min="1031" max="1031" width="9.7109375" style="72" customWidth="1"/>
    <col min="1032" max="1032" width="9.5703125" style="72" customWidth="1"/>
    <col min="1033" max="1033" width="9.140625" style="72"/>
    <col min="1034" max="1034" width="7.28515625" style="72" customWidth="1"/>
    <col min="1035" max="1281" width="9.140625" style="72"/>
    <col min="1282" max="1282" width="5" style="72" customWidth="1"/>
    <col min="1283" max="1283" width="31.28515625" style="72" bestFit="1" customWidth="1"/>
    <col min="1284" max="1284" width="10.42578125" style="72" customWidth="1"/>
    <col min="1285" max="1285" width="11.42578125" style="72" customWidth="1"/>
    <col min="1286" max="1286" width="11.140625" style="72" customWidth="1"/>
    <col min="1287" max="1287" width="9.7109375" style="72" customWidth="1"/>
    <col min="1288" max="1288" width="9.5703125" style="72" customWidth="1"/>
    <col min="1289" max="1289" width="9.140625" style="72"/>
    <col min="1290" max="1290" width="7.28515625" style="72" customWidth="1"/>
    <col min="1291" max="1537" width="9.140625" style="72"/>
    <col min="1538" max="1538" width="5" style="72" customWidth="1"/>
    <col min="1539" max="1539" width="31.28515625" style="72" bestFit="1" customWidth="1"/>
    <col min="1540" max="1540" width="10.42578125" style="72" customWidth="1"/>
    <col min="1541" max="1541" width="11.42578125" style="72" customWidth="1"/>
    <col min="1542" max="1542" width="11.140625" style="72" customWidth="1"/>
    <col min="1543" max="1543" width="9.7109375" style="72" customWidth="1"/>
    <col min="1544" max="1544" width="9.5703125" style="72" customWidth="1"/>
    <col min="1545" max="1545" width="9.140625" style="72"/>
    <col min="1546" max="1546" width="7.28515625" style="72" customWidth="1"/>
    <col min="1547" max="1793" width="9.140625" style="72"/>
    <col min="1794" max="1794" width="5" style="72" customWidth="1"/>
    <col min="1795" max="1795" width="31.28515625" style="72" bestFit="1" customWidth="1"/>
    <col min="1796" max="1796" width="10.42578125" style="72" customWidth="1"/>
    <col min="1797" max="1797" width="11.42578125" style="72" customWidth="1"/>
    <col min="1798" max="1798" width="11.140625" style="72" customWidth="1"/>
    <col min="1799" max="1799" width="9.7109375" style="72" customWidth="1"/>
    <col min="1800" max="1800" width="9.5703125" style="72" customWidth="1"/>
    <col min="1801" max="1801" width="9.140625" style="72"/>
    <col min="1802" max="1802" width="7.28515625" style="72" customWidth="1"/>
    <col min="1803" max="2049" width="9.140625" style="72"/>
    <col min="2050" max="2050" width="5" style="72" customWidth="1"/>
    <col min="2051" max="2051" width="31.28515625" style="72" bestFit="1" customWidth="1"/>
    <col min="2052" max="2052" width="10.42578125" style="72" customWidth="1"/>
    <col min="2053" max="2053" width="11.42578125" style="72" customWidth="1"/>
    <col min="2054" max="2054" width="11.140625" style="72" customWidth="1"/>
    <col min="2055" max="2055" width="9.7109375" style="72" customWidth="1"/>
    <col min="2056" max="2056" width="9.5703125" style="72" customWidth="1"/>
    <col min="2057" max="2057" width="9.140625" style="72"/>
    <col min="2058" max="2058" width="7.28515625" style="72" customWidth="1"/>
    <col min="2059" max="2305" width="9.140625" style="72"/>
    <col min="2306" max="2306" width="5" style="72" customWidth="1"/>
    <col min="2307" max="2307" width="31.28515625" style="72" bestFit="1" customWidth="1"/>
    <col min="2308" max="2308" width="10.42578125" style="72" customWidth="1"/>
    <col min="2309" max="2309" width="11.42578125" style="72" customWidth="1"/>
    <col min="2310" max="2310" width="11.140625" style="72" customWidth="1"/>
    <col min="2311" max="2311" width="9.7109375" style="72" customWidth="1"/>
    <col min="2312" max="2312" width="9.5703125" style="72" customWidth="1"/>
    <col min="2313" max="2313" width="9.140625" style="72"/>
    <col min="2314" max="2314" width="7.28515625" style="72" customWidth="1"/>
    <col min="2315" max="2561" width="9.140625" style="72"/>
    <col min="2562" max="2562" width="5" style="72" customWidth="1"/>
    <col min="2563" max="2563" width="31.28515625" style="72" bestFit="1" customWidth="1"/>
    <col min="2564" max="2564" width="10.42578125" style="72" customWidth="1"/>
    <col min="2565" max="2565" width="11.42578125" style="72" customWidth="1"/>
    <col min="2566" max="2566" width="11.140625" style="72" customWidth="1"/>
    <col min="2567" max="2567" width="9.7109375" style="72" customWidth="1"/>
    <col min="2568" max="2568" width="9.5703125" style="72" customWidth="1"/>
    <col min="2569" max="2569" width="9.140625" style="72"/>
    <col min="2570" max="2570" width="7.28515625" style="72" customWidth="1"/>
    <col min="2571" max="2817" width="9.140625" style="72"/>
    <col min="2818" max="2818" width="5" style="72" customWidth="1"/>
    <col min="2819" max="2819" width="31.28515625" style="72" bestFit="1" customWidth="1"/>
    <col min="2820" max="2820" width="10.42578125" style="72" customWidth="1"/>
    <col min="2821" max="2821" width="11.42578125" style="72" customWidth="1"/>
    <col min="2822" max="2822" width="11.140625" style="72" customWidth="1"/>
    <col min="2823" max="2823" width="9.7109375" style="72" customWidth="1"/>
    <col min="2824" max="2824" width="9.5703125" style="72" customWidth="1"/>
    <col min="2825" max="2825" width="9.140625" style="72"/>
    <col min="2826" max="2826" width="7.28515625" style="72" customWidth="1"/>
    <col min="2827" max="3073" width="9.140625" style="72"/>
    <col min="3074" max="3074" width="5" style="72" customWidth="1"/>
    <col min="3075" max="3075" width="31.28515625" style="72" bestFit="1" customWidth="1"/>
    <col min="3076" max="3076" width="10.42578125" style="72" customWidth="1"/>
    <col min="3077" max="3077" width="11.42578125" style="72" customWidth="1"/>
    <col min="3078" max="3078" width="11.140625" style="72" customWidth="1"/>
    <col min="3079" max="3079" width="9.7109375" style="72" customWidth="1"/>
    <col min="3080" max="3080" width="9.5703125" style="72" customWidth="1"/>
    <col min="3081" max="3081" width="9.140625" style="72"/>
    <col min="3082" max="3082" width="7.28515625" style="72" customWidth="1"/>
    <col min="3083" max="3329" width="9.140625" style="72"/>
    <col min="3330" max="3330" width="5" style="72" customWidth="1"/>
    <col min="3331" max="3331" width="31.28515625" style="72" bestFit="1" customWidth="1"/>
    <col min="3332" max="3332" width="10.42578125" style="72" customWidth="1"/>
    <col min="3333" max="3333" width="11.42578125" style="72" customWidth="1"/>
    <col min="3334" max="3334" width="11.140625" style="72" customWidth="1"/>
    <col min="3335" max="3335" width="9.7109375" style="72" customWidth="1"/>
    <col min="3336" max="3336" width="9.5703125" style="72" customWidth="1"/>
    <col min="3337" max="3337" width="9.140625" style="72"/>
    <col min="3338" max="3338" width="7.28515625" style="72" customWidth="1"/>
    <col min="3339" max="3585" width="9.140625" style="72"/>
    <col min="3586" max="3586" width="5" style="72" customWidth="1"/>
    <col min="3587" max="3587" width="31.28515625" style="72" bestFit="1" customWidth="1"/>
    <col min="3588" max="3588" width="10.42578125" style="72" customWidth="1"/>
    <col min="3589" max="3589" width="11.42578125" style="72" customWidth="1"/>
    <col min="3590" max="3590" width="11.140625" style="72" customWidth="1"/>
    <col min="3591" max="3591" width="9.7109375" style="72" customWidth="1"/>
    <col min="3592" max="3592" width="9.5703125" style="72" customWidth="1"/>
    <col min="3593" max="3593" width="9.140625" style="72"/>
    <col min="3594" max="3594" width="7.28515625" style="72" customWidth="1"/>
    <col min="3595" max="3841" width="9.140625" style="72"/>
    <col min="3842" max="3842" width="5" style="72" customWidth="1"/>
    <col min="3843" max="3843" width="31.28515625" style="72" bestFit="1" customWidth="1"/>
    <col min="3844" max="3844" width="10.42578125" style="72" customWidth="1"/>
    <col min="3845" max="3845" width="11.42578125" style="72" customWidth="1"/>
    <col min="3846" max="3846" width="11.140625" style="72" customWidth="1"/>
    <col min="3847" max="3847" width="9.7109375" style="72" customWidth="1"/>
    <col min="3848" max="3848" width="9.5703125" style="72" customWidth="1"/>
    <col min="3849" max="3849" width="9.140625" style="72"/>
    <col min="3850" max="3850" width="7.28515625" style="72" customWidth="1"/>
    <col min="3851" max="4097" width="9.140625" style="72"/>
    <col min="4098" max="4098" width="5" style="72" customWidth="1"/>
    <col min="4099" max="4099" width="31.28515625" style="72" bestFit="1" customWidth="1"/>
    <col min="4100" max="4100" width="10.42578125" style="72" customWidth="1"/>
    <col min="4101" max="4101" width="11.42578125" style="72" customWidth="1"/>
    <col min="4102" max="4102" width="11.140625" style="72" customWidth="1"/>
    <col min="4103" max="4103" width="9.7109375" style="72" customWidth="1"/>
    <col min="4104" max="4104" width="9.5703125" style="72" customWidth="1"/>
    <col min="4105" max="4105" width="9.140625" style="72"/>
    <col min="4106" max="4106" width="7.28515625" style="72" customWidth="1"/>
    <col min="4107" max="4353" width="9.140625" style="72"/>
    <col min="4354" max="4354" width="5" style="72" customWidth="1"/>
    <col min="4355" max="4355" width="31.28515625" style="72" bestFit="1" customWidth="1"/>
    <col min="4356" max="4356" width="10.42578125" style="72" customWidth="1"/>
    <col min="4357" max="4357" width="11.42578125" style="72" customWidth="1"/>
    <col min="4358" max="4358" width="11.140625" style="72" customWidth="1"/>
    <col min="4359" max="4359" width="9.7109375" style="72" customWidth="1"/>
    <col min="4360" max="4360" width="9.5703125" style="72" customWidth="1"/>
    <col min="4361" max="4361" width="9.140625" style="72"/>
    <col min="4362" max="4362" width="7.28515625" style="72" customWidth="1"/>
    <col min="4363" max="4609" width="9.140625" style="72"/>
    <col min="4610" max="4610" width="5" style="72" customWidth="1"/>
    <col min="4611" max="4611" width="31.28515625" style="72" bestFit="1" customWidth="1"/>
    <col min="4612" max="4612" width="10.42578125" style="72" customWidth="1"/>
    <col min="4613" max="4613" width="11.42578125" style="72" customWidth="1"/>
    <col min="4614" max="4614" width="11.140625" style="72" customWidth="1"/>
    <col min="4615" max="4615" width="9.7109375" style="72" customWidth="1"/>
    <col min="4616" max="4616" width="9.5703125" style="72" customWidth="1"/>
    <col min="4617" max="4617" width="9.140625" style="72"/>
    <col min="4618" max="4618" width="7.28515625" style="72" customWidth="1"/>
    <col min="4619" max="4865" width="9.140625" style="72"/>
    <col min="4866" max="4866" width="5" style="72" customWidth="1"/>
    <col min="4867" max="4867" width="31.28515625" style="72" bestFit="1" customWidth="1"/>
    <col min="4868" max="4868" width="10.42578125" style="72" customWidth="1"/>
    <col min="4869" max="4869" width="11.42578125" style="72" customWidth="1"/>
    <col min="4870" max="4870" width="11.140625" style="72" customWidth="1"/>
    <col min="4871" max="4871" width="9.7109375" style="72" customWidth="1"/>
    <col min="4872" max="4872" width="9.5703125" style="72" customWidth="1"/>
    <col min="4873" max="4873" width="9.140625" style="72"/>
    <col min="4874" max="4874" width="7.28515625" style="72" customWidth="1"/>
    <col min="4875" max="5121" width="9.140625" style="72"/>
    <col min="5122" max="5122" width="5" style="72" customWidth="1"/>
    <col min="5123" max="5123" width="31.28515625" style="72" bestFit="1" customWidth="1"/>
    <col min="5124" max="5124" width="10.42578125" style="72" customWidth="1"/>
    <col min="5125" max="5125" width="11.42578125" style="72" customWidth="1"/>
    <col min="5126" max="5126" width="11.140625" style="72" customWidth="1"/>
    <col min="5127" max="5127" width="9.7109375" style="72" customWidth="1"/>
    <col min="5128" max="5128" width="9.5703125" style="72" customWidth="1"/>
    <col min="5129" max="5129" width="9.140625" style="72"/>
    <col min="5130" max="5130" width="7.28515625" style="72" customWidth="1"/>
    <col min="5131" max="5377" width="9.140625" style="72"/>
    <col min="5378" max="5378" width="5" style="72" customWidth="1"/>
    <col min="5379" max="5379" width="31.28515625" style="72" bestFit="1" customWidth="1"/>
    <col min="5380" max="5380" width="10.42578125" style="72" customWidth="1"/>
    <col min="5381" max="5381" width="11.42578125" style="72" customWidth="1"/>
    <col min="5382" max="5382" width="11.140625" style="72" customWidth="1"/>
    <col min="5383" max="5383" width="9.7109375" style="72" customWidth="1"/>
    <col min="5384" max="5384" width="9.5703125" style="72" customWidth="1"/>
    <col min="5385" max="5385" width="9.140625" style="72"/>
    <col min="5386" max="5386" width="7.28515625" style="72" customWidth="1"/>
    <col min="5387" max="5633" width="9.140625" style="72"/>
    <col min="5634" max="5634" width="5" style="72" customWidth="1"/>
    <col min="5635" max="5635" width="31.28515625" style="72" bestFit="1" customWidth="1"/>
    <col min="5636" max="5636" width="10.42578125" style="72" customWidth="1"/>
    <col min="5637" max="5637" width="11.42578125" style="72" customWidth="1"/>
    <col min="5638" max="5638" width="11.140625" style="72" customWidth="1"/>
    <col min="5639" max="5639" width="9.7109375" style="72" customWidth="1"/>
    <col min="5640" max="5640" width="9.5703125" style="72" customWidth="1"/>
    <col min="5641" max="5641" width="9.140625" style="72"/>
    <col min="5642" max="5642" width="7.28515625" style="72" customWidth="1"/>
    <col min="5643" max="5889" width="9.140625" style="72"/>
    <col min="5890" max="5890" width="5" style="72" customWidth="1"/>
    <col min="5891" max="5891" width="31.28515625" style="72" bestFit="1" customWidth="1"/>
    <col min="5892" max="5892" width="10.42578125" style="72" customWidth="1"/>
    <col min="5893" max="5893" width="11.42578125" style="72" customWidth="1"/>
    <col min="5894" max="5894" width="11.140625" style="72" customWidth="1"/>
    <col min="5895" max="5895" width="9.7109375" style="72" customWidth="1"/>
    <col min="5896" max="5896" width="9.5703125" style="72" customWidth="1"/>
    <col min="5897" max="5897" width="9.140625" style="72"/>
    <col min="5898" max="5898" width="7.28515625" style="72" customWidth="1"/>
    <col min="5899" max="6145" width="9.140625" style="72"/>
    <col min="6146" max="6146" width="5" style="72" customWidth="1"/>
    <col min="6147" max="6147" width="31.28515625" style="72" bestFit="1" customWidth="1"/>
    <col min="6148" max="6148" width="10.42578125" style="72" customWidth="1"/>
    <col min="6149" max="6149" width="11.42578125" style="72" customWidth="1"/>
    <col min="6150" max="6150" width="11.140625" style="72" customWidth="1"/>
    <col min="6151" max="6151" width="9.7109375" style="72" customWidth="1"/>
    <col min="6152" max="6152" width="9.5703125" style="72" customWidth="1"/>
    <col min="6153" max="6153" width="9.140625" style="72"/>
    <col min="6154" max="6154" width="7.28515625" style="72" customWidth="1"/>
    <col min="6155" max="6401" width="9.140625" style="72"/>
    <col min="6402" max="6402" width="5" style="72" customWidth="1"/>
    <col min="6403" max="6403" width="31.28515625" style="72" bestFit="1" customWidth="1"/>
    <col min="6404" max="6404" width="10.42578125" style="72" customWidth="1"/>
    <col min="6405" max="6405" width="11.42578125" style="72" customWidth="1"/>
    <col min="6406" max="6406" width="11.140625" style="72" customWidth="1"/>
    <col min="6407" max="6407" width="9.7109375" style="72" customWidth="1"/>
    <col min="6408" max="6408" width="9.5703125" style="72" customWidth="1"/>
    <col min="6409" max="6409" width="9.140625" style="72"/>
    <col min="6410" max="6410" width="7.28515625" style="72" customWidth="1"/>
    <col min="6411" max="6657" width="9.140625" style="72"/>
    <col min="6658" max="6658" width="5" style="72" customWidth="1"/>
    <col min="6659" max="6659" width="31.28515625" style="72" bestFit="1" customWidth="1"/>
    <col min="6660" max="6660" width="10.42578125" style="72" customWidth="1"/>
    <col min="6661" max="6661" width="11.42578125" style="72" customWidth="1"/>
    <col min="6662" max="6662" width="11.140625" style="72" customWidth="1"/>
    <col min="6663" max="6663" width="9.7109375" style="72" customWidth="1"/>
    <col min="6664" max="6664" width="9.5703125" style="72" customWidth="1"/>
    <col min="6665" max="6665" width="9.140625" style="72"/>
    <col min="6666" max="6666" width="7.28515625" style="72" customWidth="1"/>
    <col min="6667" max="6913" width="9.140625" style="72"/>
    <col min="6914" max="6914" width="5" style="72" customWidth="1"/>
    <col min="6915" max="6915" width="31.28515625" style="72" bestFit="1" customWidth="1"/>
    <col min="6916" max="6916" width="10.42578125" style="72" customWidth="1"/>
    <col min="6917" max="6917" width="11.42578125" style="72" customWidth="1"/>
    <col min="6918" max="6918" width="11.140625" style="72" customWidth="1"/>
    <col min="6919" max="6919" width="9.7109375" style="72" customWidth="1"/>
    <col min="6920" max="6920" width="9.5703125" style="72" customWidth="1"/>
    <col min="6921" max="6921" width="9.140625" style="72"/>
    <col min="6922" max="6922" width="7.28515625" style="72" customWidth="1"/>
    <col min="6923" max="7169" width="9.140625" style="72"/>
    <col min="7170" max="7170" width="5" style="72" customWidth="1"/>
    <col min="7171" max="7171" width="31.28515625" style="72" bestFit="1" customWidth="1"/>
    <col min="7172" max="7172" width="10.42578125" style="72" customWidth="1"/>
    <col min="7173" max="7173" width="11.42578125" style="72" customWidth="1"/>
    <col min="7174" max="7174" width="11.140625" style="72" customWidth="1"/>
    <col min="7175" max="7175" width="9.7109375" style="72" customWidth="1"/>
    <col min="7176" max="7176" width="9.5703125" style="72" customWidth="1"/>
    <col min="7177" max="7177" width="9.140625" style="72"/>
    <col min="7178" max="7178" width="7.28515625" style="72" customWidth="1"/>
    <col min="7179" max="7425" width="9.140625" style="72"/>
    <col min="7426" max="7426" width="5" style="72" customWidth="1"/>
    <col min="7427" max="7427" width="31.28515625" style="72" bestFit="1" customWidth="1"/>
    <col min="7428" max="7428" width="10.42578125" style="72" customWidth="1"/>
    <col min="7429" max="7429" width="11.42578125" style="72" customWidth="1"/>
    <col min="7430" max="7430" width="11.140625" style="72" customWidth="1"/>
    <col min="7431" max="7431" width="9.7109375" style="72" customWidth="1"/>
    <col min="7432" max="7432" width="9.5703125" style="72" customWidth="1"/>
    <col min="7433" max="7433" width="9.140625" style="72"/>
    <col min="7434" max="7434" width="7.28515625" style="72" customWidth="1"/>
    <col min="7435" max="7681" width="9.140625" style="72"/>
    <col min="7682" max="7682" width="5" style="72" customWidth="1"/>
    <col min="7683" max="7683" width="31.28515625" style="72" bestFit="1" customWidth="1"/>
    <col min="7684" max="7684" width="10.42578125" style="72" customWidth="1"/>
    <col min="7685" max="7685" width="11.42578125" style="72" customWidth="1"/>
    <col min="7686" max="7686" width="11.140625" style="72" customWidth="1"/>
    <col min="7687" max="7687" width="9.7109375" style="72" customWidth="1"/>
    <col min="7688" max="7688" width="9.5703125" style="72" customWidth="1"/>
    <col min="7689" max="7689" width="9.140625" style="72"/>
    <col min="7690" max="7690" width="7.28515625" style="72" customWidth="1"/>
    <col min="7691" max="7937" width="9.140625" style="72"/>
    <col min="7938" max="7938" width="5" style="72" customWidth="1"/>
    <col min="7939" max="7939" width="31.28515625" style="72" bestFit="1" customWidth="1"/>
    <col min="7940" max="7940" width="10.42578125" style="72" customWidth="1"/>
    <col min="7941" max="7941" width="11.42578125" style="72" customWidth="1"/>
    <col min="7942" max="7942" width="11.140625" style="72" customWidth="1"/>
    <col min="7943" max="7943" width="9.7109375" style="72" customWidth="1"/>
    <col min="7944" max="7944" width="9.5703125" style="72" customWidth="1"/>
    <col min="7945" max="7945" width="9.140625" style="72"/>
    <col min="7946" max="7946" width="7.28515625" style="72" customWidth="1"/>
    <col min="7947" max="8193" width="9.140625" style="72"/>
    <col min="8194" max="8194" width="5" style="72" customWidth="1"/>
    <col min="8195" max="8195" width="31.28515625" style="72" bestFit="1" customWidth="1"/>
    <col min="8196" max="8196" width="10.42578125" style="72" customWidth="1"/>
    <col min="8197" max="8197" width="11.42578125" style="72" customWidth="1"/>
    <col min="8198" max="8198" width="11.140625" style="72" customWidth="1"/>
    <col min="8199" max="8199" width="9.7109375" style="72" customWidth="1"/>
    <col min="8200" max="8200" width="9.5703125" style="72" customWidth="1"/>
    <col min="8201" max="8201" width="9.140625" style="72"/>
    <col min="8202" max="8202" width="7.28515625" style="72" customWidth="1"/>
    <col min="8203" max="8449" width="9.140625" style="72"/>
    <col min="8450" max="8450" width="5" style="72" customWidth="1"/>
    <col min="8451" max="8451" width="31.28515625" style="72" bestFit="1" customWidth="1"/>
    <col min="8452" max="8452" width="10.42578125" style="72" customWidth="1"/>
    <col min="8453" max="8453" width="11.42578125" style="72" customWidth="1"/>
    <col min="8454" max="8454" width="11.140625" style="72" customWidth="1"/>
    <col min="8455" max="8455" width="9.7109375" style="72" customWidth="1"/>
    <col min="8456" max="8456" width="9.5703125" style="72" customWidth="1"/>
    <col min="8457" max="8457" width="9.140625" style="72"/>
    <col min="8458" max="8458" width="7.28515625" style="72" customWidth="1"/>
    <col min="8459" max="8705" width="9.140625" style="72"/>
    <col min="8706" max="8706" width="5" style="72" customWidth="1"/>
    <col min="8707" max="8707" width="31.28515625" style="72" bestFit="1" customWidth="1"/>
    <col min="8708" max="8708" width="10.42578125" style="72" customWidth="1"/>
    <col min="8709" max="8709" width="11.42578125" style="72" customWidth="1"/>
    <col min="8710" max="8710" width="11.140625" style="72" customWidth="1"/>
    <col min="8711" max="8711" width="9.7109375" style="72" customWidth="1"/>
    <col min="8712" max="8712" width="9.5703125" style="72" customWidth="1"/>
    <col min="8713" max="8713" width="9.140625" style="72"/>
    <col min="8714" max="8714" width="7.28515625" style="72" customWidth="1"/>
    <col min="8715" max="8961" width="9.140625" style="72"/>
    <col min="8962" max="8962" width="5" style="72" customWidth="1"/>
    <col min="8963" max="8963" width="31.28515625" style="72" bestFit="1" customWidth="1"/>
    <col min="8964" max="8964" width="10.42578125" style="72" customWidth="1"/>
    <col min="8965" max="8965" width="11.42578125" style="72" customWidth="1"/>
    <col min="8966" max="8966" width="11.140625" style="72" customWidth="1"/>
    <col min="8967" max="8967" width="9.7109375" style="72" customWidth="1"/>
    <col min="8968" max="8968" width="9.5703125" style="72" customWidth="1"/>
    <col min="8969" max="8969" width="9.140625" style="72"/>
    <col min="8970" max="8970" width="7.28515625" style="72" customWidth="1"/>
    <col min="8971" max="9217" width="9.140625" style="72"/>
    <col min="9218" max="9218" width="5" style="72" customWidth="1"/>
    <col min="9219" max="9219" width="31.28515625" style="72" bestFit="1" customWidth="1"/>
    <col min="9220" max="9220" width="10.42578125" style="72" customWidth="1"/>
    <col min="9221" max="9221" width="11.42578125" style="72" customWidth="1"/>
    <col min="9222" max="9222" width="11.140625" style="72" customWidth="1"/>
    <col min="9223" max="9223" width="9.7109375" style="72" customWidth="1"/>
    <col min="9224" max="9224" width="9.5703125" style="72" customWidth="1"/>
    <col min="9225" max="9225" width="9.140625" style="72"/>
    <col min="9226" max="9226" width="7.28515625" style="72" customWidth="1"/>
    <col min="9227" max="9473" width="9.140625" style="72"/>
    <col min="9474" max="9474" width="5" style="72" customWidth="1"/>
    <col min="9475" max="9475" width="31.28515625" style="72" bestFit="1" customWidth="1"/>
    <col min="9476" max="9476" width="10.42578125" style="72" customWidth="1"/>
    <col min="9477" max="9477" width="11.42578125" style="72" customWidth="1"/>
    <col min="9478" max="9478" width="11.140625" style="72" customWidth="1"/>
    <col min="9479" max="9479" width="9.7109375" style="72" customWidth="1"/>
    <col min="9480" max="9480" width="9.5703125" style="72" customWidth="1"/>
    <col min="9481" max="9481" width="9.140625" style="72"/>
    <col min="9482" max="9482" width="7.28515625" style="72" customWidth="1"/>
    <col min="9483" max="9729" width="9.140625" style="72"/>
    <col min="9730" max="9730" width="5" style="72" customWidth="1"/>
    <col min="9731" max="9731" width="31.28515625" style="72" bestFit="1" customWidth="1"/>
    <col min="9732" max="9732" width="10.42578125" style="72" customWidth="1"/>
    <col min="9733" max="9733" width="11.42578125" style="72" customWidth="1"/>
    <col min="9734" max="9734" width="11.140625" style="72" customWidth="1"/>
    <col min="9735" max="9735" width="9.7109375" style="72" customWidth="1"/>
    <col min="9736" max="9736" width="9.5703125" style="72" customWidth="1"/>
    <col min="9737" max="9737" width="9.140625" style="72"/>
    <col min="9738" max="9738" width="7.28515625" style="72" customWidth="1"/>
    <col min="9739" max="9985" width="9.140625" style="72"/>
    <col min="9986" max="9986" width="5" style="72" customWidth="1"/>
    <col min="9987" max="9987" width="31.28515625" style="72" bestFit="1" customWidth="1"/>
    <col min="9988" max="9988" width="10.42578125" style="72" customWidth="1"/>
    <col min="9989" max="9989" width="11.42578125" style="72" customWidth="1"/>
    <col min="9990" max="9990" width="11.140625" style="72" customWidth="1"/>
    <col min="9991" max="9991" width="9.7109375" style="72" customWidth="1"/>
    <col min="9992" max="9992" width="9.5703125" style="72" customWidth="1"/>
    <col min="9993" max="9993" width="9.140625" style="72"/>
    <col min="9994" max="9994" width="7.28515625" style="72" customWidth="1"/>
    <col min="9995" max="10241" width="9.140625" style="72"/>
    <col min="10242" max="10242" width="5" style="72" customWidth="1"/>
    <col min="10243" max="10243" width="31.28515625" style="72" bestFit="1" customWidth="1"/>
    <col min="10244" max="10244" width="10.42578125" style="72" customWidth="1"/>
    <col min="10245" max="10245" width="11.42578125" style="72" customWidth="1"/>
    <col min="10246" max="10246" width="11.140625" style="72" customWidth="1"/>
    <col min="10247" max="10247" width="9.7109375" style="72" customWidth="1"/>
    <col min="10248" max="10248" width="9.5703125" style="72" customWidth="1"/>
    <col min="10249" max="10249" width="9.140625" style="72"/>
    <col min="10250" max="10250" width="7.28515625" style="72" customWidth="1"/>
    <col min="10251" max="10497" width="9.140625" style="72"/>
    <col min="10498" max="10498" width="5" style="72" customWidth="1"/>
    <col min="10499" max="10499" width="31.28515625" style="72" bestFit="1" customWidth="1"/>
    <col min="10500" max="10500" width="10.42578125" style="72" customWidth="1"/>
    <col min="10501" max="10501" width="11.42578125" style="72" customWidth="1"/>
    <col min="10502" max="10502" width="11.140625" style="72" customWidth="1"/>
    <col min="10503" max="10503" width="9.7109375" style="72" customWidth="1"/>
    <col min="10504" max="10504" width="9.5703125" style="72" customWidth="1"/>
    <col min="10505" max="10505" width="9.140625" style="72"/>
    <col min="10506" max="10506" width="7.28515625" style="72" customWidth="1"/>
    <col min="10507" max="10753" width="9.140625" style="72"/>
    <col min="10754" max="10754" width="5" style="72" customWidth="1"/>
    <col min="10755" max="10755" width="31.28515625" style="72" bestFit="1" customWidth="1"/>
    <col min="10756" max="10756" width="10.42578125" style="72" customWidth="1"/>
    <col min="10757" max="10757" width="11.42578125" style="72" customWidth="1"/>
    <col min="10758" max="10758" width="11.140625" style="72" customWidth="1"/>
    <col min="10759" max="10759" width="9.7109375" style="72" customWidth="1"/>
    <col min="10760" max="10760" width="9.5703125" style="72" customWidth="1"/>
    <col min="10761" max="10761" width="9.140625" style="72"/>
    <col min="10762" max="10762" width="7.28515625" style="72" customWidth="1"/>
    <col min="10763" max="11009" width="9.140625" style="72"/>
    <col min="11010" max="11010" width="5" style="72" customWidth="1"/>
    <col min="11011" max="11011" width="31.28515625" style="72" bestFit="1" customWidth="1"/>
    <col min="11012" max="11012" width="10.42578125" style="72" customWidth="1"/>
    <col min="11013" max="11013" width="11.42578125" style="72" customWidth="1"/>
    <col min="11014" max="11014" width="11.140625" style="72" customWidth="1"/>
    <col min="11015" max="11015" width="9.7109375" style="72" customWidth="1"/>
    <col min="11016" max="11016" width="9.5703125" style="72" customWidth="1"/>
    <col min="11017" max="11017" width="9.140625" style="72"/>
    <col min="11018" max="11018" width="7.28515625" style="72" customWidth="1"/>
    <col min="11019" max="11265" width="9.140625" style="72"/>
    <col min="11266" max="11266" width="5" style="72" customWidth="1"/>
    <col min="11267" max="11267" width="31.28515625" style="72" bestFit="1" customWidth="1"/>
    <col min="11268" max="11268" width="10.42578125" style="72" customWidth="1"/>
    <col min="11269" max="11269" width="11.42578125" style="72" customWidth="1"/>
    <col min="11270" max="11270" width="11.140625" style="72" customWidth="1"/>
    <col min="11271" max="11271" width="9.7109375" style="72" customWidth="1"/>
    <col min="11272" max="11272" width="9.5703125" style="72" customWidth="1"/>
    <col min="11273" max="11273" width="9.140625" style="72"/>
    <col min="11274" max="11274" width="7.28515625" style="72" customWidth="1"/>
    <col min="11275" max="11521" width="9.140625" style="72"/>
    <col min="11522" max="11522" width="5" style="72" customWidth="1"/>
    <col min="11523" max="11523" width="31.28515625" style="72" bestFit="1" customWidth="1"/>
    <col min="11524" max="11524" width="10.42578125" style="72" customWidth="1"/>
    <col min="11525" max="11525" width="11.42578125" style="72" customWidth="1"/>
    <col min="11526" max="11526" width="11.140625" style="72" customWidth="1"/>
    <col min="11527" max="11527" width="9.7109375" style="72" customWidth="1"/>
    <col min="11528" max="11528" width="9.5703125" style="72" customWidth="1"/>
    <col min="11529" max="11529" width="9.140625" style="72"/>
    <col min="11530" max="11530" width="7.28515625" style="72" customWidth="1"/>
    <col min="11531" max="11777" width="9.140625" style="72"/>
    <col min="11778" max="11778" width="5" style="72" customWidth="1"/>
    <col min="11779" max="11779" width="31.28515625" style="72" bestFit="1" customWidth="1"/>
    <col min="11780" max="11780" width="10.42578125" style="72" customWidth="1"/>
    <col min="11781" max="11781" width="11.42578125" style="72" customWidth="1"/>
    <col min="11782" max="11782" width="11.140625" style="72" customWidth="1"/>
    <col min="11783" max="11783" width="9.7109375" style="72" customWidth="1"/>
    <col min="11784" max="11784" width="9.5703125" style="72" customWidth="1"/>
    <col min="11785" max="11785" width="9.140625" style="72"/>
    <col min="11786" max="11786" width="7.28515625" style="72" customWidth="1"/>
    <col min="11787" max="12033" width="9.140625" style="72"/>
    <col min="12034" max="12034" width="5" style="72" customWidth="1"/>
    <col min="12035" max="12035" width="31.28515625" style="72" bestFit="1" customWidth="1"/>
    <col min="12036" max="12036" width="10.42578125" style="72" customWidth="1"/>
    <col min="12037" max="12037" width="11.42578125" style="72" customWidth="1"/>
    <col min="12038" max="12038" width="11.140625" style="72" customWidth="1"/>
    <col min="12039" max="12039" width="9.7109375" style="72" customWidth="1"/>
    <col min="12040" max="12040" width="9.5703125" style="72" customWidth="1"/>
    <col min="12041" max="12041" width="9.140625" style="72"/>
    <col min="12042" max="12042" width="7.28515625" style="72" customWidth="1"/>
    <col min="12043" max="12289" width="9.140625" style="72"/>
    <col min="12290" max="12290" width="5" style="72" customWidth="1"/>
    <col min="12291" max="12291" width="31.28515625" style="72" bestFit="1" customWidth="1"/>
    <col min="12292" max="12292" width="10.42578125" style="72" customWidth="1"/>
    <col min="12293" max="12293" width="11.42578125" style="72" customWidth="1"/>
    <col min="12294" max="12294" width="11.140625" style="72" customWidth="1"/>
    <col min="12295" max="12295" width="9.7109375" style="72" customWidth="1"/>
    <col min="12296" max="12296" width="9.5703125" style="72" customWidth="1"/>
    <col min="12297" max="12297" width="9.140625" style="72"/>
    <col min="12298" max="12298" width="7.28515625" style="72" customWidth="1"/>
    <col min="12299" max="12545" width="9.140625" style="72"/>
    <col min="12546" max="12546" width="5" style="72" customWidth="1"/>
    <col min="12547" max="12547" width="31.28515625" style="72" bestFit="1" customWidth="1"/>
    <col min="12548" max="12548" width="10.42578125" style="72" customWidth="1"/>
    <col min="12549" max="12549" width="11.42578125" style="72" customWidth="1"/>
    <col min="12550" max="12550" width="11.140625" style="72" customWidth="1"/>
    <col min="12551" max="12551" width="9.7109375" style="72" customWidth="1"/>
    <col min="12552" max="12552" width="9.5703125" style="72" customWidth="1"/>
    <col min="12553" max="12553" width="9.140625" style="72"/>
    <col min="12554" max="12554" width="7.28515625" style="72" customWidth="1"/>
    <col min="12555" max="12801" width="9.140625" style="72"/>
    <col min="12802" max="12802" width="5" style="72" customWidth="1"/>
    <col min="12803" max="12803" width="31.28515625" style="72" bestFit="1" customWidth="1"/>
    <col min="12804" max="12804" width="10.42578125" style="72" customWidth="1"/>
    <col min="12805" max="12805" width="11.42578125" style="72" customWidth="1"/>
    <col min="12806" max="12806" width="11.140625" style="72" customWidth="1"/>
    <col min="12807" max="12807" width="9.7109375" style="72" customWidth="1"/>
    <col min="12808" max="12808" width="9.5703125" style="72" customWidth="1"/>
    <col min="12809" max="12809" width="9.140625" style="72"/>
    <col min="12810" max="12810" width="7.28515625" style="72" customWidth="1"/>
    <col min="12811" max="13057" width="9.140625" style="72"/>
    <col min="13058" max="13058" width="5" style="72" customWidth="1"/>
    <col min="13059" max="13059" width="31.28515625" style="72" bestFit="1" customWidth="1"/>
    <col min="13060" max="13060" width="10.42578125" style="72" customWidth="1"/>
    <col min="13061" max="13061" width="11.42578125" style="72" customWidth="1"/>
    <col min="13062" max="13062" width="11.140625" style="72" customWidth="1"/>
    <col min="13063" max="13063" width="9.7109375" style="72" customWidth="1"/>
    <col min="13064" max="13064" width="9.5703125" style="72" customWidth="1"/>
    <col min="13065" max="13065" width="9.140625" style="72"/>
    <col min="13066" max="13066" width="7.28515625" style="72" customWidth="1"/>
    <col min="13067" max="13313" width="9.140625" style="72"/>
    <col min="13314" max="13314" width="5" style="72" customWidth="1"/>
    <col min="13315" max="13315" width="31.28515625" style="72" bestFit="1" customWidth="1"/>
    <col min="13316" max="13316" width="10.42578125" style="72" customWidth="1"/>
    <col min="13317" max="13317" width="11.42578125" style="72" customWidth="1"/>
    <col min="13318" max="13318" width="11.140625" style="72" customWidth="1"/>
    <col min="13319" max="13319" width="9.7109375" style="72" customWidth="1"/>
    <col min="13320" max="13320" width="9.5703125" style="72" customWidth="1"/>
    <col min="13321" max="13321" width="9.140625" style="72"/>
    <col min="13322" max="13322" width="7.28515625" style="72" customWidth="1"/>
    <col min="13323" max="13569" width="9.140625" style="72"/>
    <col min="13570" max="13570" width="5" style="72" customWidth="1"/>
    <col min="13571" max="13571" width="31.28515625" style="72" bestFit="1" customWidth="1"/>
    <col min="13572" max="13572" width="10.42578125" style="72" customWidth="1"/>
    <col min="13573" max="13573" width="11.42578125" style="72" customWidth="1"/>
    <col min="13574" max="13574" width="11.140625" style="72" customWidth="1"/>
    <col min="13575" max="13575" width="9.7109375" style="72" customWidth="1"/>
    <col min="13576" max="13576" width="9.5703125" style="72" customWidth="1"/>
    <col min="13577" max="13577" width="9.140625" style="72"/>
    <col min="13578" max="13578" width="7.28515625" style="72" customWidth="1"/>
    <col min="13579" max="13825" width="9.140625" style="72"/>
    <col min="13826" max="13826" width="5" style="72" customWidth="1"/>
    <col min="13827" max="13827" width="31.28515625" style="72" bestFit="1" customWidth="1"/>
    <col min="13828" max="13828" width="10.42578125" style="72" customWidth="1"/>
    <col min="13829" max="13829" width="11.42578125" style="72" customWidth="1"/>
    <col min="13830" max="13830" width="11.140625" style="72" customWidth="1"/>
    <col min="13831" max="13831" width="9.7109375" style="72" customWidth="1"/>
    <col min="13832" max="13832" width="9.5703125" style="72" customWidth="1"/>
    <col min="13833" max="13833" width="9.140625" style="72"/>
    <col min="13834" max="13834" width="7.28515625" style="72" customWidth="1"/>
    <col min="13835" max="14081" width="9.140625" style="72"/>
    <col min="14082" max="14082" width="5" style="72" customWidth="1"/>
    <col min="14083" max="14083" width="31.28515625" style="72" bestFit="1" customWidth="1"/>
    <col min="14084" max="14084" width="10.42578125" style="72" customWidth="1"/>
    <col min="14085" max="14085" width="11.42578125" style="72" customWidth="1"/>
    <col min="14086" max="14086" width="11.140625" style="72" customWidth="1"/>
    <col min="14087" max="14087" width="9.7109375" style="72" customWidth="1"/>
    <col min="14088" max="14088" width="9.5703125" style="72" customWidth="1"/>
    <col min="14089" max="14089" width="9.140625" style="72"/>
    <col min="14090" max="14090" width="7.28515625" style="72" customWidth="1"/>
    <col min="14091" max="14337" width="9.140625" style="72"/>
    <col min="14338" max="14338" width="5" style="72" customWidth="1"/>
    <col min="14339" max="14339" width="31.28515625" style="72" bestFit="1" customWidth="1"/>
    <col min="14340" max="14340" width="10.42578125" style="72" customWidth="1"/>
    <col min="14341" max="14341" width="11.42578125" style="72" customWidth="1"/>
    <col min="14342" max="14342" width="11.140625" style="72" customWidth="1"/>
    <col min="14343" max="14343" width="9.7109375" style="72" customWidth="1"/>
    <col min="14344" max="14344" width="9.5703125" style="72" customWidth="1"/>
    <col min="14345" max="14345" width="9.140625" style="72"/>
    <col min="14346" max="14346" width="7.28515625" style="72" customWidth="1"/>
    <col min="14347" max="14593" width="9.140625" style="72"/>
    <col min="14594" max="14594" width="5" style="72" customWidth="1"/>
    <col min="14595" max="14595" width="31.28515625" style="72" bestFit="1" customWidth="1"/>
    <col min="14596" max="14596" width="10.42578125" style="72" customWidth="1"/>
    <col min="14597" max="14597" width="11.42578125" style="72" customWidth="1"/>
    <col min="14598" max="14598" width="11.140625" style="72" customWidth="1"/>
    <col min="14599" max="14599" width="9.7109375" style="72" customWidth="1"/>
    <col min="14600" max="14600" width="9.5703125" style="72" customWidth="1"/>
    <col min="14601" max="14601" width="9.140625" style="72"/>
    <col min="14602" max="14602" width="7.28515625" style="72" customWidth="1"/>
    <col min="14603" max="14849" width="9.140625" style="72"/>
    <col min="14850" max="14850" width="5" style="72" customWidth="1"/>
    <col min="14851" max="14851" width="31.28515625" style="72" bestFit="1" customWidth="1"/>
    <col min="14852" max="14852" width="10.42578125" style="72" customWidth="1"/>
    <col min="14853" max="14853" width="11.42578125" style="72" customWidth="1"/>
    <col min="14854" max="14854" width="11.140625" style="72" customWidth="1"/>
    <col min="14855" max="14855" width="9.7109375" style="72" customWidth="1"/>
    <col min="14856" max="14856" width="9.5703125" style="72" customWidth="1"/>
    <col min="14857" max="14857" width="9.140625" style="72"/>
    <col min="14858" max="14858" width="7.28515625" style="72" customWidth="1"/>
    <col min="14859" max="15105" width="9.140625" style="72"/>
    <col min="15106" max="15106" width="5" style="72" customWidth="1"/>
    <col min="15107" max="15107" width="31.28515625" style="72" bestFit="1" customWidth="1"/>
    <col min="15108" max="15108" width="10.42578125" style="72" customWidth="1"/>
    <col min="15109" max="15109" width="11.42578125" style="72" customWidth="1"/>
    <col min="15110" max="15110" width="11.140625" style="72" customWidth="1"/>
    <col min="15111" max="15111" width="9.7109375" style="72" customWidth="1"/>
    <col min="15112" max="15112" width="9.5703125" style="72" customWidth="1"/>
    <col min="15113" max="15113" width="9.140625" style="72"/>
    <col min="15114" max="15114" width="7.28515625" style="72" customWidth="1"/>
    <col min="15115" max="15361" width="9.140625" style="72"/>
    <col min="15362" max="15362" width="5" style="72" customWidth="1"/>
    <col min="15363" max="15363" width="31.28515625" style="72" bestFit="1" customWidth="1"/>
    <col min="15364" max="15364" width="10.42578125" style="72" customWidth="1"/>
    <col min="15365" max="15365" width="11.42578125" style="72" customWidth="1"/>
    <col min="15366" max="15366" width="11.140625" style="72" customWidth="1"/>
    <col min="15367" max="15367" width="9.7109375" style="72" customWidth="1"/>
    <col min="15368" max="15368" width="9.5703125" style="72" customWidth="1"/>
    <col min="15369" max="15369" width="9.140625" style="72"/>
    <col min="15370" max="15370" width="7.28515625" style="72" customWidth="1"/>
    <col min="15371" max="15617" width="9.140625" style="72"/>
    <col min="15618" max="15618" width="5" style="72" customWidth="1"/>
    <col min="15619" max="15619" width="31.28515625" style="72" bestFit="1" customWidth="1"/>
    <col min="15620" max="15620" width="10.42578125" style="72" customWidth="1"/>
    <col min="15621" max="15621" width="11.42578125" style="72" customWidth="1"/>
    <col min="15622" max="15622" width="11.140625" style="72" customWidth="1"/>
    <col min="15623" max="15623" width="9.7109375" style="72" customWidth="1"/>
    <col min="15624" max="15624" width="9.5703125" style="72" customWidth="1"/>
    <col min="15625" max="15625" width="9.140625" style="72"/>
    <col min="15626" max="15626" width="7.28515625" style="72" customWidth="1"/>
    <col min="15627" max="15873" width="9.140625" style="72"/>
    <col min="15874" max="15874" width="5" style="72" customWidth="1"/>
    <col min="15875" max="15875" width="31.28515625" style="72" bestFit="1" customWidth="1"/>
    <col min="15876" max="15876" width="10.42578125" style="72" customWidth="1"/>
    <col min="15877" max="15877" width="11.42578125" style="72" customWidth="1"/>
    <col min="15878" max="15878" width="11.140625" style="72" customWidth="1"/>
    <col min="15879" max="15879" width="9.7109375" style="72" customWidth="1"/>
    <col min="15880" max="15880" width="9.5703125" style="72" customWidth="1"/>
    <col min="15881" max="15881" width="9.140625" style="72"/>
    <col min="15882" max="15882" width="7.28515625" style="72" customWidth="1"/>
    <col min="15883" max="16129" width="9.140625" style="72"/>
    <col min="16130" max="16130" width="5" style="72" customWidth="1"/>
    <col min="16131" max="16131" width="31.28515625" style="72" bestFit="1" customWidth="1"/>
    <col min="16132" max="16132" width="10.42578125" style="72" customWidth="1"/>
    <col min="16133" max="16133" width="11.42578125" style="72" customWidth="1"/>
    <col min="16134" max="16134" width="11.140625" style="72" customWidth="1"/>
    <col min="16135" max="16135" width="9.7109375" style="72" customWidth="1"/>
    <col min="16136" max="16136" width="9.5703125" style="72" customWidth="1"/>
    <col min="16137" max="16137" width="9.140625" style="72"/>
    <col min="16138" max="16138" width="7.28515625" style="72" customWidth="1"/>
    <col min="16139" max="16384" width="9.140625" style="72"/>
  </cols>
  <sheetData>
    <row r="1" spans="2:12" ht="15" customHeight="1">
      <c r="B1" s="1604" t="s">
        <v>652</v>
      </c>
      <c r="C1" s="1605"/>
      <c r="D1" s="1605"/>
      <c r="E1" s="1605"/>
      <c r="F1" s="1605"/>
      <c r="G1" s="1606"/>
      <c r="H1" s="1606"/>
    </row>
    <row r="2" spans="2:12" ht="15" customHeight="1">
      <c r="B2" s="1616" t="s">
        <v>653</v>
      </c>
      <c r="C2" s="1617"/>
      <c r="D2" s="1617"/>
      <c r="E2" s="1617"/>
      <c r="F2" s="1617"/>
      <c r="G2" s="1618"/>
      <c r="H2" s="1618"/>
    </row>
    <row r="3" spans="2:12" ht="15" customHeight="1" thickBot="1">
      <c r="B3" s="1619" t="s">
        <v>44</v>
      </c>
      <c r="C3" s="1620"/>
      <c r="D3" s="1620"/>
      <c r="E3" s="1620"/>
      <c r="F3" s="1620"/>
      <c r="G3" s="1621"/>
      <c r="H3" s="1621"/>
    </row>
    <row r="4" spans="2:12" ht="15" customHeight="1" thickTop="1">
      <c r="B4" s="595"/>
      <c r="C4" s="596"/>
      <c r="D4" s="1622" t="str">
        <f>'X-India'!D4:F4</f>
        <v>Eleven Months</v>
      </c>
      <c r="E4" s="1622"/>
      <c r="F4" s="1622"/>
      <c r="G4" s="1623" t="s">
        <v>4</v>
      </c>
      <c r="H4" s="1624"/>
    </row>
    <row r="5" spans="2:12" ht="15" customHeight="1">
      <c r="B5" s="597"/>
      <c r="C5" s="598"/>
      <c r="D5" s="599" t="s">
        <v>5</v>
      </c>
      <c r="E5" s="600" t="s">
        <v>594</v>
      </c>
      <c r="F5" s="600" t="s">
        <v>595</v>
      </c>
      <c r="G5" s="600" t="s">
        <v>594</v>
      </c>
      <c r="H5" s="574" t="s">
        <v>595</v>
      </c>
    </row>
    <row r="6" spans="2:12" ht="15" customHeight="1">
      <c r="B6" s="575"/>
      <c r="C6" s="576" t="s">
        <v>654</v>
      </c>
      <c r="D6" s="576">
        <v>856.47832900000014</v>
      </c>
      <c r="E6" s="576">
        <v>889.00531699999988</v>
      </c>
      <c r="F6" s="576">
        <v>880.69495500000016</v>
      </c>
      <c r="G6" s="601">
        <v>3.7977596044931374</v>
      </c>
      <c r="H6" s="602">
        <v>-0.93479328425655694</v>
      </c>
    </row>
    <row r="7" spans="2:12" ht="15" customHeight="1">
      <c r="B7" s="578">
        <v>1</v>
      </c>
      <c r="C7" s="579" t="s">
        <v>655</v>
      </c>
      <c r="D7" s="580">
        <v>13.768776000000001</v>
      </c>
      <c r="E7" s="580">
        <v>5.5778739999999996</v>
      </c>
      <c r="F7" s="580">
        <v>9.5191660000000002</v>
      </c>
      <c r="G7" s="603">
        <v>-59.488962562830572</v>
      </c>
      <c r="H7" s="604">
        <v>70.659394600881996</v>
      </c>
    </row>
    <row r="8" spans="2:12" ht="15" customHeight="1">
      <c r="B8" s="578">
        <v>2</v>
      </c>
      <c r="C8" s="579" t="s">
        <v>656</v>
      </c>
      <c r="D8" s="580">
        <v>0</v>
      </c>
      <c r="E8" s="580">
        <v>0</v>
      </c>
      <c r="F8" s="580">
        <v>0</v>
      </c>
      <c r="G8" s="603" t="s">
        <v>25</v>
      </c>
      <c r="H8" s="605" t="s">
        <v>25</v>
      </c>
    </row>
    <row r="9" spans="2:12" ht="15" customHeight="1">
      <c r="B9" s="578">
        <v>3</v>
      </c>
      <c r="C9" s="579" t="s">
        <v>657</v>
      </c>
      <c r="D9" s="580">
        <v>178.353768</v>
      </c>
      <c r="E9" s="580">
        <v>388.04064199999999</v>
      </c>
      <c r="F9" s="580">
        <v>361.72142500000007</v>
      </c>
      <c r="G9" s="603">
        <v>117.56795292376441</v>
      </c>
      <c r="H9" s="606">
        <v>-6.7825928913909763</v>
      </c>
    </row>
    <row r="10" spans="2:12" ht="15" customHeight="1">
      <c r="B10" s="578">
        <v>4</v>
      </c>
      <c r="C10" s="579" t="s">
        <v>613</v>
      </c>
      <c r="D10" s="580">
        <v>0</v>
      </c>
      <c r="E10" s="580">
        <v>0</v>
      </c>
      <c r="F10" s="580">
        <v>0</v>
      </c>
      <c r="G10" s="603" t="s">
        <v>25</v>
      </c>
      <c r="H10" s="606" t="s">
        <v>25</v>
      </c>
    </row>
    <row r="11" spans="2:12" ht="15" customHeight="1">
      <c r="B11" s="578">
        <v>5</v>
      </c>
      <c r="C11" s="579" t="s">
        <v>658</v>
      </c>
      <c r="D11" s="580">
        <v>16.663878</v>
      </c>
      <c r="E11" s="580">
        <v>13.279845999999999</v>
      </c>
      <c r="F11" s="580">
        <v>0</v>
      </c>
      <c r="G11" s="603">
        <v>-20.307589865936365</v>
      </c>
      <c r="H11" s="606">
        <v>-100</v>
      </c>
      <c r="L11" s="582"/>
    </row>
    <row r="12" spans="2:12" ht="15" customHeight="1">
      <c r="B12" s="578">
        <v>6</v>
      </c>
      <c r="C12" s="579" t="s">
        <v>659</v>
      </c>
      <c r="D12" s="580">
        <v>7.4140999999999999E-2</v>
      </c>
      <c r="E12" s="580">
        <v>0</v>
      </c>
      <c r="F12" s="580">
        <v>0</v>
      </c>
      <c r="G12" s="603">
        <v>-100</v>
      </c>
      <c r="H12" s="606" t="s">
        <v>25</v>
      </c>
      <c r="L12" s="582"/>
    </row>
    <row r="13" spans="2:12" ht="15" customHeight="1">
      <c r="B13" s="578">
        <v>7</v>
      </c>
      <c r="C13" s="579" t="s">
        <v>660</v>
      </c>
      <c r="D13" s="580">
        <v>0</v>
      </c>
      <c r="E13" s="580">
        <v>0</v>
      </c>
      <c r="F13" s="580">
        <v>0</v>
      </c>
      <c r="G13" s="603" t="s">
        <v>25</v>
      </c>
      <c r="H13" s="606" t="s">
        <v>25</v>
      </c>
      <c r="L13" s="582"/>
    </row>
    <row r="14" spans="2:12" ht="15" customHeight="1">
      <c r="B14" s="578">
        <v>8</v>
      </c>
      <c r="C14" s="579" t="s">
        <v>624</v>
      </c>
      <c r="D14" s="580">
        <v>47.319586000000001</v>
      </c>
      <c r="E14" s="580">
        <v>11.359147</v>
      </c>
      <c r="F14" s="580">
        <v>23.683978999999997</v>
      </c>
      <c r="G14" s="603">
        <v>-75.994830132283909</v>
      </c>
      <c r="H14" s="606">
        <v>108.50138659179248</v>
      </c>
    </row>
    <row r="15" spans="2:12" ht="15" customHeight="1">
      <c r="B15" s="578">
        <v>9</v>
      </c>
      <c r="C15" s="579" t="s">
        <v>661</v>
      </c>
      <c r="D15" s="580">
        <v>44.993600000000001</v>
      </c>
      <c r="E15" s="580">
        <v>47.246544999999998</v>
      </c>
      <c r="F15" s="580">
        <v>61.306978000000001</v>
      </c>
      <c r="G15" s="603">
        <v>5.007256587603564</v>
      </c>
      <c r="H15" s="606">
        <v>29.75970623883714</v>
      </c>
    </row>
    <row r="16" spans="2:12" ht="15" customHeight="1">
      <c r="B16" s="578">
        <v>10</v>
      </c>
      <c r="C16" s="579" t="s">
        <v>628</v>
      </c>
      <c r="D16" s="580">
        <v>24.306913999999999</v>
      </c>
      <c r="E16" s="580">
        <v>45.178739999999991</v>
      </c>
      <c r="F16" s="580">
        <v>24.152063000000002</v>
      </c>
      <c r="G16" s="603">
        <v>85.867856363831265</v>
      </c>
      <c r="H16" s="606">
        <v>-46.541087688589798</v>
      </c>
    </row>
    <row r="17" spans="2:10" ht="15" customHeight="1">
      <c r="B17" s="578">
        <v>11</v>
      </c>
      <c r="C17" s="579" t="s">
        <v>662</v>
      </c>
      <c r="D17" s="580">
        <v>43.878972000000005</v>
      </c>
      <c r="E17" s="580">
        <v>15.361755000000002</v>
      </c>
      <c r="F17" s="580">
        <v>54.278849000000001</v>
      </c>
      <c r="G17" s="603">
        <v>-64.99062238741601</v>
      </c>
      <c r="H17" s="606">
        <v>253.3375516013632</v>
      </c>
    </row>
    <row r="18" spans="2:10" ht="15" customHeight="1">
      <c r="B18" s="578">
        <v>12</v>
      </c>
      <c r="C18" s="579" t="s">
        <v>663</v>
      </c>
      <c r="D18" s="580">
        <v>0.39155000000000001</v>
      </c>
      <c r="E18" s="580">
        <v>0.16850999999999999</v>
      </c>
      <c r="F18" s="580">
        <v>0.83458899999999991</v>
      </c>
      <c r="G18" s="603">
        <v>-56.963350785340317</v>
      </c>
      <c r="H18" s="606">
        <v>395.27565129665891</v>
      </c>
    </row>
    <row r="19" spans="2:10" ht="15" customHeight="1">
      <c r="B19" s="578">
        <v>13</v>
      </c>
      <c r="C19" s="579" t="s">
        <v>664</v>
      </c>
      <c r="D19" s="580">
        <v>10.122132000000001</v>
      </c>
      <c r="E19" s="580">
        <v>0</v>
      </c>
      <c r="F19" s="580">
        <v>0</v>
      </c>
      <c r="G19" s="603">
        <v>-100</v>
      </c>
      <c r="H19" s="606" t="s">
        <v>25</v>
      </c>
    </row>
    <row r="20" spans="2:10" ht="15" customHeight="1">
      <c r="B20" s="578">
        <v>14</v>
      </c>
      <c r="C20" s="579" t="s">
        <v>665</v>
      </c>
      <c r="D20" s="580">
        <v>4.3182</v>
      </c>
      <c r="E20" s="580">
        <v>0.45181399999999999</v>
      </c>
      <c r="F20" s="580">
        <v>2.9859640000000001</v>
      </c>
      <c r="G20" s="603">
        <v>-89.536983002176839</v>
      </c>
      <c r="H20" s="606">
        <v>560.88346089319941</v>
      </c>
    </row>
    <row r="21" spans="2:10" ht="15" customHeight="1">
      <c r="B21" s="578">
        <v>15</v>
      </c>
      <c r="C21" s="579" t="s">
        <v>666</v>
      </c>
      <c r="D21" s="580">
        <v>301.78710699999999</v>
      </c>
      <c r="E21" s="580">
        <v>143.80493999999999</v>
      </c>
      <c r="F21" s="580">
        <v>135.607944</v>
      </c>
      <c r="G21" s="603">
        <v>-52.348878840606005</v>
      </c>
      <c r="H21" s="606">
        <v>-5.700079566112251</v>
      </c>
    </row>
    <row r="22" spans="2:10" ht="15" customHeight="1">
      <c r="B22" s="578">
        <v>16</v>
      </c>
      <c r="C22" s="579" t="s">
        <v>667</v>
      </c>
      <c r="D22" s="580">
        <v>13.430605000000002</v>
      </c>
      <c r="E22" s="580">
        <v>11.737211</v>
      </c>
      <c r="F22" s="580">
        <v>8.1775559999999992</v>
      </c>
      <c r="G22" s="603">
        <v>-12.608471472431816</v>
      </c>
      <c r="H22" s="606">
        <v>-30.327945880840019</v>
      </c>
    </row>
    <row r="23" spans="2:10" ht="15" customHeight="1">
      <c r="B23" s="578">
        <v>17</v>
      </c>
      <c r="C23" s="579" t="s">
        <v>668</v>
      </c>
      <c r="D23" s="580">
        <v>0</v>
      </c>
      <c r="E23" s="580">
        <v>0</v>
      </c>
      <c r="F23" s="580">
        <v>0</v>
      </c>
      <c r="G23" s="603" t="s">
        <v>25</v>
      </c>
      <c r="H23" s="606" t="s">
        <v>25</v>
      </c>
    </row>
    <row r="24" spans="2:10" ht="15" customHeight="1">
      <c r="B24" s="578">
        <v>18</v>
      </c>
      <c r="C24" s="579" t="s">
        <v>669</v>
      </c>
      <c r="D24" s="580">
        <v>22.295610999999997</v>
      </c>
      <c r="E24" s="580">
        <v>4.8393769999999998</v>
      </c>
      <c r="F24" s="580">
        <v>5.7247400000000006</v>
      </c>
      <c r="G24" s="603">
        <v>-78.294485851946376</v>
      </c>
      <c r="H24" s="606">
        <v>18.294978878479611</v>
      </c>
    </row>
    <row r="25" spans="2:10" ht="15" customHeight="1">
      <c r="B25" s="578">
        <v>19</v>
      </c>
      <c r="C25" s="579" t="s">
        <v>670</v>
      </c>
      <c r="D25" s="580">
        <v>134.77348900000001</v>
      </c>
      <c r="E25" s="580">
        <v>201.95891599999999</v>
      </c>
      <c r="F25" s="580">
        <v>192.70170200000001</v>
      </c>
      <c r="G25" s="603">
        <v>49.850625296196029</v>
      </c>
      <c r="H25" s="606">
        <v>-4.5837114712974483</v>
      </c>
    </row>
    <row r="26" spans="2:10" ht="15" customHeight="1">
      <c r="B26" s="607"/>
      <c r="C26" s="576" t="s">
        <v>671</v>
      </c>
      <c r="D26" s="608">
        <v>1301.2600259999997</v>
      </c>
      <c r="E26" s="608">
        <v>612.57061199999998</v>
      </c>
      <c r="F26" s="608">
        <v>684.77364499999999</v>
      </c>
      <c r="G26" s="609">
        <v>-52.92481135511342</v>
      </c>
      <c r="H26" s="606">
        <v>11.786891435137932</v>
      </c>
      <c r="J26" s="72" t="s">
        <v>96</v>
      </c>
    </row>
    <row r="27" spans="2:10" ht="15" customHeight="1" thickBot="1">
      <c r="B27" s="610"/>
      <c r="C27" s="611" t="s">
        <v>672</v>
      </c>
      <c r="D27" s="587">
        <v>2157.738355</v>
      </c>
      <c r="E27" s="587">
        <v>1501.5759290000001</v>
      </c>
      <c r="F27" s="587">
        <v>1565.4686000000002</v>
      </c>
      <c r="G27" s="601">
        <v>-30.409730840605093</v>
      </c>
      <c r="H27" s="612">
        <v>4.2550409716910309</v>
      </c>
    </row>
    <row r="28" spans="2:10" ht="15" customHeight="1" thickTop="1">
      <c r="B28" s="613" t="s">
        <v>651</v>
      </c>
      <c r="C28" s="614"/>
      <c r="D28" s="614"/>
      <c r="E28" s="614"/>
      <c r="F28" s="614"/>
      <c r="G28" s="614"/>
      <c r="H28" s="614"/>
    </row>
    <row r="29" spans="2:10" ht="15" customHeight="1">
      <c r="B29" s="594"/>
      <c r="C29" s="594"/>
      <c r="D29" s="594"/>
      <c r="E29" s="594"/>
      <c r="F29" s="594"/>
      <c r="G29" s="594"/>
      <c r="H29" s="594"/>
    </row>
    <row r="30" spans="2:10">
      <c r="D30" s="615"/>
      <c r="E30" s="615"/>
      <c r="F30" s="615"/>
      <c r="G30" s="615"/>
    </row>
    <row r="31" spans="2:10">
      <c r="H31" s="72" t="s">
        <v>96</v>
      </c>
    </row>
  </sheetData>
  <mergeCells count="5">
    <mergeCell ref="B1:H1"/>
    <mergeCell ref="B2:H2"/>
    <mergeCell ref="B3:H3"/>
    <mergeCell ref="D4:F4"/>
    <mergeCell ref="G4:H4"/>
  </mergeCells>
  <printOptions horizontalCentered="1"/>
  <pageMargins left="0.7" right="0.7" top="0.75" bottom="0.75" header="0.3" footer="0.3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24"/>
  <sheetViews>
    <sheetView view="pageBreakPreview" topLeftCell="B1" zoomScaleSheetLayoutView="100" workbookViewId="0">
      <selection activeCell="O15" sqref="O15"/>
    </sheetView>
  </sheetViews>
  <sheetFormatPr defaultRowHeight="12.75"/>
  <cols>
    <col min="1" max="1" width="4" style="72" customWidth="1"/>
    <col min="2" max="2" width="6" style="72" customWidth="1"/>
    <col min="3" max="3" width="26.28515625" style="72" customWidth="1"/>
    <col min="4" max="8" width="10.7109375" style="72" customWidth="1"/>
    <col min="9" max="256" width="9.140625" style="72"/>
    <col min="257" max="257" width="4" style="72" customWidth="1"/>
    <col min="258" max="258" width="6" style="72" customWidth="1"/>
    <col min="259" max="259" width="26.28515625" style="72" customWidth="1"/>
    <col min="260" max="264" width="10.7109375" style="72" customWidth="1"/>
    <col min="265" max="512" width="9.140625" style="72"/>
    <col min="513" max="513" width="4" style="72" customWidth="1"/>
    <col min="514" max="514" width="6" style="72" customWidth="1"/>
    <col min="515" max="515" width="26.28515625" style="72" customWidth="1"/>
    <col min="516" max="520" width="10.7109375" style="72" customWidth="1"/>
    <col min="521" max="768" width="9.140625" style="72"/>
    <col min="769" max="769" width="4" style="72" customWidth="1"/>
    <col min="770" max="770" width="6" style="72" customWidth="1"/>
    <col min="771" max="771" width="26.28515625" style="72" customWidth="1"/>
    <col min="772" max="776" width="10.7109375" style="72" customWidth="1"/>
    <col min="777" max="1024" width="9.140625" style="72"/>
    <col min="1025" max="1025" width="4" style="72" customWidth="1"/>
    <col min="1026" max="1026" width="6" style="72" customWidth="1"/>
    <col min="1027" max="1027" width="26.28515625" style="72" customWidth="1"/>
    <col min="1028" max="1032" width="10.7109375" style="72" customWidth="1"/>
    <col min="1033" max="1280" width="9.140625" style="72"/>
    <col min="1281" max="1281" width="4" style="72" customWidth="1"/>
    <col min="1282" max="1282" width="6" style="72" customWidth="1"/>
    <col min="1283" max="1283" width="26.28515625" style="72" customWidth="1"/>
    <col min="1284" max="1288" width="10.7109375" style="72" customWidth="1"/>
    <col min="1289" max="1536" width="9.140625" style="72"/>
    <col min="1537" max="1537" width="4" style="72" customWidth="1"/>
    <col min="1538" max="1538" width="6" style="72" customWidth="1"/>
    <col min="1539" max="1539" width="26.28515625" style="72" customWidth="1"/>
    <col min="1540" max="1544" width="10.7109375" style="72" customWidth="1"/>
    <col min="1545" max="1792" width="9.140625" style="72"/>
    <col min="1793" max="1793" width="4" style="72" customWidth="1"/>
    <col min="1794" max="1794" width="6" style="72" customWidth="1"/>
    <col min="1795" max="1795" width="26.28515625" style="72" customWidth="1"/>
    <col min="1796" max="1800" width="10.7109375" style="72" customWidth="1"/>
    <col min="1801" max="2048" width="9.140625" style="72"/>
    <col min="2049" max="2049" width="4" style="72" customWidth="1"/>
    <col min="2050" max="2050" width="6" style="72" customWidth="1"/>
    <col min="2051" max="2051" width="26.28515625" style="72" customWidth="1"/>
    <col min="2052" max="2056" width="10.7109375" style="72" customWidth="1"/>
    <col min="2057" max="2304" width="9.140625" style="72"/>
    <col min="2305" max="2305" width="4" style="72" customWidth="1"/>
    <col min="2306" max="2306" width="6" style="72" customWidth="1"/>
    <col min="2307" max="2307" width="26.28515625" style="72" customWidth="1"/>
    <col min="2308" max="2312" width="10.7109375" style="72" customWidth="1"/>
    <col min="2313" max="2560" width="9.140625" style="72"/>
    <col min="2561" max="2561" width="4" style="72" customWidth="1"/>
    <col min="2562" max="2562" width="6" style="72" customWidth="1"/>
    <col min="2563" max="2563" width="26.28515625" style="72" customWidth="1"/>
    <col min="2564" max="2568" width="10.7109375" style="72" customWidth="1"/>
    <col min="2569" max="2816" width="9.140625" style="72"/>
    <col min="2817" max="2817" width="4" style="72" customWidth="1"/>
    <col min="2818" max="2818" width="6" style="72" customWidth="1"/>
    <col min="2819" max="2819" width="26.28515625" style="72" customWidth="1"/>
    <col min="2820" max="2824" width="10.7109375" style="72" customWidth="1"/>
    <col min="2825" max="3072" width="9.140625" style="72"/>
    <col min="3073" max="3073" width="4" style="72" customWidth="1"/>
    <col min="3074" max="3074" width="6" style="72" customWidth="1"/>
    <col min="3075" max="3075" width="26.28515625" style="72" customWidth="1"/>
    <col min="3076" max="3080" width="10.7109375" style="72" customWidth="1"/>
    <col min="3081" max="3328" width="9.140625" style="72"/>
    <col min="3329" max="3329" width="4" style="72" customWidth="1"/>
    <col min="3330" max="3330" width="6" style="72" customWidth="1"/>
    <col min="3331" max="3331" width="26.28515625" style="72" customWidth="1"/>
    <col min="3332" max="3336" width="10.7109375" style="72" customWidth="1"/>
    <col min="3337" max="3584" width="9.140625" style="72"/>
    <col min="3585" max="3585" width="4" style="72" customWidth="1"/>
    <col min="3586" max="3586" width="6" style="72" customWidth="1"/>
    <col min="3587" max="3587" width="26.28515625" style="72" customWidth="1"/>
    <col min="3588" max="3592" width="10.7109375" style="72" customWidth="1"/>
    <col min="3593" max="3840" width="9.140625" style="72"/>
    <col min="3841" max="3841" width="4" style="72" customWidth="1"/>
    <col min="3842" max="3842" width="6" style="72" customWidth="1"/>
    <col min="3843" max="3843" width="26.28515625" style="72" customWidth="1"/>
    <col min="3844" max="3848" width="10.7109375" style="72" customWidth="1"/>
    <col min="3849" max="4096" width="9.140625" style="72"/>
    <col min="4097" max="4097" width="4" style="72" customWidth="1"/>
    <col min="4098" max="4098" width="6" style="72" customWidth="1"/>
    <col min="4099" max="4099" width="26.28515625" style="72" customWidth="1"/>
    <col min="4100" max="4104" width="10.7109375" style="72" customWidth="1"/>
    <col min="4105" max="4352" width="9.140625" style="72"/>
    <col min="4353" max="4353" width="4" style="72" customWidth="1"/>
    <col min="4354" max="4354" width="6" style="72" customWidth="1"/>
    <col min="4355" max="4355" width="26.28515625" style="72" customWidth="1"/>
    <col min="4356" max="4360" width="10.7109375" style="72" customWidth="1"/>
    <col min="4361" max="4608" width="9.140625" style="72"/>
    <col min="4609" max="4609" width="4" style="72" customWidth="1"/>
    <col min="4610" max="4610" width="6" style="72" customWidth="1"/>
    <col min="4611" max="4611" width="26.28515625" style="72" customWidth="1"/>
    <col min="4612" max="4616" width="10.7109375" style="72" customWidth="1"/>
    <col min="4617" max="4864" width="9.140625" style="72"/>
    <col min="4865" max="4865" width="4" style="72" customWidth="1"/>
    <col min="4866" max="4866" width="6" style="72" customWidth="1"/>
    <col min="4867" max="4867" width="26.28515625" style="72" customWidth="1"/>
    <col min="4868" max="4872" width="10.7109375" style="72" customWidth="1"/>
    <col min="4873" max="5120" width="9.140625" style="72"/>
    <col min="5121" max="5121" width="4" style="72" customWidth="1"/>
    <col min="5122" max="5122" width="6" style="72" customWidth="1"/>
    <col min="5123" max="5123" width="26.28515625" style="72" customWidth="1"/>
    <col min="5124" max="5128" width="10.7109375" style="72" customWidth="1"/>
    <col min="5129" max="5376" width="9.140625" style="72"/>
    <col min="5377" max="5377" width="4" style="72" customWidth="1"/>
    <col min="5378" max="5378" width="6" style="72" customWidth="1"/>
    <col min="5379" max="5379" width="26.28515625" style="72" customWidth="1"/>
    <col min="5380" max="5384" width="10.7109375" style="72" customWidth="1"/>
    <col min="5385" max="5632" width="9.140625" style="72"/>
    <col min="5633" max="5633" width="4" style="72" customWidth="1"/>
    <col min="5634" max="5634" width="6" style="72" customWidth="1"/>
    <col min="5635" max="5635" width="26.28515625" style="72" customWidth="1"/>
    <col min="5636" max="5640" width="10.7109375" style="72" customWidth="1"/>
    <col min="5641" max="5888" width="9.140625" style="72"/>
    <col min="5889" max="5889" width="4" style="72" customWidth="1"/>
    <col min="5890" max="5890" width="6" style="72" customWidth="1"/>
    <col min="5891" max="5891" width="26.28515625" style="72" customWidth="1"/>
    <col min="5892" max="5896" width="10.7109375" style="72" customWidth="1"/>
    <col min="5897" max="6144" width="9.140625" style="72"/>
    <col min="6145" max="6145" width="4" style="72" customWidth="1"/>
    <col min="6146" max="6146" width="6" style="72" customWidth="1"/>
    <col min="6147" max="6147" width="26.28515625" style="72" customWidth="1"/>
    <col min="6148" max="6152" width="10.7109375" style="72" customWidth="1"/>
    <col min="6153" max="6400" width="9.140625" style="72"/>
    <col min="6401" max="6401" width="4" style="72" customWidth="1"/>
    <col min="6402" max="6402" width="6" style="72" customWidth="1"/>
    <col min="6403" max="6403" width="26.28515625" style="72" customWidth="1"/>
    <col min="6404" max="6408" width="10.7109375" style="72" customWidth="1"/>
    <col min="6409" max="6656" width="9.140625" style="72"/>
    <col min="6657" max="6657" width="4" style="72" customWidth="1"/>
    <col min="6658" max="6658" width="6" style="72" customWidth="1"/>
    <col min="6659" max="6659" width="26.28515625" style="72" customWidth="1"/>
    <col min="6660" max="6664" width="10.7109375" style="72" customWidth="1"/>
    <col min="6665" max="6912" width="9.140625" style="72"/>
    <col min="6913" max="6913" width="4" style="72" customWidth="1"/>
    <col min="6914" max="6914" width="6" style="72" customWidth="1"/>
    <col min="6915" max="6915" width="26.28515625" style="72" customWidth="1"/>
    <col min="6916" max="6920" width="10.7109375" style="72" customWidth="1"/>
    <col min="6921" max="7168" width="9.140625" style="72"/>
    <col min="7169" max="7169" width="4" style="72" customWidth="1"/>
    <col min="7170" max="7170" width="6" style="72" customWidth="1"/>
    <col min="7171" max="7171" width="26.28515625" style="72" customWidth="1"/>
    <col min="7172" max="7176" width="10.7109375" style="72" customWidth="1"/>
    <col min="7177" max="7424" width="9.140625" style="72"/>
    <col min="7425" max="7425" width="4" style="72" customWidth="1"/>
    <col min="7426" max="7426" width="6" style="72" customWidth="1"/>
    <col min="7427" max="7427" width="26.28515625" style="72" customWidth="1"/>
    <col min="7428" max="7432" width="10.7109375" style="72" customWidth="1"/>
    <col min="7433" max="7680" width="9.140625" style="72"/>
    <col min="7681" max="7681" width="4" style="72" customWidth="1"/>
    <col min="7682" max="7682" width="6" style="72" customWidth="1"/>
    <col min="7683" max="7683" width="26.28515625" style="72" customWidth="1"/>
    <col min="7684" max="7688" width="10.7109375" style="72" customWidth="1"/>
    <col min="7689" max="7936" width="9.140625" style="72"/>
    <col min="7937" max="7937" width="4" style="72" customWidth="1"/>
    <col min="7938" max="7938" width="6" style="72" customWidth="1"/>
    <col min="7939" max="7939" width="26.28515625" style="72" customWidth="1"/>
    <col min="7940" max="7944" width="10.7109375" style="72" customWidth="1"/>
    <col min="7945" max="8192" width="9.140625" style="72"/>
    <col min="8193" max="8193" width="4" style="72" customWidth="1"/>
    <col min="8194" max="8194" width="6" style="72" customWidth="1"/>
    <col min="8195" max="8195" width="26.28515625" style="72" customWidth="1"/>
    <col min="8196" max="8200" width="10.7109375" style="72" customWidth="1"/>
    <col min="8201" max="8448" width="9.140625" style="72"/>
    <col min="8449" max="8449" width="4" style="72" customWidth="1"/>
    <col min="8450" max="8450" width="6" style="72" customWidth="1"/>
    <col min="8451" max="8451" width="26.28515625" style="72" customWidth="1"/>
    <col min="8452" max="8456" width="10.7109375" style="72" customWidth="1"/>
    <col min="8457" max="8704" width="9.140625" style="72"/>
    <col min="8705" max="8705" width="4" style="72" customWidth="1"/>
    <col min="8706" max="8706" width="6" style="72" customWidth="1"/>
    <col min="8707" max="8707" width="26.28515625" style="72" customWidth="1"/>
    <col min="8708" max="8712" width="10.7109375" style="72" customWidth="1"/>
    <col min="8713" max="8960" width="9.140625" style="72"/>
    <col min="8961" max="8961" width="4" style="72" customWidth="1"/>
    <col min="8962" max="8962" width="6" style="72" customWidth="1"/>
    <col min="8963" max="8963" width="26.28515625" style="72" customWidth="1"/>
    <col min="8964" max="8968" width="10.7109375" style="72" customWidth="1"/>
    <col min="8969" max="9216" width="9.140625" style="72"/>
    <col min="9217" max="9217" width="4" style="72" customWidth="1"/>
    <col min="9218" max="9218" width="6" style="72" customWidth="1"/>
    <col min="9219" max="9219" width="26.28515625" style="72" customWidth="1"/>
    <col min="9220" max="9224" width="10.7109375" style="72" customWidth="1"/>
    <col min="9225" max="9472" width="9.140625" style="72"/>
    <col min="9473" max="9473" width="4" style="72" customWidth="1"/>
    <col min="9474" max="9474" width="6" style="72" customWidth="1"/>
    <col min="9475" max="9475" width="26.28515625" style="72" customWidth="1"/>
    <col min="9476" max="9480" width="10.7109375" style="72" customWidth="1"/>
    <col min="9481" max="9728" width="9.140625" style="72"/>
    <col min="9729" max="9729" width="4" style="72" customWidth="1"/>
    <col min="9730" max="9730" width="6" style="72" customWidth="1"/>
    <col min="9731" max="9731" width="26.28515625" style="72" customWidth="1"/>
    <col min="9732" max="9736" width="10.7109375" style="72" customWidth="1"/>
    <col min="9737" max="9984" width="9.140625" style="72"/>
    <col min="9985" max="9985" width="4" style="72" customWidth="1"/>
    <col min="9986" max="9986" width="6" style="72" customWidth="1"/>
    <col min="9987" max="9987" width="26.28515625" style="72" customWidth="1"/>
    <col min="9988" max="9992" width="10.7109375" style="72" customWidth="1"/>
    <col min="9993" max="10240" width="9.140625" style="72"/>
    <col min="10241" max="10241" width="4" style="72" customWidth="1"/>
    <col min="10242" max="10242" width="6" style="72" customWidth="1"/>
    <col min="10243" max="10243" width="26.28515625" style="72" customWidth="1"/>
    <col min="10244" max="10248" width="10.7109375" style="72" customWidth="1"/>
    <col min="10249" max="10496" width="9.140625" style="72"/>
    <col min="10497" max="10497" width="4" style="72" customWidth="1"/>
    <col min="10498" max="10498" width="6" style="72" customWidth="1"/>
    <col min="10499" max="10499" width="26.28515625" style="72" customWidth="1"/>
    <col min="10500" max="10504" width="10.7109375" style="72" customWidth="1"/>
    <col min="10505" max="10752" width="9.140625" style="72"/>
    <col min="10753" max="10753" width="4" style="72" customWidth="1"/>
    <col min="10754" max="10754" width="6" style="72" customWidth="1"/>
    <col min="10755" max="10755" width="26.28515625" style="72" customWidth="1"/>
    <col min="10756" max="10760" width="10.7109375" style="72" customWidth="1"/>
    <col min="10761" max="11008" width="9.140625" style="72"/>
    <col min="11009" max="11009" width="4" style="72" customWidth="1"/>
    <col min="11010" max="11010" width="6" style="72" customWidth="1"/>
    <col min="11011" max="11011" width="26.28515625" style="72" customWidth="1"/>
    <col min="11012" max="11016" width="10.7109375" style="72" customWidth="1"/>
    <col min="11017" max="11264" width="9.140625" style="72"/>
    <col min="11265" max="11265" width="4" style="72" customWidth="1"/>
    <col min="11266" max="11266" width="6" style="72" customWidth="1"/>
    <col min="11267" max="11267" width="26.28515625" style="72" customWidth="1"/>
    <col min="11268" max="11272" width="10.7109375" style="72" customWidth="1"/>
    <col min="11273" max="11520" width="9.140625" style="72"/>
    <col min="11521" max="11521" width="4" style="72" customWidth="1"/>
    <col min="11522" max="11522" width="6" style="72" customWidth="1"/>
    <col min="11523" max="11523" width="26.28515625" style="72" customWidth="1"/>
    <col min="11524" max="11528" width="10.7109375" style="72" customWidth="1"/>
    <col min="11529" max="11776" width="9.140625" style="72"/>
    <col min="11777" max="11777" width="4" style="72" customWidth="1"/>
    <col min="11778" max="11778" width="6" style="72" customWidth="1"/>
    <col min="11779" max="11779" width="26.28515625" style="72" customWidth="1"/>
    <col min="11780" max="11784" width="10.7109375" style="72" customWidth="1"/>
    <col min="11785" max="12032" width="9.140625" style="72"/>
    <col min="12033" max="12033" width="4" style="72" customWidth="1"/>
    <col min="12034" max="12034" width="6" style="72" customWidth="1"/>
    <col min="12035" max="12035" width="26.28515625" style="72" customWidth="1"/>
    <col min="12036" max="12040" width="10.7109375" style="72" customWidth="1"/>
    <col min="12041" max="12288" width="9.140625" style="72"/>
    <col min="12289" max="12289" width="4" style="72" customWidth="1"/>
    <col min="12290" max="12290" width="6" style="72" customWidth="1"/>
    <col min="12291" max="12291" width="26.28515625" style="72" customWidth="1"/>
    <col min="12292" max="12296" width="10.7109375" style="72" customWidth="1"/>
    <col min="12297" max="12544" width="9.140625" style="72"/>
    <col min="12545" max="12545" width="4" style="72" customWidth="1"/>
    <col min="12546" max="12546" width="6" style="72" customWidth="1"/>
    <col min="12547" max="12547" width="26.28515625" style="72" customWidth="1"/>
    <col min="12548" max="12552" width="10.7109375" style="72" customWidth="1"/>
    <col min="12553" max="12800" width="9.140625" style="72"/>
    <col min="12801" max="12801" width="4" style="72" customWidth="1"/>
    <col min="12802" max="12802" width="6" style="72" customWidth="1"/>
    <col min="12803" max="12803" width="26.28515625" style="72" customWidth="1"/>
    <col min="12804" max="12808" width="10.7109375" style="72" customWidth="1"/>
    <col min="12809" max="13056" width="9.140625" style="72"/>
    <col min="13057" max="13057" width="4" style="72" customWidth="1"/>
    <col min="13058" max="13058" width="6" style="72" customWidth="1"/>
    <col min="13059" max="13059" width="26.28515625" style="72" customWidth="1"/>
    <col min="13060" max="13064" width="10.7109375" style="72" customWidth="1"/>
    <col min="13065" max="13312" width="9.140625" style="72"/>
    <col min="13313" max="13313" width="4" style="72" customWidth="1"/>
    <col min="13314" max="13314" width="6" style="72" customWidth="1"/>
    <col min="13315" max="13315" width="26.28515625" style="72" customWidth="1"/>
    <col min="13316" max="13320" width="10.7109375" style="72" customWidth="1"/>
    <col min="13321" max="13568" width="9.140625" style="72"/>
    <col min="13569" max="13569" width="4" style="72" customWidth="1"/>
    <col min="13570" max="13570" width="6" style="72" customWidth="1"/>
    <col min="13571" max="13571" width="26.28515625" style="72" customWidth="1"/>
    <col min="13572" max="13576" width="10.7109375" style="72" customWidth="1"/>
    <col min="13577" max="13824" width="9.140625" style="72"/>
    <col min="13825" max="13825" width="4" style="72" customWidth="1"/>
    <col min="13826" max="13826" width="6" style="72" customWidth="1"/>
    <col min="13827" max="13827" width="26.28515625" style="72" customWidth="1"/>
    <col min="13828" max="13832" width="10.7109375" style="72" customWidth="1"/>
    <col min="13833" max="14080" width="9.140625" style="72"/>
    <col min="14081" max="14081" width="4" style="72" customWidth="1"/>
    <col min="14082" max="14082" width="6" style="72" customWidth="1"/>
    <col min="14083" max="14083" width="26.28515625" style="72" customWidth="1"/>
    <col min="14084" max="14088" width="10.7109375" style="72" customWidth="1"/>
    <col min="14089" max="14336" width="9.140625" style="72"/>
    <col min="14337" max="14337" width="4" style="72" customWidth="1"/>
    <col min="14338" max="14338" width="6" style="72" customWidth="1"/>
    <col min="14339" max="14339" width="26.28515625" style="72" customWidth="1"/>
    <col min="14340" max="14344" width="10.7109375" style="72" customWidth="1"/>
    <col min="14345" max="14592" width="9.140625" style="72"/>
    <col min="14593" max="14593" width="4" style="72" customWidth="1"/>
    <col min="14594" max="14594" width="6" style="72" customWidth="1"/>
    <col min="14595" max="14595" width="26.28515625" style="72" customWidth="1"/>
    <col min="14596" max="14600" width="10.7109375" style="72" customWidth="1"/>
    <col min="14601" max="14848" width="9.140625" style="72"/>
    <col min="14849" max="14849" width="4" style="72" customWidth="1"/>
    <col min="14850" max="14850" width="6" style="72" customWidth="1"/>
    <col min="14851" max="14851" width="26.28515625" style="72" customWidth="1"/>
    <col min="14852" max="14856" width="10.7109375" style="72" customWidth="1"/>
    <col min="14857" max="15104" width="9.140625" style="72"/>
    <col min="15105" max="15105" width="4" style="72" customWidth="1"/>
    <col min="15106" max="15106" width="6" style="72" customWidth="1"/>
    <col min="15107" max="15107" width="26.28515625" style="72" customWidth="1"/>
    <col min="15108" max="15112" width="10.7109375" style="72" customWidth="1"/>
    <col min="15113" max="15360" width="9.140625" style="72"/>
    <col min="15361" max="15361" width="4" style="72" customWidth="1"/>
    <col min="15362" max="15362" width="6" style="72" customWidth="1"/>
    <col min="15363" max="15363" width="26.28515625" style="72" customWidth="1"/>
    <col min="15364" max="15368" width="10.7109375" style="72" customWidth="1"/>
    <col min="15369" max="15616" width="9.140625" style="72"/>
    <col min="15617" max="15617" width="4" style="72" customWidth="1"/>
    <col min="15618" max="15618" width="6" style="72" customWidth="1"/>
    <col min="15619" max="15619" width="26.28515625" style="72" customWidth="1"/>
    <col min="15620" max="15624" width="10.7109375" style="72" customWidth="1"/>
    <col min="15625" max="15872" width="9.140625" style="72"/>
    <col min="15873" max="15873" width="4" style="72" customWidth="1"/>
    <col min="15874" max="15874" width="6" style="72" customWidth="1"/>
    <col min="15875" max="15875" width="26.28515625" style="72" customWidth="1"/>
    <col min="15876" max="15880" width="10.7109375" style="72" customWidth="1"/>
    <col min="15881" max="16128" width="9.140625" style="72"/>
    <col min="16129" max="16129" width="4" style="72" customWidth="1"/>
    <col min="16130" max="16130" width="6" style="72" customWidth="1"/>
    <col min="16131" max="16131" width="26.28515625" style="72" customWidth="1"/>
    <col min="16132" max="16136" width="10.7109375" style="72" customWidth="1"/>
    <col min="16137" max="16384" width="9.140625" style="72"/>
  </cols>
  <sheetData>
    <row r="1" spans="2:12" ht="15" customHeight="1">
      <c r="B1" s="1625" t="s">
        <v>673</v>
      </c>
      <c r="C1" s="1625"/>
      <c r="D1" s="1625"/>
      <c r="E1" s="1625"/>
      <c r="F1" s="1625"/>
      <c r="G1" s="1625"/>
      <c r="H1" s="1625"/>
    </row>
    <row r="2" spans="2:12" ht="15" customHeight="1">
      <c r="B2" s="1626" t="s">
        <v>674</v>
      </c>
      <c r="C2" s="1626"/>
      <c r="D2" s="1626"/>
      <c r="E2" s="1626"/>
      <c r="F2" s="1626"/>
      <c r="G2" s="1626"/>
      <c r="H2" s="1626"/>
    </row>
    <row r="3" spans="2:12" ht="15" customHeight="1" thickBot="1">
      <c r="B3" s="1627" t="s">
        <v>44</v>
      </c>
      <c r="C3" s="1627"/>
      <c r="D3" s="1627"/>
      <c r="E3" s="1627"/>
      <c r="F3" s="1627"/>
      <c r="G3" s="1627"/>
      <c r="H3" s="1627"/>
    </row>
    <row r="4" spans="2:12" ht="15" customHeight="1" thickTop="1">
      <c r="B4" s="616"/>
      <c r="C4" s="617"/>
      <c r="D4" s="1628" t="str">
        <f>'X-China'!D4:F4</f>
        <v>Eleven Months</v>
      </c>
      <c r="E4" s="1628"/>
      <c r="F4" s="1628"/>
      <c r="G4" s="1629" t="s">
        <v>4</v>
      </c>
      <c r="H4" s="1630"/>
    </row>
    <row r="5" spans="2:12" ht="15" customHeight="1">
      <c r="B5" s="618"/>
      <c r="C5" s="619"/>
      <c r="D5" s="620" t="s">
        <v>5</v>
      </c>
      <c r="E5" s="621" t="s">
        <v>594</v>
      </c>
      <c r="F5" s="621" t="s">
        <v>595</v>
      </c>
      <c r="G5" s="621" t="s">
        <v>594</v>
      </c>
      <c r="H5" s="574" t="s">
        <v>595</v>
      </c>
    </row>
    <row r="6" spans="2:12" ht="15" customHeight="1">
      <c r="B6" s="622"/>
      <c r="C6" s="623" t="s">
        <v>596</v>
      </c>
      <c r="D6" s="624">
        <v>14081.838062000003</v>
      </c>
      <c r="E6" s="624">
        <v>16052.319683999998</v>
      </c>
      <c r="F6" s="624">
        <v>14732.148537999998</v>
      </c>
      <c r="G6" s="625">
        <v>13.993071169575245</v>
      </c>
      <c r="H6" s="626">
        <v>-8.2241767668997312</v>
      </c>
    </row>
    <row r="7" spans="2:12" ht="15" customHeight="1">
      <c r="B7" s="627">
        <v>1</v>
      </c>
      <c r="C7" s="628" t="s">
        <v>675</v>
      </c>
      <c r="D7" s="629">
        <v>80.112865999999997</v>
      </c>
      <c r="E7" s="629">
        <v>86.540269999999992</v>
      </c>
      <c r="F7" s="629">
        <v>144.75006400000001</v>
      </c>
      <c r="G7" s="630">
        <v>8.0229360412595838</v>
      </c>
      <c r="H7" s="631">
        <v>67.263245192093848</v>
      </c>
      <c r="J7" s="72" t="s">
        <v>96</v>
      </c>
    </row>
    <row r="8" spans="2:12" ht="15" customHeight="1">
      <c r="B8" s="627">
        <v>2</v>
      </c>
      <c r="C8" s="628" t="s">
        <v>613</v>
      </c>
      <c r="D8" s="629">
        <v>57.166893000000009</v>
      </c>
      <c r="E8" s="629">
        <v>194.80218600000001</v>
      </c>
      <c r="F8" s="629">
        <v>132.78355200000001</v>
      </c>
      <c r="G8" s="630">
        <v>240.76049226603931</v>
      </c>
      <c r="H8" s="631">
        <v>-31.836723844567118</v>
      </c>
    </row>
    <row r="9" spans="2:12" ht="15" customHeight="1">
      <c r="B9" s="627">
        <v>3</v>
      </c>
      <c r="C9" s="628" t="s">
        <v>660</v>
      </c>
      <c r="D9" s="629">
        <v>204.46155199999998</v>
      </c>
      <c r="E9" s="629">
        <v>295.51795099999998</v>
      </c>
      <c r="F9" s="629">
        <v>326.57432</v>
      </c>
      <c r="G9" s="630">
        <v>44.534729443900545</v>
      </c>
      <c r="H9" s="631">
        <v>10.509131135658166</v>
      </c>
    </row>
    <row r="10" spans="2:12" ht="15" customHeight="1">
      <c r="B10" s="627">
        <v>4</v>
      </c>
      <c r="C10" s="628" t="s">
        <v>676</v>
      </c>
      <c r="D10" s="629">
        <v>0</v>
      </c>
      <c r="E10" s="629">
        <v>0</v>
      </c>
      <c r="F10" s="629">
        <v>0</v>
      </c>
      <c r="G10" s="630" t="s">
        <v>25</v>
      </c>
      <c r="H10" s="631" t="s">
        <v>25</v>
      </c>
    </row>
    <row r="11" spans="2:12" ht="15" customHeight="1">
      <c r="B11" s="627">
        <v>5</v>
      </c>
      <c r="C11" s="628" t="s">
        <v>628</v>
      </c>
      <c r="D11" s="629">
        <v>1867.085591</v>
      </c>
      <c r="E11" s="629">
        <v>2348.3507589999999</v>
      </c>
      <c r="F11" s="629">
        <v>2093.4480950000002</v>
      </c>
      <c r="G11" s="630">
        <v>25.776277762512052</v>
      </c>
      <c r="H11" s="631">
        <v>-10.854539639067596</v>
      </c>
      <c r="L11" s="582"/>
    </row>
    <row r="12" spans="2:12" ht="15" customHeight="1">
      <c r="B12" s="627">
        <v>6</v>
      </c>
      <c r="C12" s="628" t="s">
        <v>631</v>
      </c>
      <c r="D12" s="629">
        <v>1007.4738850000001</v>
      </c>
      <c r="E12" s="629">
        <v>639.855053</v>
      </c>
      <c r="F12" s="629">
        <v>890.92985999999996</v>
      </c>
      <c r="G12" s="630">
        <v>-36.489167359410025</v>
      </c>
      <c r="H12" s="631">
        <v>39.23932550392783</v>
      </c>
      <c r="J12" s="72" t="s">
        <v>96</v>
      </c>
      <c r="L12" s="582"/>
    </row>
    <row r="13" spans="2:12" ht="15" customHeight="1">
      <c r="B13" s="627">
        <v>7</v>
      </c>
      <c r="C13" s="628" t="s">
        <v>662</v>
      </c>
      <c r="D13" s="629">
        <v>3585.8265380000003</v>
      </c>
      <c r="E13" s="629">
        <v>4029.1011169999997</v>
      </c>
      <c r="F13" s="629">
        <v>3542.7297950000002</v>
      </c>
      <c r="G13" s="630">
        <v>12.361852262023703</v>
      </c>
      <c r="H13" s="631">
        <v>-12.071459808934833</v>
      </c>
      <c r="L13" s="582"/>
    </row>
    <row r="14" spans="2:12" ht="15" customHeight="1">
      <c r="B14" s="627">
        <v>8</v>
      </c>
      <c r="C14" s="628" t="s">
        <v>663</v>
      </c>
      <c r="D14" s="629">
        <v>241.37853099999998</v>
      </c>
      <c r="E14" s="629">
        <v>205.27659900000003</v>
      </c>
      <c r="F14" s="629">
        <v>228.880132</v>
      </c>
      <c r="G14" s="630">
        <v>-14.956562976182809</v>
      </c>
      <c r="H14" s="631">
        <v>11.498404160524871</v>
      </c>
    </row>
    <row r="15" spans="2:12" ht="15" customHeight="1">
      <c r="B15" s="627">
        <v>9</v>
      </c>
      <c r="C15" s="628" t="s">
        <v>677</v>
      </c>
      <c r="D15" s="629">
        <v>93.61032299999998</v>
      </c>
      <c r="E15" s="629">
        <v>196.54212000000001</v>
      </c>
      <c r="F15" s="629">
        <v>242.48950799999997</v>
      </c>
      <c r="G15" s="630">
        <v>109.95774151959719</v>
      </c>
      <c r="H15" s="631">
        <v>23.377883580374515</v>
      </c>
    </row>
    <row r="16" spans="2:12" ht="15" customHeight="1">
      <c r="B16" s="627">
        <v>10</v>
      </c>
      <c r="C16" s="628" t="s">
        <v>666</v>
      </c>
      <c r="D16" s="629">
        <v>593.50584900000013</v>
      </c>
      <c r="E16" s="629">
        <v>382.91377299999999</v>
      </c>
      <c r="F16" s="629">
        <v>345.36284999999998</v>
      </c>
      <c r="G16" s="630">
        <v>-35.482729673991827</v>
      </c>
      <c r="H16" s="631">
        <v>-9.8066263602380417</v>
      </c>
    </row>
    <row r="17" spans="2:8" ht="15" customHeight="1">
      <c r="B17" s="627">
        <v>11</v>
      </c>
      <c r="C17" s="628" t="s">
        <v>667</v>
      </c>
      <c r="D17" s="629">
        <v>195.05397300000001</v>
      </c>
      <c r="E17" s="629">
        <v>562.66790300000002</v>
      </c>
      <c r="F17" s="629">
        <v>231.82923699999998</v>
      </c>
      <c r="G17" s="630">
        <v>188.46779911527358</v>
      </c>
      <c r="H17" s="631">
        <v>-58.798211917909953</v>
      </c>
    </row>
    <row r="18" spans="2:8" ht="15" customHeight="1">
      <c r="B18" s="627">
        <v>12</v>
      </c>
      <c r="C18" s="628" t="s">
        <v>678</v>
      </c>
      <c r="D18" s="629">
        <v>6156.1620610000009</v>
      </c>
      <c r="E18" s="629">
        <v>7110.751953</v>
      </c>
      <c r="F18" s="629">
        <v>6552.3711249999988</v>
      </c>
      <c r="G18" s="630">
        <v>15.506250201687124</v>
      </c>
      <c r="H18" s="631">
        <v>-7.8526270033146375</v>
      </c>
    </row>
    <row r="19" spans="2:8" ht="15" customHeight="1">
      <c r="B19" s="622"/>
      <c r="C19" s="623" t="s">
        <v>648</v>
      </c>
      <c r="D19" s="632">
        <v>10483.530471999999</v>
      </c>
      <c r="E19" s="632">
        <v>9728.959261</v>
      </c>
      <c r="F19" s="632">
        <v>13282.611743999998</v>
      </c>
      <c r="G19" s="630">
        <v>-7.1976822408762899</v>
      </c>
      <c r="H19" s="631">
        <v>36.526542949412374</v>
      </c>
    </row>
    <row r="20" spans="2:8" ht="15" customHeight="1" thickBot="1">
      <c r="B20" s="633"/>
      <c r="C20" s="634" t="s">
        <v>679</v>
      </c>
      <c r="D20" s="634">
        <v>24565.368534000001</v>
      </c>
      <c r="E20" s="634">
        <v>25781.278944999998</v>
      </c>
      <c r="F20" s="634">
        <v>28014.760281999999</v>
      </c>
      <c r="G20" s="635">
        <v>4.9496933429559675</v>
      </c>
      <c r="H20" s="636">
        <v>8.6631906111591945</v>
      </c>
    </row>
    <row r="21" spans="2:8" ht="13.5" thickTop="1">
      <c r="B21" s="72" t="s">
        <v>651</v>
      </c>
    </row>
    <row r="23" spans="2:8">
      <c r="D23" s="637"/>
      <c r="E23" s="582"/>
    </row>
    <row r="24" spans="2:8">
      <c r="D24" s="615"/>
      <c r="E24" s="615"/>
      <c r="F24" s="615"/>
      <c r="G24" s="615"/>
    </row>
  </sheetData>
  <mergeCells count="5">
    <mergeCell ref="B1:H1"/>
    <mergeCell ref="B2:H2"/>
    <mergeCell ref="B3:H3"/>
    <mergeCell ref="D4:F4"/>
    <mergeCell ref="G4:H4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V58"/>
  <sheetViews>
    <sheetView view="pageBreakPreview" topLeftCell="B1" zoomScaleSheetLayoutView="100" workbookViewId="0">
      <selection activeCell="O15" sqref="O15"/>
    </sheetView>
  </sheetViews>
  <sheetFormatPr defaultRowHeight="12.75"/>
  <cols>
    <col min="1" max="1" width="9.140625" style="72"/>
    <col min="2" max="2" width="6.140625" style="72" customWidth="1"/>
    <col min="3" max="3" width="29.42578125" style="72" bestFit="1" customWidth="1"/>
    <col min="4" max="6" width="11.7109375" style="72" customWidth="1"/>
    <col min="7" max="7" width="9" style="72" customWidth="1"/>
    <col min="8" max="16" width="8.42578125" style="72" customWidth="1"/>
    <col min="17" max="18" width="9.140625" style="72"/>
    <col min="19" max="19" width="10.28515625" style="72" customWidth="1"/>
    <col min="20" max="257" width="9.140625" style="72"/>
    <col min="258" max="258" width="6.140625" style="72" customWidth="1"/>
    <col min="259" max="259" width="29.42578125" style="72" bestFit="1" customWidth="1"/>
    <col min="260" max="262" width="11.7109375" style="72" customWidth="1"/>
    <col min="263" max="263" width="9" style="72" customWidth="1"/>
    <col min="264" max="272" width="8.42578125" style="72" customWidth="1"/>
    <col min="273" max="274" width="9.140625" style="72"/>
    <col min="275" max="275" width="10.28515625" style="72" customWidth="1"/>
    <col min="276" max="513" width="9.140625" style="72"/>
    <col min="514" max="514" width="6.140625" style="72" customWidth="1"/>
    <col min="515" max="515" width="29.42578125" style="72" bestFit="1" customWidth="1"/>
    <col min="516" max="518" width="11.7109375" style="72" customWidth="1"/>
    <col min="519" max="519" width="9" style="72" customWidth="1"/>
    <col min="520" max="528" width="8.42578125" style="72" customWidth="1"/>
    <col min="529" max="530" width="9.140625" style="72"/>
    <col min="531" max="531" width="10.28515625" style="72" customWidth="1"/>
    <col min="532" max="769" width="9.140625" style="72"/>
    <col min="770" max="770" width="6.140625" style="72" customWidth="1"/>
    <col min="771" max="771" width="29.42578125" style="72" bestFit="1" customWidth="1"/>
    <col min="772" max="774" width="11.7109375" style="72" customWidth="1"/>
    <col min="775" max="775" width="9" style="72" customWidth="1"/>
    <col min="776" max="784" width="8.42578125" style="72" customWidth="1"/>
    <col min="785" max="786" width="9.140625" style="72"/>
    <col min="787" max="787" width="10.28515625" style="72" customWidth="1"/>
    <col min="788" max="1025" width="9.140625" style="72"/>
    <col min="1026" max="1026" width="6.140625" style="72" customWidth="1"/>
    <col min="1027" max="1027" width="29.42578125" style="72" bestFit="1" customWidth="1"/>
    <col min="1028" max="1030" width="11.7109375" style="72" customWidth="1"/>
    <col min="1031" max="1031" width="9" style="72" customWidth="1"/>
    <col min="1032" max="1040" width="8.42578125" style="72" customWidth="1"/>
    <col min="1041" max="1042" width="9.140625" style="72"/>
    <col min="1043" max="1043" width="10.28515625" style="72" customWidth="1"/>
    <col min="1044" max="1281" width="9.140625" style="72"/>
    <col min="1282" max="1282" width="6.140625" style="72" customWidth="1"/>
    <col min="1283" max="1283" width="29.42578125" style="72" bestFit="1" customWidth="1"/>
    <col min="1284" max="1286" width="11.7109375" style="72" customWidth="1"/>
    <col min="1287" max="1287" width="9" style="72" customWidth="1"/>
    <col min="1288" max="1296" width="8.42578125" style="72" customWidth="1"/>
    <col min="1297" max="1298" width="9.140625" style="72"/>
    <col min="1299" max="1299" width="10.28515625" style="72" customWidth="1"/>
    <col min="1300" max="1537" width="9.140625" style="72"/>
    <col min="1538" max="1538" width="6.140625" style="72" customWidth="1"/>
    <col min="1539" max="1539" width="29.42578125" style="72" bestFit="1" customWidth="1"/>
    <col min="1540" max="1542" width="11.7109375" style="72" customWidth="1"/>
    <col min="1543" max="1543" width="9" style="72" customWidth="1"/>
    <col min="1544" max="1552" width="8.42578125" style="72" customWidth="1"/>
    <col min="1553" max="1554" width="9.140625" style="72"/>
    <col min="1555" max="1555" width="10.28515625" style="72" customWidth="1"/>
    <col min="1556" max="1793" width="9.140625" style="72"/>
    <col min="1794" max="1794" width="6.140625" style="72" customWidth="1"/>
    <col min="1795" max="1795" width="29.42578125" style="72" bestFit="1" customWidth="1"/>
    <col min="1796" max="1798" width="11.7109375" style="72" customWidth="1"/>
    <col min="1799" max="1799" width="9" style="72" customWidth="1"/>
    <col min="1800" max="1808" width="8.42578125" style="72" customWidth="1"/>
    <col min="1809" max="1810" width="9.140625" style="72"/>
    <col min="1811" max="1811" width="10.28515625" style="72" customWidth="1"/>
    <col min="1812" max="2049" width="9.140625" style="72"/>
    <col min="2050" max="2050" width="6.140625" style="72" customWidth="1"/>
    <col min="2051" max="2051" width="29.42578125" style="72" bestFit="1" customWidth="1"/>
    <col min="2052" max="2054" width="11.7109375" style="72" customWidth="1"/>
    <col min="2055" max="2055" width="9" style="72" customWidth="1"/>
    <col min="2056" max="2064" width="8.42578125" style="72" customWidth="1"/>
    <col min="2065" max="2066" width="9.140625" style="72"/>
    <col min="2067" max="2067" width="10.28515625" style="72" customWidth="1"/>
    <col min="2068" max="2305" width="9.140625" style="72"/>
    <col min="2306" max="2306" width="6.140625" style="72" customWidth="1"/>
    <col min="2307" max="2307" width="29.42578125" style="72" bestFit="1" customWidth="1"/>
    <col min="2308" max="2310" width="11.7109375" style="72" customWidth="1"/>
    <col min="2311" max="2311" width="9" style="72" customWidth="1"/>
    <col min="2312" max="2320" width="8.42578125" style="72" customWidth="1"/>
    <col min="2321" max="2322" width="9.140625" style="72"/>
    <col min="2323" max="2323" width="10.28515625" style="72" customWidth="1"/>
    <col min="2324" max="2561" width="9.140625" style="72"/>
    <col min="2562" max="2562" width="6.140625" style="72" customWidth="1"/>
    <col min="2563" max="2563" width="29.42578125" style="72" bestFit="1" customWidth="1"/>
    <col min="2564" max="2566" width="11.7109375" style="72" customWidth="1"/>
    <col min="2567" max="2567" width="9" style="72" customWidth="1"/>
    <col min="2568" max="2576" width="8.42578125" style="72" customWidth="1"/>
    <col min="2577" max="2578" width="9.140625" style="72"/>
    <col min="2579" max="2579" width="10.28515625" style="72" customWidth="1"/>
    <col min="2580" max="2817" width="9.140625" style="72"/>
    <col min="2818" max="2818" width="6.140625" style="72" customWidth="1"/>
    <col min="2819" max="2819" width="29.42578125" style="72" bestFit="1" customWidth="1"/>
    <col min="2820" max="2822" width="11.7109375" style="72" customWidth="1"/>
    <col min="2823" max="2823" width="9" style="72" customWidth="1"/>
    <col min="2824" max="2832" width="8.42578125" style="72" customWidth="1"/>
    <col min="2833" max="2834" width="9.140625" style="72"/>
    <col min="2835" max="2835" width="10.28515625" style="72" customWidth="1"/>
    <col min="2836" max="3073" width="9.140625" style="72"/>
    <col min="3074" max="3074" width="6.140625" style="72" customWidth="1"/>
    <col min="3075" max="3075" width="29.42578125" style="72" bestFit="1" customWidth="1"/>
    <col min="3076" max="3078" width="11.7109375" style="72" customWidth="1"/>
    <col min="3079" max="3079" width="9" style="72" customWidth="1"/>
    <col min="3080" max="3088" width="8.42578125" style="72" customWidth="1"/>
    <col min="3089" max="3090" width="9.140625" style="72"/>
    <col min="3091" max="3091" width="10.28515625" style="72" customWidth="1"/>
    <col min="3092" max="3329" width="9.140625" style="72"/>
    <col min="3330" max="3330" width="6.140625" style="72" customWidth="1"/>
    <col min="3331" max="3331" width="29.42578125" style="72" bestFit="1" customWidth="1"/>
    <col min="3332" max="3334" width="11.7109375" style="72" customWidth="1"/>
    <col min="3335" max="3335" width="9" style="72" customWidth="1"/>
    <col min="3336" max="3344" width="8.42578125" style="72" customWidth="1"/>
    <col min="3345" max="3346" width="9.140625" style="72"/>
    <col min="3347" max="3347" width="10.28515625" style="72" customWidth="1"/>
    <col min="3348" max="3585" width="9.140625" style="72"/>
    <col min="3586" max="3586" width="6.140625" style="72" customWidth="1"/>
    <col min="3587" max="3587" width="29.42578125" style="72" bestFit="1" customWidth="1"/>
    <col min="3588" max="3590" width="11.7109375" style="72" customWidth="1"/>
    <col min="3591" max="3591" width="9" style="72" customWidth="1"/>
    <col min="3592" max="3600" width="8.42578125" style="72" customWidth="1"/>
    <col min="3601" max="3602" width="9.140625" style="72"/>
    <col min="3603" max="3603" width="10.28515625" style="72" customWidth="1"/>
    <col min="3604" max="3841" width="9.140625" style="72"/>
    <col min="3842" max="3842" width="6.140625" style="72" customWidth="1"/>
    <col min="3843" max="3843" width="29.42578125" style="72" bestFit="1" customWidth="1"/>
    <col min="3844" max="3846" width="11.7109375" style="72" customWidth="1"/>
    <col min="3847" max="3847" width="9" style="72" customWidth="1"/>
    <col min="3848" max="3856" width="8.42578125" style="72" customWidth="1"/>
    <col min="3857" max="3858" width="9.140625" style="72"/>
    <col min="3859" max="3859" width="10.28515625" style="72" customWidth="1"/>
    <col min="3860" max="4097" width="9.140625" style="72"/>
    <col min="4098" max="4098" width="6.140625" style="72" customWidth="1"/>
    <col min="4099" max="4099" width="29.42578125" style="72" bestFit="1" customWidth="1"/>
    <col min="4100" max="4102" width="11.7109375" style="72" customWidth="1"/>
    <col min="4103" max="4103" width="9" style="72" customWidth="1"/>
    <col min="4104" max="4112" width="8.42578125" style="72" customWidth="1"/>
    <col min="4113" max="4114" width="9.140625" style="72"/>
    <col min="4115" max="4115" width="10.28515625" style="72" customWidth="1"/>
    <col min="4116" max="4353" width="9.140625" style="72"/>
    <col min="4354" max="4354" width="6.140625" style="72" customWidth="1"/>
    <col min="4355" max="4355" width="29.42578125" style="72" bestFit="1" customWidth="1"/>
    <col min="4356" max="4358" width="11.7109375" style="72" customWidth="1"/>
    <col min="4359" max="4359" width="9" style="72" customWidth="1"/>
    <col min="4360" max="4368" width="8.42578125" style="72" customWidth="1"/>
    <col min="4369" max="4370" width="9.140625" style="72"/>
    <col min="4371" max="4371" width="10.28515625" style="72" customWidth="1"/>
    <col min="4372" max="4609" width="9.140625" style="72"/>
    <col min="4610" max="4610" width="6.140625" style="72" customWidth="1"/>
    <col min="4611" max="4611" width="29.42578125" style="72" bestFit="1" customWidth="1"/>
    <col min="4612" max="4614" width="11.7109375" style="72" customWidth="1"/>
    <col min="4615" max="4615" width="9" style="72" customWidth="1"/>
    <col min="4616" max="4624" width="8.42578125" style="72" customWidth="1"/>
    <col min="4625" max="4626" width="9.140625" style="72"/>
    <col min="4627" max="4627" width="10.28515625" style="72" customWidth="1"/>
    <col min="4628" max="4865" width="9.140625" style="72"/>
    <col min="4866" max="4866" width="6.140625" style="72" customWidth="1"/>
    <col min="4867" max="4867" width="29.42578125" style="72" bestFit="1" customWidth="1"/>
    <col min="4868" max="4870" width="11.7109375" style="72" customWidth="1"/>
    <col min="4871" max="4871" width="9" style="72" customWidth="1"/>
    <col min="4872" max="4880" width="8.42578125" style="72" customWidth="1"/>
    <col min="4881" max="4882" width="9.140625" style="72"/>
    <col min="4883" max="4883" width="10.28515625" style="72" customWidth="1"/>
    <col min="4884" max="5121" width="9.140625" style="72"/>
    <col min="5122" max="5122" width="6.140625" style="72" customWidth="1"/>
    <col min="5123" max="5123" width="29.42578125" style="72" bestFit="1" customWidth="1"/>
    <col min="5124" max="5126" width="11.7109375" style="72" customWidth="1"/>
    <col min="5127" max="5127" width="9" style="72" customWidth="1"/>
    <col min="5128" max="5136" width="8.42578125" style="72" customWidth="1"/>
    <col min="5137" max="5138" width="9.140625" style="72"/>
    <col min="5139" max="5139" width="10.28515625" style="72" customWidth="1"/>
    <col min="5140" max="5377" width="9.140625" style="72"/>
    <col min="5378" max="5378" width="6.140625" style="72" customWidth="1"/>
    <col min="5379" max="5379" width="29.42578125" style="72" bestFit="1" customWidth="1"/>
    <col min="5380" max="5382" width="11.7109375" style="72" customWidth="1"/>
    <col min="5383" max="5383" width="9" style="72" customWidth="1"/>
    <col min="5384" max="5392" width="8.42578125" style="72" customWidth="1"/>
    <col min="5393" max="5394" width="9.140625" style="72"/>
    <col min="5395" max="5395" width="10.28515625" style="72" customWidth="1"/>
    <col min="5396" max="5633" width="9.140625" style="72"/>
    <col min="5634" max="5634" width="6.140625" style="72" customWidth="1"/>
    <col min="5635" max="5635" width="29.42578125" style="72" bestFit="1" customWidth="1"/>
    <col min="5636" max="5638" width="11.7109375" style="72" customWidth="1"/>
    <col min="5639" max="5639" width="9" style="72" customWidth="1"/>
    <col min="5640" max="5648" width="8.42578125" style="72" customWidth="1"/>
    <col min="5649" max="5650" width="9.140625" style="72"/>
    <col min="5651" max="5651" width="10.28515625" style="72" customWidth="1"/>
    <col min="5652" max="5889" width="9.140625" style="72"/>
    <col min="5890" max="5890" width="6.140625" style="72" customWidth="1"/>
    <col min="5891" max="5891" width="29.42578125" style="72" bestFit="1" customWidth="1"/>
    <col min="5892" max="5894" width="11.7109375" style="72" customWidth="1"/>
    <col min="5895" max="5895" width="9" style="72" customWidth="1"/>
    <col min="5896" max="5904" width="8.42578125" style="72" customWidth="1"/>
    <col min="5905" max="5906" width="9.140625" style="72"/>
    <col min="5907" max="5907" width="10.28515625" style="72" customWidth="1"/>
    <col min="5908" max="6145" width="9.140625" style="72"/>
    <col min="6146" max="6146" width="6.140625" style="72" customWidth="1"/>
    <col min="6147" max="6147" width="29.42578125" style="72" bestFit="1" customWidth="1"/>
    <col min="6148" max="6150" width="11.7109375" style="72" customWidth="1"/>
    <col min="6151" max="6151" width="9" style="72" customWidth="1"/>
    <col min="6152" max="6160" width="8.42578125" style="72" customWidth="1"/>
    <col min="6161" max="6162" width="9.140625" style="72"/>
    <col min="6163" max="6163" width="10.28515625" style="72" customWidth="1"/>
    <col min="6164" max="6401" width="9.140625" style="72"/>
    <col min="6402" max="6402" width="6.140625" style="72" customWidth="1"/>
    <col min="6403" max="6403" width="29.42578125" style="72" bestFit="1" customWidth="1"/>
    <col min="6404" max="6406" width="11.7109375" style="72" customWidth="1"/>
    <col min="6407" max="6407" width="9" style="72" customWidth="1"/>
    <col min="6408" max="6416" width="8.42578125" style="72" customWidth="1"/>
    <col min="6417" max="6418" width="9.140625" style="72"/>
    <col min="6419" max="6419" width="10.28515625" style="72" customWidth="1"/>
    <col min="6420" max="6657" width="9.140625" style="72"/>
    <col min="6658" max="6658" width="6.140625" style="72" customWidth="1"/>
    <col min="6659" max="6659" width="29.42578125" style="72" bestFit="1" customWidth="1"/>
    <col min="6660" max="6662" width="11.7109375" style="72" customWidth="1"/>
    <col min="6663" max="6663" width="9" style="72" customWidth="1"/>
    <col min="6664" max="6672" width="8.42578125" style="72" customWidth="1"/>
    <col min="6673" max="6674" width="9.140625" style="72"/>
    <col min="6675" max="6675" width="10.28515625" style="72" customWidth="1"/>
    <col min="6676" max="6913" width="9.140625" style="72"/>
    <col min="6914" max="6914" width="6.140625" style="72" customWidth="1"/>
    <col min="6915" max="6915" width="29.42578125" style="72" bestFit="1" customWidth="1"/>
    <col min="6916" max="6918" width="11.7109375" style="72" customWidth="1"/>
    <col min="6919" max="6919" width="9" style="72" customWidth="1"/>
    <col min="6920" max="6928" width="8.42578125" style="72" customWidth="1"/>
    <col min="6929" max="6930" width="9.140625" style="72"/>
    <col min="6931" max="6931" width="10.28515625" style="72" customWidth="1"/>
    <col min="6932" max="7169" width="9.140625" style="72"/>
    <col min="7170" max="7170" width="6.140625" style="72" customWidth="1"/>
    <col min="7171" max="7171" width="29.42578125" style="72" bestFit="1" customWidth="1"/>
    <col min="7172" max="7174" width="11.7109375" style="72" customWidth="1"/>
    <col min="7175" max="7175" width="9" style="72" customWidth="1"/>
    <col min="7176" max="7184" width="8.42578125" style="72" customWidth="1"/>
    <col min="7185" max="7186" width="9.140625" style="72"/>
    <col min="7187" max="7187" width="10.28515625" style="72" customWidth="1"/>
    <col min="7188" max="7425" width="9.140625" style="72"/>
    <col min="7426" max="7426" width="6.140625" style="72" customWidth="1"/>
    <col min="7427" max="7427" width="29.42578125" style="72" bestFit="1" customWidth="1"/>
    <col min="7428" max="7430" width="11.7109375" style="72" customWidth="1"/>
    <col min="7431" max="7431" width="9" style="72" customWidth="1"/>
    <col min="7432" max="7440" width="8.42578125" style="72" customWidth="1"/>
    <col min="7441" max="7442" width="9.140625" style="72"/>
    <col min="7443" max="7443" width="10.28515625" style="72" customWidth="1"/>
    <col min="7444" max="7681" width="9.140625" style="72"/>
    <col min="7682" max="7682" width="6.140625" style="72" customWidth="1"/>
    <col min="7683" max="7683" width="29.42578125" style="72" bestFit="1" customWidth="1"/>
    <col min="7684" max="7686" width="11.7109375" style="72" customWidth="1"/>
    <col min="7687" max="7687" width="9" style="72" customWidth="1"/>
    <col min="7688" max="7696" width="8.42578125" style="72" customWidth="1"/>
    <col min="7697" max="7698" width="9.140625" style="72"/>
    <col min="7699" max="7699" width="10.28515625" style="72" customWidth="1"/>
    <col min="7700" max="7937" width="9.140625" style="72"/>
    <col min="7938" max="7938" width="6.140625" style="72" customWidth="1"/>
    <col min="7939" max="7939" width="29.42578125" style="72" bestFit="1" customWidth="1"/>
    <col min="7940" max="7942" width="11.7109375" style="72" customWidth="1"/>
    <col min="7943" max="7943" width="9" style="72" customWidth="1"/>
    <col min="7944" max="7952" width="8.42578125" style="72" customWidth="1"/>
    <col min="7953" max="7954" width="9.140625" style="72"/>
    <col min="7955" max="7955" width="10.28515625" style="72" customWidth="1"/>
    <col min="7956" max="8193" width="9.140625" style="72"/>
    <col min="8194" max="8194" width="6.140625" style="72" customWidth="1"/>
    <col min="8195" max="8195" width="29.42578125" style="72" bestFit="1" customWidth="1"/>
    <col min="8196" max="8198" width="11.7109375" style="72" customWidth="1"/>
    <col min="8199" max="8199" width="9" style="72" customWidth="1"/>
    <col min="8200" max="8208" width="8.42578125" style="72" customWidth="1"/>
    <col min="8209" max="8210" width="9.140625" style="72"/>
    <col min="8211" max="8211" width="10.28515625" style="72" customWidth="1"/>
    <col min="8212" max="8449" width="9.140625" style="72"/>
    <col min="8450" max="8450" width="6.140625" style="72" customWidth="1"/>
    <col min="8451" max="8451" width="29.42578125" style="72" bestFit="1" customWidth="1"/>
    <col min="8452" max="8454" width="11.7109375" style="72" customWidth="1"/>
    <col min="8455" max="8455" width="9" style="72" customWidth="1"/>
    <col min="8456" max="8464" width="8.42578125" style="72" customWidth="1"/>
    <col min="8465" max="8466" width="9.140625" style="72"/>
    <col min="8467" max="8467" width="10.28515625" style="72" customWidth="1"/>
    <col min="8468" max="8705" width="9.140625" style="72"/>
    <col min="8706" max="8706" width="6.140625" style="72" customWidth="1"/>
    <col min="8707" max="8707" width="29.42578125" style="72" bestFit="1" customWidth="1"/>
    <col min="8708" max="8710" width="11.7109375" style="72" customWidth="1"/>
    <col min="8711" max="8711" width="9" style="72" customWidth="1"/>
    <col min="8712" max="8720" width="8.42578125" style="72" customWidth="1"/>
    <col min="8721" max="8722" width="9.140625" style="72"/>
    <col min="8723" max="8723" width="10.28515625" style="72" customWidth="1"/>
    <col min="8724" max="8961" width="9.140625" style="72"/>
    <col min="8962" max="8962" width="6.140625" style="72" customWidth="1"/>
    <col min="8963" max="8963" width="29.42578125" style="72" bestFit="1" customWidth="1"/>
    <col min="8964" max="8966" width="11.7109375" style="72" customWidth="1"/>
    <col min="8967" max="8967" width="9" style="72" customWidth="1"/>
    <col min="8968" max="8976" width="8.42578125" style="72" customWidth="1"/>
    <col min="8977" max="8978" width="9.140625" style="72"/>
    <col min="8979" max="8979" width="10.28515625" style="72" customWidth="1"/>
    <col min="8980" max="9217" width="9.140625" style="72"/>
    <col min="9218" max="9218" width="6.140625" style="72" customWidth="1"/>
    <col min="9219" max="9219" width="29.42578125" style="72" bestFit="1" customWidth="1"/>
    <col min="9220" max="9222" width="11.7109375" style="72" customWidth="1"/>
    <col min="9223" max="9223" width="9" style="72" customWidth="1"/>
    <col min="9224" max="9232" width="8.42578125" style="72" customWidth="1"/>
    <col min="9233" max="9234" width="9.140625" style="72"/>
    <col min="9235" max="9235" width="10.28515625" style="72" customWidth="1"/>
    <col min="9236" max="9473" width="9.140625" style="72"/>
    <col min="9474" max="9474" width="6.140625" style="72" customWidth="1"/>
    <col min="9475" max="9475" width="29.42578125" style="72" bestFit="1" customWidth="1"/>
    <col min="9476" max="9478" width="11.7109375" style="72" customWidth="1"/>
    <col min="9479" max="9479" width="9" style="72" customWidth="1"/>
    <col min="9480" max="9488" width="8.42578125" style="72" customWidth="1"/>
    <col min="9489" max="9490" width="9.140625" style="72"/>
    <col min="9491" max="9491" width="10.28515625" style="72" customWidth="1"/>
    <col min="9492" max="9729" width="9.140625" style="72"/>
    <col min="9730" max="9730" width="6.140625" style="72" customWidth="1"/>
    <col min="9731" max="9731" width="29.42578125" style="72" bestFit="1" customWidth="1"/>
    <col min="9732" max="9734" width="11.7109375" style="72" customWidth="1"/>
    <col min="9735" max="9735" width="9" style="72" customWidth="1"/>
    <col min="9736" max="9744" width="8.42578125" style="72" customWidth="1"/>
    <col min="9745" max="9746" width="9.140625" style="72"/>
    <col min="9747" max="9747" width="10.28515625" style="72" customWidth="1"/>
    <col min="9748" max="9985" width="9.140625" style="72"/>
    <col min="9986" max="9986" width="6.140625" style="72" customWidth="1"/>
    <col min="9987" max="9987" width="29.42578125" style="72" bestFit="1" customWidth="1"/>
    <col min="9988" max="9990" width="11.7109375" style="72" customWidth="1"/>
    <col min="9991" max="9991" width="9" style="72" customWidth="1"/>
    <col min="9992" max="10000" width="8.42578125" style="72" customWidth="1"/>
    <col min="10001" max="10002" width="9.140625" style="72"/>
    <col min="10003" max="10003" width="10.28515625" style="72" customWidth="1"/>
    <col min="10004" max="10241" width="9.140625" style="72"/>
    <col min="10242" max="10242" width="6.140625" style="72" customWidth="1"/>
    <col min="10243" max="10243" width="29.42578125" style="72" bestFit="1" customWidth="1"/>
    <col min="10244" max="10246" width="11.7109375" style="72" customWidth="1"/>
    <col min="10247" max="10247" width="9" style="72" customWidth="1"/>
    <col min="10248" max="10256" width="8.42578125" style="72" customWidth="1"/>
    <col min="10257" max="10258" width="9.140625" style="72"/>
    <col min="10259" max="10259" width="10.28515625" style="72" customWidth="1"/>
    <col min="10260" max="10497" width="9.140625" style="72"/>
    <col min="10498" max="10498" width="6.140625" style="72" customWidth="1"/>
    <col min="10499" max="10499" width="29.42578125" style="72" bestFit="1" customWidth="1"/>
    <col min="10500" max="10502" width="11.7109375" style="72" customWidth="1"/>
    <col min="10503" max="10503" width="9" style="72" customWidth="1"/>
    <col min="10504" max="10512" width="8.42578125" style="72" customWidth="1"/>
    <col min="10513" max="10514" width="9.140625" style="72"/>
    <col min="10515" max="10515" width="10.28515625" style="72" customWidth="1"/>
    <col min="10516" max="10753" width="9.140625" style="72"/>
    <col min="10754" max="10754" width="6.140625" style="72" customWidth="1"/>
    <col min="10755" max="10755" width="29.42578125" style="72" bestFit="1" customWidth="1"/>
    <col min="10756" max="10758" width="11.7109375" style="72" customWidth="1"/>
    <col min="10759" max="10759" width="9" style="72" customWidth="1"/>
    <col min="10760" max="10768" width="8.42578125" style="72" customWidth="1"/>
    <col min="10769" max="10770" width="9.140625" style="72"/>
    <col min="10771" max="10771" width="10.28515625" style="72" customWidth="1"/>
    <col min="10772" max="11009" width="9.140625" style="72"/>
    <col min="11010" max="11010" width="6.140625" style="72" customWidth="1"/>
    <col min="11011" max="11011" width="29.42578125" style="72" bestFit="1" customWidth="1"/>
    <col min="11012" max="11014" width="11.7109375" style="72" customWidth="1"/>
    <col min="11015" max="11015" width="9" style="72" customWidth="1"/>
    <col min="11016" max="11024" width="8.42578125" style="72" customWidth="1"/>
    <col min="11025" max="11026" width="9.140625" style="72"/>
    <col min="11027" max="11027" width="10.28515625" style="72" customWidth="1"/>
    <col min="11028" max="11265" width="9.140625" style="72"/>
    <col min="11266" max="11266" width="6.140625" style="72" customWidth="1"/>
    <col min="11267" max="11267" width="29.42578125" style="72" bestFit="1" customWidth="1"/>
    <col min="11268" max="11270" width="11.7109375" style="72" customWidth="1"/>
    <col min="11271" max="11271" width="9" style="72" customWidth="1"/>
    <col min="11272" max="11280" width="8.42578125" style="72" customWidth="1"/>
    <col min="11281" max="11282" width="9.140625" style="72"/>
    <col min="11283" max="11283" width="10.28515625" style="72" customWidth="1"/>
    <col min="11284" max="11521" width="9.140625" style="72"/>
    <col min="11522" max="11522" width="6.140625" style="72" customWidth="1"/>
    <col min="11523" max="11523" width="29.42578125" style="72" bestFit="1" customWidth="1"/>
    <col min="11524" max="11526" width="11.7109375" style="72" customWidth="1"/>
    <col min="11527" max="11527" width="9" style="72" customWidth="1"/>
    <col min="11528" max="11536" width="8.42578125" style="72" customWidth="1"/>
    <col min="11537" max="11538" width="9.140625" style="72"/>
    <col min="11539" max="11539" width="10.28515625" style="72" customWidth="1"/>
    <col min="11540" max="11777" width="9.140625" style="72"/>
    <col min="11778" max="11778" width="6.140625" style="72" customWidth="1"/>
    <col min="11779" max="11779" width="29.42578125" style="72" bestFit="1" customWidth="1"/>
    <col min="11780" max="11782" width="11.7109375" style="72" customWidth="1"/>
    <col min="11783" max="11783" width="9" style="72" customWidth="1"/>
    <col min="11784" max="11792" width="8.42578125" style="72" customWidth="1"/>
    <col min="11793" max="11794" width="9.140625" style="72"/>
    <col min="11795" max="11795" width="10.28515625" style="72" customWidth="1"/>
    <col min="11796" max="12033" width="9.140625" style="72"/>
    <col min="12034" max="12034" width="6.140625" style="72" customWidth="1"/>
    <col min="12035" max="12035" width="29.42578125" style="72" bestFit="1" customWidth="1"/>
    <col min="12036" max="12038" width="11.7109375" style="72" customWidth="1"/>
    <col min="12039" max="12039" width="9" style="72" customWidth="1"/>
    <col min="12040" max="12048" width="8.42578125" style="72" customWidth="1"/>
    <col min="12049" max="12050" width="9.140625" style="72"/>
    <col min="12051" max="12051" width="10.28515625" style="72" customWidth="1"/>
    <col min="12052" max="12289" width="9.140625" style="72"/>
    <col min="12290" max="12290" width="6.140625" style="72" customWidth="1"/>
    <col min="12291" max="12291" width="29.42578125" style="72" bestFit="1" customWidth="1"/>
    <col min="12292" max="12294" width="11.7109375" style="72" customWidth="1"/>
    <col min="12295" max="12295" width="9" style="72" customWidth="1"/>
    <col min="12296" max="12304" width="8.42578125" style="72" customWidth="1"/>
    <col min="12305" max="12306" width="9.140625" style="72"/>
    <col min="12307" max="12307" width="10.28515625" style="72" customWidth="1"/>
    <col min="12308" max="12545" width="9.140625" style="72"/>
    <col min="12546" max="12546" width="6.140625" style="72" customWidth="1"/>
    <col min="12547" max="12547" width="29.42578125" style="72" bestFit="1" customWidth="1"/>
    <col min="12548" max="12550" width="11.7109375" style="72" customWidth="1"/>
    <col min="12551" max="12551" width="9" style="72" customWidth="1"/>
    <col min="12552" max="12560" width="8.42578125" style="72" customWidth="1"/>
    <col min="12561" max="12562" width="9.140625" style="72"/>
    <col min="12563" max="12563" width="10.28515625" style="72" customWidth="1"/>
    <col min="12564" max="12801" width="9.140625" style="72"/>
    <col min="12802" max="12802" width="6.140625" style="72" customWidth="1"/>
    <col min="12803" max="12803" width="29.42578125" style="72" bestFit="1" customWidth="1"/>
    <col min="12804" max="12806" width="11.7109375" style="72" customWidth="1"/>
    <col min="12807" max="12807" width="9" style="72" customWidth="1"/>
    <col min="12808" max="12816" width="8.42578125" style="72" customWidth="1"/>
    <col min="12817" max="12818" width="9.140625" style="72"/>
    <col min="12819" max="12819" width="10.28515625" style="72" customWidth="1"/>
    <col min="12820" max="13057" width="9.140625" style="72"/>
    <col min="13058" max="13058" width="6.140625" style="72" customWidth="1"/>
    <col min="13059" max="13059" width="29.42578125" style="72" bestFit="1" customWidth="1"/>
    <col min="13060" max="13062" width="11.7109375" style="72" customWidth="1"/>
    <col min="13063" max="13063" width="9" style="72" customWidth="1"/>
    <col min="13064" max="13072" width="8.42578125" style="72" customWidth="1"/>
    <col min="13073" max="13074" width="9.140625" style="72"/>
    <col min="13075" max="13075" width="10.28515625" style="72" customWidth="1"/>
    <col min="13076" max="13313" width="9.140625" style="72"/>
    <col min="13314" max="13314" width="6.140625" style="72" customWidth="1"/>
    <col min="13315" max="13315" width="29.42578125" style="72" bestFit="1" customWidth="1"/>
    <col min="13316" max="13318" width="11.7109375" style="72" customWidth="1"/>
    <col min="13319" max="13319" width="9" style="72" customWidth="1"/>
    <col min="13320" max="13328" width="8.42578125" style="72" customWidth="1"/>
    <col min="13329" max="13330" width="9.140625" style="72"/>
    <col min="13331" max="13331" width="10.28515625" style="72" customWidth="1"/>
    <col min="13332" max="13569" width="9.140625" style="72"/>
    <col min="13570" max="13570" width="6.140625" style="72" customWidth="1"/>
    <col min="13571" max="13571" width="29.42578125" style="72" bestFit="1" customWidth="1"/>
    <col min="13572" max="13574" width="11.7109375" style="72" customWidth="1"/>
    <col min="13575" max="13575" width="9" style="72" customWidth="1"/>
    <col min="13576" max="13584" width="8.42578125" style="72" customWidth="1"/>
    <col min="13585" max="13586" width="9.140625" style="72"/>
    <col min="13587" max="13587" width="10.28515625" style="72" customWidth="1"/>
    <col min="13588" max="13825" width="9.140625" style="72"/>
    <col min="13826" max="13826" width="6.140625" style="72" customWidth="1"/>
    <col min="13827" max="13827" width="29.42578125" style="72" bestFit="1" customWidth="1"/>
    <col min="13828" max="13830" width="11.7109375" style="72" customWidth="1"/>
    <col min="13831" max="13831" width="9" style="72" customWidth="1"/>
    <col min="13832" max="13840" width="8.42578125" style="72" customWidth="1"/>
    <col min="13841" max="13842" width="9.140625" style="72"/>
    <col min="13843" max="13843" width="10.28515625" style="72" customWidth="1"/>
    <col min="13844" max="14081" width="9.140625" style="72"/>
    <col min="14082" max="14082" width="6.140625" style="72" customWidth="1"/>
    <col min="14083" max="14083" width="29.42578125" style="72" bestFit="1" customWidth="1"/>
    <col min="14084" max="14086" width="11.7109375" style="72" customWidth="1"/>
    <col min="14087" max="14087" width="9" style="72" customWidth="1"/>
    <col min="14088" max="14096" width="8.42578125" style="72" customWidth="1"/>
    <col min="14097" max="14098" width="9.140625" style="72"/>
    <col min="14099" max="14099" width="10.28515625" style="72" customWidth="1"/>
    <col min="14100" max="14337" width="9.140625" style="72"/>
    <col min="14338" max="14338" width="6.140625" style="72" customWidth="1"/>
    <col min="14339" max="14339" width="29.42578125" style="72" bestFit="1" customWidth="1"/>
    <col min="14340" max="14342" width="11.7109375" style="72" customWidth="1"/>
    <col min="14343" max="14343" width="9" style="72" customWidth="1"/>
    <col min="14344" max="14352" width="8.42578125" style="72" customWidth="1"/>
    <col min="14353" max="14354" width="9.140625" style="72"/>
    <col min="14355" max="14355" width="10.28515625" style="72" customWidth="1"/>
    <col min="14356" max="14593" width="9.140625" style="72"/>
    <col min="14594" max="14594" width="6.140625" style="72" customWidth="1"/>
    <col min="14595" max="14595" width="29.42578125" style="72" bestFit="1" customWidth="1"/>
    <col min="14596" max="14598" width="11.7109375" style="72" customWidth="1"/>
    <col min="14599" max="14599" width="9" style="72" customWidth="1"/>
    <col min="14600" max="14608" width="8.42578125" style="72" customWidth="1"/>
    <col min="14609" max="14610" width="9.140625" style="72"/>
    <col min="14611" max="14611" width="10.28515625" style="72" customWidth="1"/>
    <col min="14612" max="14849" width="9.140625" style="72"/>
    <col min="14850" max="14850" width="6.140625" style="72" customWidth="1"/>
    <col min="14851" max="14851" width="29.42578125" style="72" bestFit="1" customWidth="1"/>
    <col min="14852" max="14854" width="11.7109375" style="72" customWidth="1"/>
    <col min="14855" max="14855" width="9" style="72" customWidth="1"/>
    <col min="14856" max="14864" width="8.42578125" style="72" customWidth="1"/>
    <col min="14865" max="14866" width="9.140625" style="72"/>
    <col min="14867" max="14867" width="10.28515625" style="72" customWidth="1"/>
    <col min="14868" max="15105" width="9.140625" style="72"/>
    <col min="15106" max="15106" width="6.140625" style="72" customWidth="1"/>
    <col min="15107" max="15107" width="29.42578125" style="72" bestFit="1" customWidth="1"/>
    <col min="15108" max="15110" width="11.7109375" style="72" customWidth="1"/>
    <col min="15111" max="15111" width="9" style="72" customWidth="1"/>
    <col min="15112" max="15120" width="8.42578125" style="72" customWidth="1"/>
    <col min="15121" max="15122" width="9.140625" style="72"/>
    <col min="15123" max="15123" width="10.28515625" style="72" customWidth="1"/>
    <col min="15124" max="15361" width="9.140625" style="72"/>
    <col min="15362" max="15362" width="6.140625" style="72" customWidth="1"/>
    <col min="15363" max="15363" width="29.42578125" style="72" bestFit="1" customWidth="1"/>
    <col min="15364" max="15366" width="11.7109375" style="72" customWidth="1"/>
    <col min="15367" max="15367" width="9" style="72" customWidth="1"/>
    <col min="15368" max="15376" width="8.42578125" style="72" customWidth="1"/>
    <col min="15377" max="15378" width="9.140625" style="72"/>
    <col min="15379" max="15379" width="10.28515625" style="72" customWidth="1"/>
    <col min="15380" max="15617" width="9.140625" style="72"/>
    <col min="15618" max="15618" width="6.140625" style="72" customWidth="1"/>
    <col min="15619" max="15619" width="29.42578125" style="72" bestFit="1" customWidth="1"/>
    <col min="15620" max="15622" width="11.7109375" style="72" customWidth="1"/>
    <col min="15623" max="15623" width="9" style="72" customWidth="1"/>
    <col min="15624" max="15632" width="8.42578125" style="72" customWidth="1"/>
    <col min="15633" max="15634" width="9.140625" style="72"/>
    <col min="15635" max="15635" width="10.28515625" style="72" customWidth="1"/>
    <col min="15636" max="15873" width="9.140625" style="72"/>
    <col min="15874" max="15874" width="6.140625" style="72" customWidth="1"/>
    <col min="15875" max="15875" width="29.42578125" style="72" bestFit="1" customWidth="1"/>
    <col min="15876" max="15878" width="11.7109375" style="72" customWidth="1"/>
    <col min="15879" max="15879" width="9" style="72" customWidth="1"/>
    <col min="15880" max="15888" width="8.42578125" style="72" customWidth="1"/>
    <col min="15889" max="15890" width="9.140625" style="72"/>
    <col min="15891" max="15891" width="10.28515625" style="72" customWidth="1"/>
    <col min="15892" max="16129" width="9.140625" style="72"/>
    <col min="16130" max="16130" width="6.140625" style="72" customWidth="1"/>
    <col min="16131" max="16131" width="29.42578125" style="72" bestFit="1" customWidth="1"/>
    <col min="16132" max="16134" width="11.7109375" style="72" customWidth="1"/>
    <col min="16135" max="16135" width="9" style="72" customWidth="1"/>
    <col min="16136" max="16144" width="8.42578125" style="72" customWidth="1"/>
    <col min="16145" max="16146" width="9.140625" style="72"/>
    <col min="16147" max="16147" width="10.28515625" style="72" customWidth="1"/>
    <col min="16148" max="16384" width="9.140625" style="72"/>
  </cols>
  <sheetData>
    <row r="1" spans="2:22">
      <c r="B1" s="1625" t="s">
        <v>680</v>
      </c>
      <c r="C1" s="1625"/>
      <c r="D1" s="1625"/>
      <c r="E1" s="1625"/>
      <c r="F1" s="1625"/>
      <c r="G1" s="1625"/>
      <c r="H1" s="1625"/>
      <c r="I1" s="334"/>
      <c r="J1" s="334"/>
      <c r="K1" s="334"/>
      <c r="L1" s="334"/>
      <c r="M1" s="334"/>
      <c r="N1" s="334"/>
      <c r="O1" s="334"/>
      <c r="P1" s="334"/>
    </row>
    <row r="2" spans="2:22" ht="15" customHeight="1">
      <c r="B2" s="1631" t="s">
        <v>681</v>
      </c>
      <c r="C2" s="1631"/>
      <c r="D2" s="1631"/>
      <c r="E2" s="1631"/>
      <c r="F2" s="1631"/>
      <c r="G2" s="1631"/>
      <c r="H2" s="1631"/>
      <c r="I2" s="638"/>
      <c r="J2" s="638"/>
      <c r="K2" s="638"/>
      <c r="L2" s="638"/>
      <c r="M2" s="638"/>
      <c r="N2" s="638"/>
      <c r="O2" s="638"/>
      <c r="P2" s="638"/>
    </row>
    <row r="3" spans="2:22" ht="15" customHeight="1" thickBot="1">
      <c r="B3" s="1632" t="s">
        <v>44</v>
      </c>
      <c r="C3" s="1632"/>
      <c r="D3" s="1632"/>
      <c r="E3" s="1632"/>
      <c r="F3" s="1632"/>
      <c r="G3" s="1632"/>
      <c r="H3" s="1632"/>
      <c r="I3" s="639"/>
      <c r="J3" s="639"/>
      <c r="K3" s="639"/>
      <c r="L3" s="639"/>
      <c r="M3" s="639"/>
      <c r="N3" s="639"/>
      <c r="O3" s="639"/>
      <c r="P3" s="639"/>
    </row>
    <row r="4" spans="2:22" ht="15" customHeight="1" thickTop="1">
      <c r="B4" s="640"/>
      <c r="C4" s="641"/>
      <c r="D4" s="1633" t="str">
        <f>'X-Other'!D4:F4</f>
        <v>Eleven Months</v>
      </c>
      <c r="E4" s="1633"/>
      <c r="F4" s="1633"/>
      <c r="G4" s="1634" t="s">
        <v>4</v>
      </c>
      <c r="H4" s="1635"/>
      <c r="I4" s="642"/>
      <c r="J4" s="642"/>
      <c r="K4" s="642"/>
      <c r="L4" s="642"/>
      <c r="M4" s="642"/>
      <c r="N4" s="642"/>
      <c r="O4" s="642"/>
      <c r="P4" s="642"/>
    </row>
    <row r="5" spans="2:22" ht="15" customHeight="1">
      <c r="B5" s="643"/>
      <c r="C5" s="644"/>
      <c r="D5" s="645" t="s">
        <v>5</v>
      </c>
      <c r="E5" s="646" t="s">
        <v>594</v>
      </c>
      <c r="F5" s="646" t="s">
        <v>595</v>
      </c>
      <c r="G5" s="646" t="s">
        <v>594</v>
      </c>
      <c r="H5" s="574" t="s">
        <v>595</v>
      </c>
      <c r="I5" s="647"/>
      <c r="J5" s="647"/>
      <c r="K5" s="647"/>
      <c r="L5" s="647"/>
      <c r="M5" s="647"/>
      <c r="N5" s="647"/>
      <c r="O5" s="647"/>
      <c r="P5" s="647"/>
    </row>
    <row r="6" spans="2:22" ht="15" customHeight="1">
      <c r="B6" s="648"/>
      <c r="C6" s="649" t="s">
        <v>596</v>
      </c>
      <c r="D6" s="650">
        <v>339458.68032799993</v>
      </c>
      <c r="E6" s="650">
        <v>326668.32125500008</v>
      </c>
      <c r="F6" s="650">
        <v>467606.32939799997</v>
      </c>
      <c r="G6" s="650">
        <v>-3.7678692030032153</v>
      </c>
      <c r="H6" s="651">
        <v>43.144069679466241</v>
      </c>
      <c r="I6" s="652"/>
      <c r="J6" s="652"/>
      <c r="K6" s="652"/>
      <c r="L6" s="652"/>
      <c r="M6" s="652"/>
      <c r="N6" s="652"/>
      <c r="O6" s="652"/>
      <c r="P6" s="652"/>
    </row>
    <row r="7" spans="2:22" ht="15" customHeight="1">
      <c r="B7" s="653">
        <v>1</v>
      </c>
      <c r="C7" s="654" t="s">
        <v>682</v>
      </c>
      <c r="D7" s="655">
        <v>8244.934369999999</v>
      </c>
      <c r="E7" s="655">
        <v>8217.3662409999997</v>
      </c>
      <c r="F7" s="655">
        <v>14281.926020000003</v>
      </c>
      <c r="G7" s="655">
        <v>-0.33436444443158564</v>
      </c>
      <c r="H7" s="656">
        <v>73.801746218165221</v>
      </c>
      <c r="I7" s="657"/>
      <c r="J7" s="657"/>
      <c r="K7" s="657"/>
      <c r="L7" s="657"/>
      <c r="M7" s="657"/>
      <c r="N7" s="657"/>
      <c r="O7" s="657"/>
      <c r="P7" s="657"/>
    </row>
    <row r="8" spans="2:22" ht="15" customHeight="1">
      <c r="B8" s="653">
        <v>2</v>
      </c>
      <c r="C8" s="654" t="s">
        <v>683</v>
      </c>
      <c r="D8" s="655">
        <v>2878.6265450000005</v>
      </c>
      <c r="E8" s="655">
        <v>2779.8732250000003</v>
      </c>
      <c r="F8" s="655">
        <v>3414.4087050000003</v>
      </c>
      <c r="G8" s="655">
        <v>-3.4305707411587889</v>
      </c>
      <c r="H8" s="656">
        <v>22.826058191916275</v>
      </c>
      <c r="I8" s="657"/>
      <c r="J8" s="657"/>
      <c r="K8" s="657"/>
      <c r="L8" s="657"/>
      <c r="M8" s="657"/>
      <c r="N8" s="657"/>
      <c r="O8" s="657"/>
      <c r="P8" s="657"/>
    </row>
    <row r="9" spans="2:22" ht="15" customHeight="1">
      <c r="B9" s="653">
        <v>3</v>
      </c>
      <c r="C9" s="654" t="s">
        <v>684</v>
      </c>
      <c r="D9" s="655">
        <v>4315.6763710000005</v>
      </c>
      <c r="E9" s="655">
        <v>4292.8954840000006</v>
      </c>
      <c r="F9" s="655">
        <v>5524.6329940000005</v>
      </c>
      <c r="G9" s="655">
        <v>-0.52786365430644366</v>
      </c>
      <c r="H9" s="656">
        <v>28.692464435502671</v>
      </c>
      <c r="I9" s="657"/>
      <c r="J9" s="657"/>
      <c r="K9" s="657"/>
      <c r="L9" s="657"/>
      <c r="M9" s="657"/>
      <c r="N9" s="657"/>
      <c r="O9" s="657"/>
      <c r="P9" s="657"/>
    </row>
    <row r="10" spans="2:22" ht="15" customHeight="1">
      <c r="B10" s="653">
        <v>4</v>
      </c>
      <c r="C10" s="654" t="s">
        <v>685</v>
      </c>
      <c r="D10" s="655">
        <v>570.86335099999997</v>
      </c>
      <c r="E10" s="655">
        <v>354.935203</v>
      </c>
      <c r="F10" s="655">
        <v>1005.0149449999999</v>
      </c>
      <c r="G10" s="655">
        <v>-37.824839801285471</v>
      </c>
      <c r="H10" s="581">
        <v>183.1544846792782</v>
      </c>
      <c r="I10" s="657"/>
      <c r="J10" s="657"/>
      <c r="K10" s="657"/>
      <c r="L10" s="657"/>
      <c r="M10" s="657"/>
      <c r="N10" s="657"/>
      <c r="O10" s="657"/>
      <c r="P10" s="657"/>
    </row>
    <row r="11" spans="2:22" ht="15" customHeight="1">
      <c r="B11" s="653">
        <v>5</v>
      </c>
      <c r="C11" s="654" t="s">
        <v>686</v>
      </c>
      <c r="D11" s="655">
        <v>1500.285267</v>
      </c>
      <c r="E11" s="655">
        <v>1751.451431</v>
      </c>
      <c r="F11" s="655">
        <v>1617.1069950000001</v>
      </c>
      <c r="G11" s="655">
        <v>16.741227120242058</v>
      </c>
      <c r="H11" s="656">
        <v>-7.6704631154570535</v>
      </c>
      <c r="I11" s="657"/>
      <c r="J11" s="657"/>
      <c r="K11" s="657"/>
      <c r="L11" s="657"/>
      <c r="M11" s="657"/>
      <c r="N11" s="657"/>
      <c r="O11" s="657"/>
      <c r="P11" s="657"/>
    </row>
    <row r="12" spans="2:22" ht="15" customHeight="1">
      <c r="B12" s="653">
        <v>6</v>
      </c>
      <c r="C12" s="654" t="s">
        <v>687</v>
      </c>
      <c r="D12" s="655">
        <v>9389.5532999999996</v>
      </c>
      <c r="E12" s="655">
        <v>9263.2554909999999</v>
      </c>
      <c r="F12" s="655">
        <v>20014.791933</v>
      </c>
      <c r="G12" s="655">
        <v>-1.3450885783884843</v>
      </c>
      <c r="H12" s="656">
        <v>116.06650008138052</v>
      </c>
      <c r="I12" s="657"/>
      <c r="J12" s="657"/>
      <c r="K12" s="657"/>
      <c r="L12" s="657"/>
      <c r="M12" s="657"/>
      <c r="N12" s="657"/>
      <c r="O12" s="657"/>
      <c r="P12" s="657"/>
    </row>
    <row r="13" spans="2:22" ht="15" customHeight="1">
      <c r="B13" s="653">
        <v>7</v>
      </c>
      <c r="C13" s="654" t="s">
        <v>688</v>
      </c>
      <c r="D13" s="655">
        <v>5502.562293</v>
      </c>
      <c r="E13" s="655">
        <v>1506.5755409999999</v>
      </c>
      <c r="F13" s="655">
        <v>956.41587300000003</v>
      </c>
      <c r="G13" s="655">
        <v>-72.620472776535991</v>
      </c>
      <c r="H13" s="656">
        <v>-36.517230834295077</v>
      </c>
      <c r="I13" s="657"/>
      <c r="J13" s="657"/>
      <c r="K13" s="657"/>
      <c r="L13" s="657"/>
      <c r="M13" s="657"/>
      <c r="N13" s="657"/>
      <c r="O13" s="657"/>
      <c r="P13" s="657"/>
    </row>
    <row r="14" spans="2:22" ht="15" customHeight="1">
      <c r="B14" s="653">
        <v>8</v>
      </c>
      <c r="C14" s="654" t="s">
        <v>604</v>
      </c>
      <c r="D14" s="655">
        <v>2734.3995189999996</v>
      </c>
      <c r="E14" s="655">
        <v>2990.219869</v>
      </c>
      <c r="F14" s="655">
        <v>3605.5080049999997</v>
      </c>
      <c r="G14" s="655">
        <v>9.3556317656739765</v>
      </c>
      <c r="H14" s="656">
        <v>20.576685426338457</v>
      </c>
      <c r="I14" s="657"/>
      <c r="J14" s="657"/>
      <c r="K14" s="657"/>
      <c r="L14" s="657"/>
      <c r="M14" s="657"/>
      <c r="N14" s="657"/>
      <c r="O14" s="657"/>
      <c r="P14" s="657"/>
      <c r="T14" s="615"/>
      <c r="U14" s="615"/>
      <c r="V14" s="615"/>
    </row>
    <row r="15" spans="2:22" ht="15" customHeight="1">
      <c r="B15" s="653">
        <v>9</v>
      </c>
      <c r="C15" s="654" t="s">
        <v>689</v>
      </c>
      <c r="D15" s="655">
        <v>5937.4000610000003</v>
      </c>
      <c r="E15" s="655">
        <v>8987.4084670000011</v>
      </c>
      <c r="F15" s="655">
        <v>8854.0216900000014</v>
      </c>
      <c r="G15" s="655">
        <v>51.369427268916525</v>
      </c>
      <c r="H15" s="656">
        <v>-1.4841517161456466</v>
      </c>
      <c r="I15" s="657"/>
      <c r="J15" s="657"/>
      <c r="K15" s="657"/>
      <c r="L15" s="657"/>
      <c r="M15" s="657"/>
      <c r="N15" s="657"/>
      <c r="O15" s="657"/>
      <c r="P15" s="657"/>
    </row>
    <row r="16" spans="2:22" ht="15" customHeight="1">
      <c r="B16" s="653">
        <v>10</v>
      </c>
      <c r="C16" s="654" t="s">
        <v>690</v>
      </c>
      <c r="D16" s="655">
        <v>5852.0730740000008</v>
      </c>
      <c r="E16" s="655">
        <v>6516.3791700000002</v>
      </c>
      <c r="F16" s="655">
        <v>4583.5433199999998</v>
      </c>
      <c r="G16" s="655">
        <v>11.351637062623581</v>
      </c>
      <c r="H16" s="656">
        <v>-29.661193733144913</v>
      </c>
      <c r="I16" s="657"/>
      <c r="J16" s="657"/>
      <c r="K16" s="657"/>
      <c r="L16" s="657"/>
      <c r="M16" s="657"/>
      <c r="N16" s="657"/>
      <c r="O16" s="657"/>
      <c r="P16" s="657"/>
    </row>
    <row r="17" spans="2:22" ht="15" customHeight="1">
      <c r="B17" s="653">
        <v>11</v>
      </c>
      <c r="C17" s="654" t="s">
        <v>691</v>
      </c>
      <c r="D17" s="655">
        <v>213.156858</v>
      </c>
      <c r="E17" s="655">
        <v>263.82387199999999</v>
      </c>
      <c r="F17" s="655">
        <v>370.85894100000002</v>
      </c>
      <c r="G17" s="655">
        <v>23.7698258809951</v>
      </c>
      <c r="H17" s="656">
        <v>40.570653515387733</v>
      </c>
      <c r="I17" s="657"/>
      <c r="J17" s="657"/>
      <c r="K17" s="657"/>
      <c r="L17" s="657"/>
      <c r="M17" s="657"/>
      <c r="N17" s="657"/>
      <c r="O17" s="657"/>
      <c r="P17" s="657"/>
    </row>
    <row r="18" spans="2:22" ht="15" customHeight="1">
      <c r="B18" s="653">
        <v>12</v>
      </c>
      <c r="C18" s="654" t="s">
        <v>692</v>
      </c>
      <c r="D18" s="655">
        <v>1700.2722760000001</v>
      </c>
      <c r="E18" s="655">
        <v>1948.5908399999998</v>
      </c>
      <c r="F18" s="655">
        <v>2472.1607919999997</v>
      </c>
      <c r="G18" s="655">
        <v>14.60463524019724</v>
      </c>
      <c r="H18" s="656">
        <v>26.869158021906742</v>
      </c>
      <c r="I18" s="657"/>
      <c r="J18" s="657"/>
      <c r="K18" s="657"/>
      <c r="L18" s="657"/>
      <c r="M18" s="657"/>
      <c r="N18" s="657"/>
      <c r="O18" s="657"/>
      <c r="P18" s="657"/>
      <c r="U18" s="615"/>
      <c r="V18" s="615"/>
    </row>
    <row r="19" spans="2:22" ht="15" customHeight="1">
      <c r="B19" s="653">
        <v>13</v>
      </c>
      <c r="C19" s="654" t="s">
        <v>693</v>
      </c>
      <c r="D19" s="655">
        <v>1052.5006790000002</v>
      </c>
      <c r="E19" s="655">
        <v>1067.8752460000001</v>
      </c>
      <c r="F19" s="655">
        <v>1069.4646459999999</v>
      </c>
      <c r="G19" s="655">
        <v>1.4607655184229742</v>
      </c>
      <c r="H19" s="656">
        <v>0.14883761056859157</v>
      </c>
      <c r="I19" s="657"/>
      <c r="J19" s="657"/>
      <c r="K19" s="657"/>
      <c r="L19" s="657"/>
      <c r="M19" s="657"/>
      <c r="N19" s="657"/>
      <c r="O19" s="657"/>
      <c r="P19" s="657"/>
    </row>
    <row r="20" spans="2:22" ht="15" customHeight="1">
      <c r="B20" s="653">
        <v>14</v>
      </c>
      <c r="C20" s="654" t="s">
        <v>694</v>
      </c>
      <c r="D20" s="655">
        <v>3429.4290549999996</v>
      </c>
      <c r="E20" s="655">
        <v>3852.5593549999999</v>
      </c>
      <c r="F20" s="655">
        <v>2522.8110929999993</v>
      </c>
      <c r="G20" s="655">
        <v>12.33821412293365</v>
      </c>
      <c r="H20" s="656">
        <v>-34.515970799364894</v>
      </c>
      <c r="I20" s="657"/>
      <c r="J20" s="657"/>
      <c r="K20" s="657"/>
      <c r="L20" s="657"/>
      <c r="M20" s="657"/>
      <c r="N20" s="657"/>
      <c r="O20" s="657"/>
      <c r="P20" s="657"/>
    </row>
    <row r="21" spans="2:22" ht="15" customHeight="1">
      <c r="B21" s="653">
        <v>15</v>
      </c>
      <c r="C21" s="654" t="s">
        <v>695</v>
      </c>
      <c r="D21" s="655">
        <v>9750.7975130000013</v>
      </c>
      <c r="E21" s="655">
        <v>10440.506556999999</v>
      </c>
      <c r="F21" s="655">
        <v>12957.695241000001</v>
      </c>
      <c r="G21" s="655">
        <v>7.0733603387872677</v>
      </c>
      <c r="H21" s="656">
        <v>24.109832892277765</v>
      </c>
      <c r="I21" s="657"/>
      <c r="J21" s="657"/>
      <c r="K21" s="657"/>
      <c r="L21" s="657"/>
      <c r="M21" s="657"/>
      <c r="N21" s="657"/>
      <c r="O21" s="657"/>
      <c r="P21" s="657"/>
    </row>
    <row r="22" spans="2:22" ht="15" customHeight="1">
      <c r="B22" s="653">
        <v>16</v>
      </c>
      <c r="C22" s="654" t="s">
        <v>696</v>
      </c>
      <c r="D22" s="655">
        <v>1709.856321</v>
      </c>
      <c r="E22" s="655">
        <v>1807.4843410000003</v>
      </c>
      <c r="F22" s="655">
        <v>2106.6188339999999</v>
      </c>
      <c r="G22" s="655">
        <v>5.7097206824315663</v>
      </c>
      <c r="H22" s="656">
        <v>16.549769545140407</v>
      </c>
      <c r="I22" s="657"/>
      <c r="J22" s="657"/>
      <c r="K22" s="657"/>
      <c r="L22" s="657"/>
      <c r="M22" s="657"/>
      <c r="N22" s="657"/>
      <c r="O22" s="657"/>
      <c r="P22" s="657"/>
    </row>
    <row r="23" spans="2:22" ht="15" customHeight="1">
      <c r="B23" s="653">
        <v>17</v>
      </c>
      <c r="C23" s="654" t="s">
        <v>607</v>
      </c>
      <c r="D23" s="655">
        <v>3207.6783949999995</v>
      </c>
      <c r="E23" s="655">
        <v>4717.8737970000002</v>
      </c>
      <c r="F23" s="655">
        <v>4562.2253890000002</v>
      </c>
      <c r="G23" s="655">
        <v>47.080636399024058</v>
      </c>
      <c r="H23" s="656">
        <v>-3.2991219073933991</v>
      </c>
      <c r="I23" s="657"/>
      <c r="J23" s="657"/>
      <c r="K23" s="657"/>
      <c r="L23" s="657"/>
      <c r="M23" s="657"/>
      <c r="N23" s="657"/>
      <c r="O23" s="657"/>
      <c r="P23" s="657"/>
    </row>
    <row r="24" spans="2:22" ht="15" customHeight="1">
      <c r="B24" s="653">
        <v>18</v>
      </c>
      <c r="C24" s="654" t="s">
        <v>697</v>
      </c>
      <c r="D24" s="655">
        <v>2746.7812390000004</v>
      </c>
      <c r="E24" s="655">
        <v>3276.9784060000002</v>
      </c>
      <c r="F24" s="655">
        <v>3668.8678479999999</v>
      </c>
      <c r="G24" s="655">
        <v>19.302489745889801</v>
      </c>
      <c r="H24" s="656">
        <v>11.958865559884927</v>
      </c>
      <c r="I24" s="657"/>
      <c r="J24" s="657"/>
      <c r="K24" s="657"/>
      <c r="L24" s="657"/>
      <c r="M24" s="657"/>
      <c r="N24" s="657"/>
      <c r="O24" s="657"/>
      <c r="P24" s="657"/>
    </row>
    <row r="25" spans="2:22" ht="15" customHeight="1">
      <c r="B25" s="653">
        <v>19</v>
      </c>
      <c r="C25" s="654" t="s">
        <v>698</v>
      </c>
      <c r="D25" s="655">
        <v>11800.77262</v>
      </c>
      <c r="E25" s="655">
        <v>11392.730591000001</v>
      </c>
      <c r="F25" s="655">
        <v>14481.564513000001</v>
      </c>
      <c r="G25" s="655">
        <v>-3.4577568955819658</v>
      </c>
      <c r="H25" s="656">
        <v>27.112323049577853</v>
      </c>
      <c r="I25" s="657"/>
      <c r="J25" s="657"/>
      <c r="K25" s="657"/>
      <c r="L25" s="657"/>
      <c r="M25" s="657"/>
      <c r="N25" s="657"/>
      <c r="O25" s="657"/>
      <c r="P25" s="657"/>
    </row>
    <row r="26" spans="2:22" ht="15" customHeight="1">
      <c r="B26" s="653">
        <v>20</v>
      </c>
      <c r="C26" s="654" t="s">
        <v>699</v>
      </c>
      <c r="D26" s="655">
        <v>655.50319300000001</v>
      </c>
      <c r="E26" s="655">
        <v>537.80713200000014</v>
      </c>
      <c r="F26" s="655">
        <v>661.72028399999999</v>
      </c>
      <c r="G26" s="655">
        <v>-17.955070586513514</v>
      </c>
      <c r="H26" s="656">
        <v>23.0404441717221</v>
      </c>
      <c r="I26" s="657"/>
      <c r="J26" s="657"/>
      <c r="K26" s="657"/>
      <c r="L26" s="657"/>
      <c r="M26" s="657"/>
      <c r="N26" s="657"/>
      <c r="O26" s="657"/>
      <c r="P26" s="657"/>
    </row>
    <row r="27" spans="2:22" ht="15" customHeight="1">
      <c r="B27" s="653">
        <v>21</v>
      </c>
      <c r="C27" s="654" t="s">
        <v>700</v>
      </c>
      <c r="D27" s="655">
        <v>1348.4854980000002</v>
      </c>
      <c r="E27" s="655">
        <v>1531.0254649999999</v>
      </c>
      <c r="F27" s="655">
        <v>1889.7861069999999</v>
      </c>
      <c r="G27" s="655">
        <v>13.536665190002623</v>
      </c>
      <c r="H27" s="656">
        <v>23.43270247304477</v>
      </c>
      <c r="I27" s="657"/>
      <c r="J27" s="657"/>
      <c r="K27" s="657"/>
      <c r="L27" s="657"/>
      <c r="M27" s="657"/>
      <c r="N27" s="657"/>
      <c r="O27" s="657"/>
      <c r="P27" s="657"/>
    </row>
    <row r="28" spans="2:22" ht="15" customHeight="1">
      <c r="B28" s="653">
        <v>22</v>
      </c>
      <c r="C28" s="654" t="s">
        <v>619</v>
      </c>
      <c r="D28" s="655">
        <v>1600.9766529999999</v>
      </c>
      <c r="E28" s="655">
        <v>2341.0825110000001</v>
      </c>
      <c r="F28" s="655">
        <v>1997.0771180000002</v>
      </c>
      <c r="G28" s="655">
        <v>46.228397935294566</v>
      </c>
      <c r="H28" s="656">
        <v>-14.694287424028346</v>
      </c>
      <c r="I28" s="657"/>
      <c r="J28" s="657"/>
      <c r="K28" s="657"/>
      <c r="L28" s="657"/>
      <c r="M28" s="657"/>
      <c r="N28" s="657"/>
      <c r="O28" s="657"/>
      <c r="P28" s="657"/>
    </row>
    <row r="29" spans="2:22" ht="15" customHeight="1">
      <c r="B29" s="653">
        <v>23</v>
      </c>
      <c r="C29" s="654" t="s">
        <v>701</v>
      </c>
      <c r="D29" s="655">
        <v>23786.006147999997</v>
      </c>
      <c r="E29" s="655">
        <v>19075.112775999998</v>
      </c>
      <c r="F29" s="655">
        <v>42525.779371999997</v>
      </c>
      <c r="G29" s="655">
        <v>-19.805314699273737</v>
      </c>
      <c r="H29" s="656">
        <v>122.93854757967804</v>
      </c>
      <c r="I29" s="657"/>
      <c r="J29" s="657"/>
      <c r="K29" s="657"/>
      <c r="L29" s="657"/>
      <c r="M29" s="657"/>
      <c r="N29" s="657"/>
      <c r="O29" s="657"/>
      <c r="P29" s="657"/>
    </row>
    <row r="30" spans="2:22" ht="15" customHeight="1">
      <c r="B30" s="653">
        <v>24</v>
      </c>
      <c r="C30" s="654" t="s">
        <v>702</v>
      </c>
      <c r="D30" s="655">
        <v>3694.9247909999999</v>
      </c>
      <c r="E30" s="655">
        <v>7531.5547570000008</v>
      </c>
      <c r="F30" s="655">
        <v>8783.5556710000001</v>
      </c>
      <c r="G30" s="655">
        <v>103.83513015867501</v>
      </c>
      <c r="H30" s="656">
        <v>16.623405849056084</v>
      </c>
      <c r="I30" s="657"/>
      <c r="J30" s="657"/>
      <c r="K30" s="657"/>
      <c r="L30" s="657"/>
      <c r="M30" s="657"/>
      <c r="N30" s="657"/>
      <c r="O30" s="657"/>
      <c r="P30" s="657"/>
    </row>
    <row r="31" spans="2:22" ht="15" customHeight="1">
      <c r="B31" s="653">
        <v>25</v>
      </c>
      <c r="C31" s="654" t="s">
        <v>703</v>
      </c>
      <c r="D31" s="655">
        <v>15855.291573000002</v>
      </c>
      <c r="E31" s="655">
        <v>17526.188520000003</v>
      </c>
      <c r="F31" s="655">
        <v>19765.862983999999</v>
      </c>
      <c r="G31" s="655">
        <v>10.538418289609837</v>
      </c>
      <c r="H31" s="656">
        <v>12.779016164548224</v>
      </c>
      <c r="I31" s="657"/>
      <c r="J31" s="657"/>
      <c r="K31" s="657"/>
      <c r="L31" s="657"/>
      <c r="M31" s="657"/>
      <c r="N31" s="657"/>
      <c r="O31" s="657"/>
      <c r="P31" s="657"/>
    </row>
    <row r="32" spans="2:22" ht="15" customHeight="1">
      <c r="B32" s="653">
        <v>26</v>
      </c>
      <c r="C32" s="654" t="s">
        <v>704</v>
      </c>
      <c r="D32" s="655">
        <v>28.473598000000003</v>
      </c>
      <c r="E32" s="655">
        <v>20.747342999999997</v>
      </c>
      <c r="F32" s="655">
        <v>66.574207999999999</v>
      </c>
      <c r="G32" s="655">
        <v>-27.13480396822348</v>
      </c>
      <c r="H32" s="656">
        <v>220.88064481316962</v>
      </c>
      <c r="I32" s="657"/>
      <c r="J32" s="657"/>
      <c r="K32" s="657"/>
      <c r="L32" s="657"/>
      <c r="M32" s="657"/>
      <c r="N32" s="657"/>
      <c r="O32" s="657"/>
      <c r="P32" s="657"/>
    </row>
    <row r="33" spans="2:16" ht="15" customHeight="1">
      <c r="B33" s="653">
        <v>27</v>
      </c>
      <c r="C33" s="654" t="s">
        <v>705</v>
      </c>
      <c r="D33" s="655">
        <v>16286.001440000002</v>
      </c>
      <c r="E33" s="655">
        <v>16991.319545999999</v>
      </c>
      <c r="F33" s="655">
        <v>24267.597161000002</v>
      </c>
      <c r="G33" s="655">
        <v>4.3308242885676549</v>
      </c>
      <c r="H33" s="656">
        <v>42.823499348012348</v>
      </c>
      <c r="I33" s="657"/>
      <c r="J33" s="657"/>
      <c r="K33" s="657"/>
      <c r="L33" s="657"/>
      <c r="M33" s="657"/>
      <c r="N33" s="657"/>
      <c r="O33" s="657"/>
      <c r="P33" s="657"/>
    </row>
    <row r="34" spans="2:16" ht="15" customHeight="1">
      <c r="B34" s="653">
        <v>28</v>
      </c>
      <c r="C34" s="654" t="s">
        <v>706</v>
      </c>
      <c r="D34" s="655">
        <v>439.28273199999995</v>
      </c>
      <c r="E34" s="655">
        <v>528.69375100000002</v>
      </c>
      <c r="F34" s="655">
        <v>641.66149600000006</v>
      </c>
      <c r="G34" s="655">
        <v>20.353866083677531</v>
      </c>
      <c r="H34" s="656">
        <v>21.367331235961601</v>
      </c>
      <c r="I34" s="657"/>
      <c r="J34" s="657"/>
      <c r="K34" s="657"/>
      <c r="L34" s="657"/>
      <c r="M34" s="657"/>
      <c r="N34" s="657"/>
      <c r="O34" s="657"/>
      <c r="P34" s="657"/>
    </row>
    <row r="35" spans="2:16" ht="15" customHeight="1">
      <c r="B35" s="653">
        <v>29</v>
      </c>
      <c r="C35" s="654" t="s">
        <v>626</v>
      </c>
      <c r="D35" s="655">
        <v>4711.7694039999997</v>
      </c>
      <c r="E35" s="655">
        <v>5015.8255649999992</v>
      </c>
      <c r="F35" s="655">
        <v>5442.091512</v>
      </c>
      <c r="G35" s="655">
        <v>6.4531205780544951</v>
      </c>
      <c r="H35" s="656">
        <v>8.4984204788629114</v>
      </c>
      <c r="I35" s="657"/>
      <c r="J35" s="657"/>
      <c r="K35" s="657"/>
      <c r="L35" s="657"/>
      <c r="M35" s="657"/>
      <c r="N35" s="657"/>
      <c r="O35" s="657"/>
      <c r="P35" s="657"/>
    </row>
    <row r="36" spans="2:16" ht="15" customHeight="1">
      <c r="B36" s="653">
        <v>30</v>
      </c>
      <c r="C36" s="654" t="s">
        <v>707</v>
      </c>
      <c r="D36" s="655">
        <v>99358.923624999996</v>
      </c>
      <c r="E36" s="655">
        <v>56173.854304000008</v>
      </c>
      <c r="F36" s="655">
        <v>110144.70067599999</v>
      </c>
      <c r="G36" s="655">
        <v>-43.463704864586582</v>
      </c>
      <c r="H36" s="656">
        <v>96.0782325526786</v>
      </c>
      <c r="I36" s="657"/>
      <c r="J36" s="657"/>
      <c r="K36" s="657"/>
      <c r="L36" s="657"/>
      <c r="M36" s="657"/>
      <c r="N36" s="657"/>
      <c r="O36" s="657"/>
      <c r="P36" s="657"/>
    </row>
    <row r="37" spans="2:16" ht="15" customHeight="1">
      <c r="B37" s="653">
        <v>31</v>
      </c>
      <c r="C37" s="654" t="s">
        <v>708</v>
      </c>
      <c r="D37" s="655">
        <v>1229.337914</v>
      </c>
      <c r="E37" s="655">
        <v>1318.1145959999999</v>
      </c>
      <c r="F37" s="655">
        <v>1842.0631379999998</v>
      </c>
      <c r="G37" s="655">
        <v>7.2215036231282994</v>
      </c>
      <c r="H37" s="656">
        <v>39.749847516292874</v>
      </c>
      <c r="I37" s="657"/>
      <c r="J37" s="657"/>
      <c r="K37" s="657"/>
      <c r="L37" s="657"/>
      <c r="M37" s="657"/>
      <c r="N37" s="657"/>
      <c r="O37" s="657"/>
      <c r="P37" s="657"/>
    </row>
    <row r="38" spans="2:16" ht="15" customHeight="1">
      <c r="B38" s="653">
        <v>32</v>
      </c>
      <c r="C38" s="654" t="s">
        <v>629</v>
      </c>
      <c r="D38" s="655">
        <v>1857.6815280000001</v>
      </c>
      <c r="E38" s="655">
        <v>2288.0499199999999</v>
      </c>
      <c r="F38" s="655">
        <v>2545.0874640000002</v>
      </c>
      <c r="G38" s="655">
        <v>23.166962986564172</v>
      </c>
      <c r="H38" s="656">
        <v>11.233913288045756</v>
      </c>
      <c r="I38" s="657"/>
      <c r="J38" s="657"/>
      <c r="K38" s="657"/>
      <c r="L38" s="657"/>
      <c r="M38" s="657"/>
      <c r="N38" s="657"/>
      <c r="O38" s="657"/>
      <c r="P38" s="657"/>
    </row>
    <row r="39" spans="2:16" ht="15" customHeight="1">
      <c r="B39" s="653">
        <v>33</v>
      </c>
      <c r="C39" s="654" t="s">
        <v>709</v>
      </c>
      <c r="D39" s="655">
        <v>1055.9123739999998</v>
      </c>
      <c r="E39" s="655">
        <v>1359.3815329999998</v>
      </c>
      <c r="F39" s="655">
        <v>1483.543981</v>
      </c>
      <c r="G39" s="655">
        <v>28.739994574587683</v>
      </c>
      <c r="H39" s="656">
        <v>9.133745382430476</v>
      </c>
      <c r="I39" s="657"/>
      <c r="J39" s="657"/>
      <c r="K39" s="657"/>
      <c r="L39" s="657"/>
      <c r="M39" s="657"/>
      <c r="N39" s="657"/>
      <c r="O39" s="657"/>
      <c r="P39" s="657"/>
    </row>
    <row r="40" spans="2:16" ht="15" customHeight="1">
      <c r="B40" s="653">
        <v>34</v>
      </c>
      <c r="C40" s="654" t="s">
        <v>710</v>
      </c>
      <c r="D40" s="655">
        <v>105.20638599999998</v>
      </c>
      <c r="E40" s="655">
        <v>186.35578300000003</v>
      </c>
      <c r="F40" s="655">
        <v>204.46194599999998</v>
      </c>
      <c r="G40" s="655">
        <v>77.13352780695277</v>
      </c>
      <c r="H40" s="656">
        <v>9.7159115260726452</v>
      </c>
      <c r="I40" s="657"/>
      <c r="J40" s="657"/>
      <c r="K40" s="657"/>
      <c r="L40" s="657"/>
      <c r="M40" s="657"/>
      <c r="N40" s="657"/>
      <c r="O40" s="657"/>
      <c r="P40" s="657"/>
    </row>
    <row r="41" spans="2:16" ht="15" customHeight="1">
      <c r="B41" s="653">
        <v>35</v>
      </c>
      <c r="C41" s="654" t="s">
        <v>662</v>
      </c>
      <c r="D41" s="655">
        <v>3924.8761280000003</v>
      </c>
      <c r="E41" s="655">
        <v>4168.5360779999992</v>
      </c>
      <c r="F41" s="655">
        <v>5250.9700309999998</v>
      </c>
      <c r="G41" s="655">
        <v>6.2080927411118267</v>
      </c>
      <c r="H41" s="656">
        <v>25.966764656606657</v>
      </c>
      <c r="I41" s="657"/>
      <c r="J41" s="657"/>
      <c r="K41" s="657"/>
      <c r="L41" s="657"/>
      <c r="M41" s="657"/>
      <c r="N41" s="657"/>
      <c r="O41" s="657"/>
      <c r="P41" s="657"/>
    </row>
    <row r="42" spans="2:16" ht="15" customHeight="1">
      <c r="B42" s="653">
        <v>36</v>
      </c>
      <c r="C42" s="654" t="s">
        <v>711</v>
      </c>
      <c r="D42" s="655">
        <v>13743.765066</v>
      </c>
      <c r="E42" s="655">
        <v>20646.016295000001</v>
      </c>
      <c r="F42" s="655">
        <v>22093.899127000001</v>
      </c>
      <c r="G42" s="655">
        <v>50.220963439451737</v>
      </c>
      <c r="H42" s="656">
        <v>7.0128920335621387</v>
      </c>
      <c r="I42" s="657"/>
      <c r="J42" s="657"/>
      <c r="K42" s="657"/>
      <c r="L42" s="657"/>
      <c r="M42" s="657"/>
      <c r="N42" s="657"/>
      <c r="O42" s="657"/>
      <c r="P42" s="657"/>
    </row>
    <row r="43" spans="2:16" ht="15" customHeight="1">
      <c r="B43" s="653">
        <v>37</v>
      </c>
      <c r="C43" s="654" t="s">
        <v>712</v>
      </c>
      <c r="D43" s="655">
        <v>1082.725359</v>
      </c>
      <c r="E43" s="655">
        <v>1094.6908069999999</v>
      </c>
      <c r="F43" s="655">
        <v>812.20567299999993</v>
      </c>
      <c r="G43" s="655">
        <v>1.1051230952095779</v>
      </c>
      <c r="H43" s="656">
        <v>-25.805015644020116</v>
      </c>
      <c r="I43" s="657"/>
      <c r="J43" s="657"/>
      <c r="K43" s="657"/>
      <c r="L43" s="657"/>
      <c r="M43" s="657"/>
      <c r="N43" s="657"/>
      <c r="O43" s="657"/>
      <c r="P43" s="657"/>
    </row>
    <row r="44" spans="2:16" ht="15" customHeight="1">
      <c r="B44" s="653">
        <v>38</v>
      </c>
      <c r="C44" s="654" t="s">
        <v>713</v>
      </c>
      <c r="D44" s="655">
        <v>3001.4520910000001</v>
      </c>
      <c r="E44" s="655">
        <v>3896.9482549999998</v>
      </c>
      <c r="F44" s="655">
        <v>4788.5565619999998</v>
      </c>
      <c r="G44" s="655">
        <v>29.835430879779437</v>
      </c>
      <c r="H44" s="656">
        <v>22.879654762056887</v>
      </c>
      <c r="I44" s="657"/>
      <c r="J44" s="657"/>
      <c r="K44" s="657"/>
      <c r="L44" s="657"/>
      <c r="M44" s="657"/>
      <c r="N44" s="657"/>
      <c r="O44" s="657"/>
      <c r="P44" s="657"/>
    </row>
    <row r="45" spans="2:16" ht="15" customHeight="1">
      <c r="B45" s="653">
        <v>39</v>
      </c>
      <c r="C45" s="654" t="s">
        <v>714</v>
      </c>
      <c r="D45" s="655">
        <v>677.01032800000007</v>
      </c>
      <c r="E45" s="655">
        <v>803.63126000000011</v>
      </c>
      <c r="F45" s="655">
        <v>989.63802699999997</v>
      </c>
      <c r="G45" s="655">
        <v>18.702954262759789</v>
      </c>
      <c r="H45" s="656">
        <v>23.14578541904902</v>
      </c>
      <c r="I45" s="657"/>
      <c r="J45" s="657"/>
      <c r="K45" s="657"/>
      <c r="L45" s="657"/>
      <c r="M45" s="657"/>
      <c r="N45" s="657"/>
      <c r="O45" s="657"/>
      <c r="P45" s="657"/>
    </row>
    <row r="46" spans="2:16" ht="15" customHeight="1">
      <c r="B46" s="653">
        <v>40</v>
      </c>
      <c r="C46" s="654" t="s">
        <v>715</v>
      </c>
      <c r="D46" s="655">
        <v>32.079575000000006</v>
      </c>
      <c r="E46" s="655">
        <v>229.91751900000003</v>
      </c>
      <c r="F46" s="655">
        <v>244.10061800000003</v>
      </c>
      <c r="G46" s="655">
        <v>616.70999070280698</v>
      </c>
      <c r="H46" s="656">
        <v>6.1687769864983579</v>
      </c>
      <c r="I46" s="657"/>
      <c r="J46" s="657"/>
      <c r="K46" s="657"/>
      <c r="L46" s="657"/>
      <c r="M46" s="657"/>
      <c r="N46" s="657"/>
      <c r="O46" s="657"/>
      <c r="P46" s="657"/>
    </row>
    <row r="47" spans="2:16" ht="15" customHeight="1">
      <c r="B47" s="653">
        <v>41</v>
      </c>
      <c r="C47" s="654" t="s">
        <v>716</v>
      </c>
      <c r="D47" s="655">
        <v>15.543792</v>
      </c>
      <c r="E47" s="655">
        <v>344.911697</v>
      </c>
      <c r="F47" s="655">
        <v>98.621992999999989</v>
      </c>
      <c r="G47" s="655" t="s">
        <v>25</v>
      </c>
      <c r="H47" s="656">
        <v>-71.406596570136031</v>
      </c>
      <c r="I47" s="657"/>
      <c r="J47" s="657"/>
      <c r="K47" s="657"/>
      <c r="L47" s="657"/>
      <c r="M47" s="657"/>
      <c r="N47" s="657"/>
      <c r="O47" s="657"/>
      <c r="P47" s="657"/>
    </row>
    <row r="48" spans="2:16" ht="15" customHeight="1">
      <c r="B48" s="653">
        <v>42</v>
      </c>
      <c r="C48" s="654" t="s">
        <v>667</v>
      </c>
      <c r="D48" s="655">
        <v>61.095575999999994</v>
      </c>
      <c r="E48" s="655">
        <v>44.225370999999996</v>
      </c>
      <c r="F48" s="655">
        <v>67.780886999999993</v>
      </c>
      <c r="G48" s="655">
        <v>-27.612809477399807</v>
      </c>
      <c r="H48" s="656">
        <v>53.262449737278615</v>
      </c>
      <c r="I48" s="657"/>
      <c r="J48" s="657"/>
      <c r="K48" s="657"/>
      <c r="L48" s="657"/>
      <c r="M48" s="657"/>
      <c r="N48" s="657"/>
      <c r="O48" s="657"/>
      <c r="P48" s="657"/>
    </row>
    <row r="49" spans="2:16" ht="15" customHeight="1">
      <c r="B49" s="653">
        <v>43</v>
      </c>
      <c r="C49" s="654" t="s">
        <v>717</v>
      </c>
      <c r="D49" s="655">
        <v>3347.467592</v>
      </c>
      <c r="E49" s="655">
        <v>3888.0349269999997</v>
      </c>
      <c r="F49" s="655">
        <v>3835.6902569999997</v>
      </c>
      <c r="G49" s="655">
        <v>16.148545733254707</v>
      </c>
      <c r="H49" s="656">
        <v>-1.3463014346012869</v>
      </c>
      <c r="I49" s="657"/>
      <c r="J49" s="657"/>
      <c r="K49" s="657"/>
      <c r="L49" s="657"/>
      <c r="M49" s="657"/>
      <c r="N49" s="657"/>
      <c r="O49" s="657"/>
      <c r="P49" s="657"/>
    </row>
    <row r="50" spans="2:16" ht="15" customHeight="1">
      <c r="B50" s="653">
        <v>44</v>
      </c>
      <c r="C50" s="654" t="s">
        <v>643</v>
      </c>
      <c r="D50" s="655">
        <v>6820.3935409999995</v>
      </c>
      <c r="E50" s="655">
        <v>6063.8203119999998</v>
      </c>
      <c r="F50" s="655">
        <v>6073.0315559999999</v>
      </c>
      <c r="G50" s="655">
        <v>-11.09280900657636</v>
      </c>
      <c r="H50" s="656">
        <v>0.15190496297805112</v>
      </c>
      <c r="I50" s="657"/>
      <c r="J50" s="657"/>
      <c r="K50" s="657"/>
      <c r="L50" s="657"/>
      <c r="M50" s="657"/>
      <c r="N50" s="657"/>
      <c r="O50" s="657"/>
      <c r="P50" s="657"/>
    </row>
    <row r="51" spans="2:16" ht="15" customHeight="1">
      <c r="B51" s="653">
        <v>45</v>
      </c>
      <c r="C51" s="654" t="s">
        <v>718</v>
      </c>
      <c r="D51" s="655">
        <v>1769.9060370000002</v>
      </c>
      <c r="E51" s="655">
        <v>2688.8303230000001</v>
      </c>
      <c r="F51" s="655">
        <v>2633.6847170000001</v>
      </c>
      <c r="G51" s="655">
        <v>51.919382542904998</v>
      </c>
      <c r="H51" s="656">
        <v>-2.0509143149826059</v>
      </c>
      <c r="I51" s="657"/>
      <c r="J51" s="657"/>
      <c r="K51" s="657"/>
      <c r="L51" s="657"/>
      <c r="M51" s="657"/>
      <c r="N51" s="657"/>
      <c r="O51" s="657"/>
      <c r="P51" s="657"/>
    </row>
    <row r="52" spans="2:16" ht="15" customHeight="1">
      <c r="B52" s="653">
        <v>46</v>
      </c>
      <c r="C52" s="654" t="s">
        <v>719</v>
      </c>
      <c r="D52" s="655">
        <v>3853.8091139999997</v>
      </c>
      <c r="E52" s="655">
        <v>3552.7992690000001</v>
      </c>
      <c r="F52" s="655">
        <v>5403.2578290000001</v>
      </c>
      <c r="G52" s="655">
        <v>-7.8107097704061204</v>
      </c>
      <c r="H52" s="656">
        <v>52.084523213743097</v>
      </c>
      <c r="I52" s="657"/>
      <c r="J52" s="657"/>
      <c r="K52" s="657"/>
      <c r="L52" s="657"/>
      <c r="M52" s="657"/>
      <c r="N52" s="657"/>
      <c r="O52" s="657"/>
      <c r="P52" s="657"/>
    </row>
    <row r="53" spans="2:16" ht="15" customHeight="1">
      <c r="B53" s="653">
        <v>47</v>
      </c>
      <c r="C53" s="654" t="s">
        <v>668</v>
      </c>
      <c r="D53" s="655">
        <v>6500.6190480000005</v>
      </c>
      <c r="E53" s="655">
        <v>6924.6020999999992</v>
      </c>
      <c r="F53" s="655">
        <v>9897.3023759999996</v>
      </c>
      <c r="G53" s="655">
        <v>6.5221950228023502</v>
      </c>
      <c r="H53" s="656">
        <v>42.929546464482058</v>
      </c>
      <c r="I53" s="657"/>
      <c r="J53" s="657" t="s">
        <v>96</v>
      </c>
      <c r="K53" s="657"/>
      <c r="L53" s="657"/>
      <c r="M53" s="657"/>
      <c r="N53" s="657"/>
      <c r="O53" s="657"/>
      <c r="P53" s="657"/>
    </row>
    <row r="54" spans="2:16" ht="15" customHeight="1">
      <c r="B54" s="653">
        <v>48</v>
      </c>
      <c r="C54" s="654" t="s">
        <v>720</v>
      </c>
      <c r="D54" s="655">
        <v>38953.918125999997</v>
      </c>
      <c r="E54" s="655">
        <v>53230.664981000002</v>
      </c>
      <c r="F54" s="655">
        <v>73240.064738999994</v>
      </c>
      <c r="G54" s="655">
        <v>36.65034877575232</v>
      </c>
      <c r="H54" s="656">
        <v>37.589986458260626</v>
      </c>
      <c r="I54" s="657"/>
      <c r="J54" s="657"/>
      <c r="K54" s="657"/>
      <c r="L54" s="657"/>
      <c r="M54" s="657"/>
      <c r="N54" s="657"/>
      <c r="O54" s="657"/>
      <c r="P54" s="657"/>
    </row>
    <row r="55" spans="2:16" ht="15" customHeight="1">
      <c r="B55" s="653">
        <v>49</v>
      </c>
      <c r="C55" s="654" t="s">
        <v>721</v>
      </c>
      <c r="D55" s="655">
        <v>1122.6229910000002</v>
      </c>
      <c r="E55" s="655">
        <v>1236.7954319999999</v>
      </c>
      <c r="F55" s="655">
        <v>1846.3241110000004</v>
      </c>
      <c r="G55" s="655">
        <v>10.170149900306086</v>
      </c>
      <c r="H55" s="656">
        <v>49.28290186311105</v>
      </c>
      <c r="I55" s="657"/>
      <c r="J55" s="657"/>
      <c r="K55" s="657"/>
      <c r="L55" s="657"/>
      <c r="M55" s="657"/>
      <c r="N55" s="657"/>
      <c r="O55" s="657"/>
      <c r="P55" s="657"/>
    </row>
    <row r="56" spans="2:16" ht="15" customHeight="1">
      <c r="B56" s="658"/>
      <c r="C56" s="659" t="s">
        <v>648</v>
      </c>
      <c r="D56" s="660">
        <v>98269.901437000139</v>
      </c>
      <c r="E56" s="660">
        <v>94312.731658999997</v>
      </c>
      <c r="F56" s="660">
        <v>117414.174629</v>
      </c>
      <c r="G56" s="655">
        <v>-4.0268380451536814</v>
      </c>
      <c r="H56" s="656">
        <v>24.494511571911943</v>
      </c>
      <c r="I56" s="652"/>
      <c r="J56" s="652"/>
      <c r="K56" s="652"/>
      <c r="L56" s="652"/>
      <c r="M56" s="652"/>
      <c r="N56" s="652"/>
      <c r="O56" s="652"/>
      <c r="P56" s="652"/>
    </row>
    <row r="57" spans="2:16" ht="15" customHeight="1" thickBot="1">
      <c r="B57" s="661"/>
      <c r="C57" s="662" t="s">
        <v>649</v>
      </c>
      <c r="D57" s="663">
        <v>437728.58176500007</v>
      </c>
      <c r="E57" s="663">
        <v>420981.05291400006</v>
      </c>
      <c r="F57" s="663">
        <v>585020.50402699993</v>
      </c>
      <c r="G57" s="663">
        <v>-3.8260076103486256</v>
      </c>
      <c r="H57" s="664">
        <v>38.965993832152492</v>
      </c>
      <c r="I57" s="652"/>
      <c r="J57" s="652"/>
      <c r="K57" s="652"/>
      <c r="L57" s="652"/>
      <c r="M57" s="652"/>
      <c r="N57" s="652"/>
      <c r="O57" s="652"/>
      <c r="P57" s="652"/>
    </row>
    <row r="58" spans="2:16" ht="13.5" thickTop="1">
      <c r="B58" s="72" t="s">
        <v>722</v>
      </c>
      <c r="K58" s="72" t="s">
        <v>96</v>
      </c>
    </row>
  </sheetData>
  <mergeCells count="5">
    <mergeCell ref="B1:H1"/>
    <mergeCell ref="B2:H2"/>
    <mergeCell ref="B3:H3"/>
    <mergeCell ref="D4:F4"/>
    <mergeCell ref="G4:H4"/>
  </mergeCells>
  <printOptions horizontalCentered="1"/>
  <pageMargins left="0.75" right="0.75" top="1" bottom="1" header="0.5" footer="0.5"/>
  <pageSetup scale="7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57"/>
  <sheetViews>
    <sheetView view="pageBreakPreview" topLeftCell="B13" zoomScaleSheetLayoutView="100" workbookViewId="0">
      <selection activeCell="J21" sqref="J21"/>
    </sheetView>
  </sheetViews>
  <sheetFormatPr defaultRowHeight="12.75"/>
  <cols>
    <col min="1" max="1" width="9.140625" style="72"/>
    <col min="2" max="2" width="6.140625" style="72" customWidth="1"/>
    <col min="3" max="3" width="41.140625" style="72" bestFit="1" customWidth="1"/>
    <col min="4" max="8" width="10.7109375" style="72" customWidth="1"/>
    <col min="9" max="257" width="9.140625" style="72"/>
    <col min="258" max="258" width="6.140625" style="72" customWidth="1"/>
    <col min="259" max="259" width="41.140625" style="72" bestFit="1" customWidth="1"/>
    <col min="260" max="264" width="10.7109375" style="72" customWidth="1"/>
    <col min="265" max="513" width="9.140625" style="72"/>
    <col min="514" max="514" width="6.140625" style="72" customWidth="1"/>
    <col min="515" max="515" width="41.140625" style="72" bestFit="1" customWidth="1"/>
    <col min="516" max="520" width="10.7109375" style="72" customWidth="1"/>
    <col min="521" max="769" width="9.140625" style="72"/>
    <col min="770" max="770" width="6.140625" style="72" customWidth="1"/>
    <col min="771" max="771" width="41.140625" style="72" bestFit="1" customWidth="1"/>
    <col min="772" max="776" width="10.7109375" style="72" customWidth="1"/>
    <col min="777" max="1025" width="9.140625" style="72"/>
    <col min="1026" max="1026" width="6.140625" style="72" customWidth="1"/>
    <col min="1027" max="1027" width="41.140625" style="72" bestFit="1" customWidth="1"/>
    <col min="1028" max="1032" width="10.7109375" style="72" customWidth="1"/>
    <col min="1033" max="1281" width="9.140625" style="72"/>
    <col min="1282" max="1282" width="6.140625" style="72" customWidth="1"/>
    <col min="1283" max="1283" width="41.140625" style="72" bestFit="1" customWidth="1"/>
    <col min="1284" max="1288" width="10.7109375" style="72" customWidth="1"/>
    <col min="1289" max="1537" width="9.140625" style="72"/>
    <col min="1538" max="1538" width="6.140625" style="72" customWidth="1"/>
    <col min="1539" max="1539" width="41.140625" style="72" bestFit="1" customWidth="1"/>
    <col min="1540" max="1544" width="10.7109375" style="72" customWidth="1"/>
    <col min="1545" max="1793" width="9.140625" style="72"/>
    <col min="1794" max="1794" width="6.140625" style="72" customWidth="1"/>
    <col min="1795" max="1795" width="41.140625" style="72" bestFit="1" customWidth="1"/>
    <col min="1796" max="1800" width="10.7109375" style="72" customWidth="1"/>
    <col min="1801" max="2049" width="9.140625" style="72"/>
    <col min="2050" max="2050" width="6.140625" style="72" customWidth="1"/>
    <col min="2051" max="2051" width="41.140625" style="72" bestFit="1" customWidth="1"/>
    <col min="2052" max="2056" width="10.7109375" style="72" customWidth="1"/>
    <col min="2057" max="2305" width="9.140625" style="72"/>
    <col min="2306" max="2306" width="6.140625" style="72" customWidth="1"/>
    <col min="2307" max="2307" width="41.140625" style="72" bestFit="1" customWidth="1"/>
    <col min="2308" max="2312" width="10.7109375" style="72" customWidth="1"/>
    <col min="2313" max="2561" width="9.140625" style="72"/>
    <col min="2562" max="2562" width="6.140625" style="72" customWidth="1"/>
    <col min="2563" max="2563" width="41.140625" style="72" bestFit="1" customWidth="1"/>
    <col min="2564" max="2568" width="10.7109375" style="72" customWidth="1"/>
    <col min="2569" max="2817" width="9.140625" style="72"/>
    <col min="2818" max="2818" width="6.140625" style="72" customWidth="1"/>
    <col min="2819" max="2819" width="41.140625" style="72" bestFit="1" customWidth="1"/>
    <col min="2820" max="2824" width="10.7109375" style="72" customWidth="1"/>
    <col min="2825" max="3073" width="9.140625" style="72"/>
    <col min="3074" max="3074" width="6.140625" style="72" customWidth="1"/>
    <col min="3075" max="3075" width="41.140625" style="72" bestFit="1" customWidth="1"/>
    <col min="3076" max="3080" width="10.7109375" style="72" customWidth="1"/>
    <col min="3081" max="3329" width="9.140625" style="72"/>
    <col min="3330" max="3330" width="6.140625" style="72" customWidth="1"/>
    <col min="3331" max="3331" width="41.140625" style="72" bestFit="1" customWidth="1"/>
    <col min="3332" max="3336" width="10.7109375" style="72" customWidth="1"/>
    <col min="3337" max="3585" width="9.140625" style="72"/>
    <col min="3586" max="3586" width="6.140625" style="72" customWidth="1"/>
    <col min="3587" max="3587" width="41.140625" style="72" bestFit="1" customWidth="1"/>
    <col min="3588" max="3592" width="10.7109375" style="72" customWidth="1"/>
    <col min="3593" max="3841" width="9.140625" style="72"/>
    <col min="3842" max="3842" width="6.140625" style="72" customWidth="1"/>
    <col min="3843" max="3843" width="41.140625" style="72" bestFit="1" customWidth="1"/>
    <col min="3844" max="3848" width="10.7109375" style="72" customWidth="1"/>
    <col min="3849" max="4097" width="9.140625" style="72"/>
    <col min="4098" max="4098" width="6.140625" style="72" customWidth="1"/>
    <col min="4099" max="4099" width="41.140625" style="72" bestFit="1" customWidth="1"/>
    <col min="4100" max="4104" width="10.7109375" style="72" customWidth="1"/>
    <col min="4105" max="4353" width="9.140625" style="72"/>
    <col min="4354" max="4354" width="6.140625" style="72" customWidth="1"/>
    <col min="4355" max="4355" width="41.140625" style="72" bestFit="1" customWidth="1"/>
    <col min="4356" max="4360" width="10.7109375" style="72" customWidth="1"/>
    <col min="4361" max="4609" width="9.140625" style="72"/>
    <col min="4610" max="4610" width="6.140625" style="72" customWidth="1"/>
    <col min="4611" max="4611" width="41.140625" style="72" bestFit="1" customWidth="1"/>
    <col min="4612" max="4616" width="10.7109375" style="72" customWidth="1"/>
    <col min="4617" max="4865" width="9.140625" style="72"/>
    <col min="4866" max="4866" width="6.140625" style="72" customWidth="1"/>
    <col min="4867" max="4867" width="41.140625" style="72" bestFit="1" customWidth="1"/>
    <col min="4868" max="4872" width="10.7109375" style="72" customWidth="1"/>
    <col min="4873" max="5121" width="9.140625" style="72"/>
    <col min="5122" max="5122" width="6.140625" style="72" customWidth="1"/>
    <col min="5123" max="5123" width="41.140625" style="72" bestFit="1" customWidth="1"/>
    <col min="5124" max="5128" width="10.7109375" style="72" customWidth="1"/>
    <col min="5129" max="5377" width="9.140625" style="72"/>
    <col min="5378" max="5378" width="6.140625" style="72" customWidth="1"/>
    <col min="5379" max="5379" width="41.140625" style="72" bestFit="1" customWidth="1"/>
    <col min="5380" max="5384" width="10.7109375" style="72" customWidth="1"/>
    <col min="5385" max="5633" width="9.140625" style="72"/>
    <col min="5634" max="5634" width="6.140625" style="72" customWidth="1"/>
    <col min="5635" max="5635" width="41.140625" style="72" bestFit="1" customWidth="1"/>
    <col min="5636" max="5640" width="10.7109375" style="72" customWidth="1"/>
    <col min="5641" max="5889" width="9.140625" style="72"/>
    <col min="5890" max="5890" width="6.140625" style="72" customWidth="1"/>
    <col min="5891" max="5891" width="41.140625" style="72" bestFit="1" customWidth="1"/>
    <col min="5892" max="5896" width="10.7109375" style="72" customWidth="1"/>
    <col min="5897" max="6145" width="9.140625" style="72"/>
    <col min="6146" max="6146" width="6.140625" style="72" customWidth="1"/>
    <col min="6147" max="6147" width="41.140625" style="72" bestFit="1" customWidth="1"/>
    <col min="6148" max="6152" width="10.7109375" style="72" customWidth="1"/>
    <col min="6153" max="6401" width="9.140625" style="72"/>
    <col min="6402" max="6402" width="6.140625" style="72" customWidth="1"/>
    <col min="6403" max="6403" width="41.140625" style="72" bestFit="1" customWidth="1"/>
    <col min="6404" max="6408" width="10.7109375" style="72" customWidth="1"/>
    <col min="6409" max="6657" width="9.140625" style="72"/>
    <col min="6658" max="6658" width="6.140625" style="72" customWidth="1"/>
    <col min="6659" max="6659" width="41.140625" style="72" bestFit="1" customWidth="1"/>
    <col min="6660" max="6664" width="10.7109375" style="72" customWidth="1"/>
    <col min="6665" max="6913" width="9.140625" style="72"/>
    <col min="6914" max="6914" width="6.140625" style="72" customWidth="1"/>
    <col min="6915" max="6915" width="41.140625" style="72" bestFit="1" customWidth="1"/>
    <col min="6916" max="6920" width="10.7109375" style="72" customWidth="1"/>
    <col min="6921" max="7169" width="9.140625" style="72"/>
    <col min="7170" max="7170" width="6.140625" style="72" customWidth="1"/>
    <col min="7171" max="7171" width="41.140625" style="72" bestFit="1" customWidth="1"/>
    <col min="7172" max="7176" width="10.7109375" style="72" customWidth="1"/>
    <col min="7177" max="7425" width="9.140625" style="72"/>
    <col min="7426" max="7426" width="6.140625" style="72" customWidth="1"/>
    <col min="7427" max="7427" width="41.140625" style="72" bestFit="1" customWidth="1"/>
    <col min="7428" max="7432" width="10.7109375" style="72" customWidth="1"/>
    <col min="7433" max="7681" width="9.140625" style="72"/>
    <col min="7682" max="7682" width="6.140625" style="72" customWidth="1"/>
    <col min="7683" max="7683" width="41.140625" style="72" bestFit="1" customWidth="1"/>
    <col min="7684" max="7688" width="10.7109375" style="72" customWidth="1"/>
    <col min="7689" max="7937" width="9.140625" style="72"/>
    <col min="7938" max="7938" width="6.140625" style="72" customWidth="1"/>
    <col min="7939" max="7939" width="41.140625" style="72" bestFit="1" customWidth="1"/>
    <col min="7940" max="7944" width="10.7109375" style="72" customWidth="1"/>
    <col min="7945" max="8193" width="9.140625" style="72"/>
    <col min="8194" max="8194" width="6.140625" style="72" customWidth="1"/>
    <col min="8195" max="8195" width="41.140625" style="72" bestFit="1" customWidth="1"/>
    <col min="8196" max="8200" width="10.7109375" style="72" customWidth="1"/>
    <col min="8201" max="8449" width="9.140625" style="72"/>
    <col min="8450" max="8450" width="6.140625" style="72" customWidth="1"/>
    <col min="8451" max="8451" width="41.140625" style="72" bestFit="1" customWidth="1"/>
    <col min="8452" max="8456" width="10.7109375" style="72" customWidth="1"/>
    <col min="8457" max="8705" width="9.140625" style="72"/>
    <col min="8706" max="8706" width="6.140625" style="72" customWidth="1"/>
    <col min="8707" max="8707" width="41.140625" style="72" bestFit="1" customWidth="1"/>
    <col min="8708" max="8712" width="10.7109375" style="72" customWidth="1"/>
    <col min="8713" max="8961" width="9.140625" style="72"/>
    <col min="8962" max="8962" width="6.140625" style="72" customWidth="1"/>
    <col min="8963" max="8963" width="41.140625" style="72" bestFit="1" customWidth="1"/>
    <col min="8964" max="8968" width="10.7109375" style="72" customWidth="1"/>
    <col min="8969" max="9217" width="9.140625" style="72"/>
    <col min="9218" max="9218" width="6.140625" style="72" customWidth="1"/>
    <col min="9219" max="9219" width="41.140625" style="72" bestFit="1" customWidth="1"/>
    <col min="9220" max="9224" width="10.7109375" style="72" customWidth="1"/>
    <col min="9225" max="9473" width="9.140625" style="72"/>
    <col min="9474" max="9474" width="6.140625" style="72" customWidth="1"/>
    <col min="9475" max="9475" width="41.140625" style="72" bestFit="1" customWidth="1"/>
    <col min="9476" max="9480" width="10.7109375" style="72" customWidth="1"/>
    <col min="9481" max="9729" width="9.140625" style="72"/>
    <col min="9730" max="9730" width="6.140625" style="72" customWidth="1"/>
    <col min="9731" max="9731" width="41.140625" style="72" bestFit="1" customWidth="1"/>
    <col min="9732" max="9736" width="10.7109375" style="72" customWidth="1"/>
    <col min="9737" max="9985" width="9.140625" style="72"/>
    <col min="9986" max="9986" width="6.140625" style="72" customWidth="1"/>
    <col min="9987" max="9987" width="41.140625" style="72" bestFit="1" customWidth="1"/>
    <col min="9988" max="9992" width="10.7109375" style="72" customWidth="1"/>
    <col min="9993" max="10241" width="9.140625" style="72"/>
    <col min="10242" max="10242" width="6.140625" style="72" customWidth="1"/>
    <col min="10243" max="10243" width="41.140625" style="72" bestFit="1" customWidth="1"/>
    <col min="10244" max="10248" width="10.7109375" style="72" customWidth="1"/>
    <col min="10249" max="10497" width="9.140625" style="72"/>
    <col min="10498" max="10498" width="6.140625" style="72" customWidth="1"/>
    <col min="10499" max="10499" width="41.140625" style="72" bestFit="1" customWidth="1"/>
    <col min="10500" max="10504" width="10.7109375" style="72" customWidth="1"/>
    <col min="10505" max="10753" width="9.140625" style="72"/>
    <col min="10754" max="10754" width="6.140625" style="72" customWidth="1"/>
    <col min="10755" max="10755" width="41.140625" style="72" bestFit="1" customWidth="1"/>
    <col min="10756" max="10760" width="10.7109375" style="72" customWidth="1"/>
    <col min="10761" max="11009" width="9.140625" style="72"/>
    <col min="11010" max="11010" width="6.140625" style="72" customWidth="1"/>
    <col min="11011" max="11011" width="41.140625" style="72" bestFit="1" customWidth="1"/>
    <col min="11012" max="11016" width="10.7109375" style="72" customWidth="1"/>
    <col min="11017" max="11265" width="9.140625" style="72"/>
    <col min="11266" max="11266" width="6.140625" style="72" customWidth="1"/>
    <col min="11267" max="11267" width="41.140625" style="72" bestFit="1" customWidth="1"/>
    <col min="11268" max="11272" width="10.7109375" style="72" customWidth="1"/>
    <col min="11273" max="11521" width="9.140625" style="72"/>
    <col min="11522" max="11522" width="6.140625" style="72" customWidth="1"/>
    <col min="11523" max="11523" width="41.140625" style="72" bestFit="1" customWidth="1"/>
    <col min="11524" max="11528" width="10.7109375" style="72" customWidth="1"/>
    <col min="11529" max="11777" width="9.140625" style="72"/>
    <col min="11778" max="11778" width="6.140625" style="72" customWidth="1"/>
    <col min="11779" max="11779" width="41.140625" style="72" bestFit="1" customWidth="1"/>
    <col min="11780" max="11784" width="10.7109375" style="72" customWidth="1"/>
    <col min="11785" max="12033" width="9.140625" style="72"/>
    <col min="12034" max="12034" width="6.140625" style="72" customWidth="1"/>
    <col min="12035" max="12035" width="41.140625" style="72" bestFit="1" customWidth="1"/>
    <col min="12036" max="12040" width="10.7109375" style="72" customWidth="1"/>
    <col min="12041" max="12289" width="9.140625" style="72"/>
    <col min="12290" max="12290" width="6.140625" style="72" customWidth="1"/>
    <col min="12291" max="12291" width="41.140625" style="72" bestFit="1" customWidth="1"/>
    <col min="12292" max="12296" width="10.7109375" style="72" customWidth="1"/>
    <col min="12297" max="12545" width="9.140625" style="72"/>
    <col min="12546" max="12546" width="6.140625" style="72" customWidth="1"/>
    <col min="12547" max="12547" width="41.140625" style="72" bestFit="1" customWidth="1"/>
    <col min="12548" max="12552" width="10.7109375" style="72" customWidth="1"/>
    <col min="12553" max="12801" width="9.140625" style="72"/>
    <col min="12802" max="12802" width="6.140625" style="72" customWidth="1"/>
    <col min="12803" max="12803" width="41.140625" style="72" bestFit="1" customWidth="1"/>
    <col min="12804" max="12808" width="10.7109375" style="72" customWidth="1"/>
    <col min="12809" max="13057" width="9.140625" style="72"/>
    <col min="13058" max="13058" width="6.140625" style="72" customWidth="1"/>
    <col min="13059" max="13059" width="41.140625" style="72" bestFit="1" customWidth="1"/>
    <col min="13060" max="13064" width="10.7109375" style="72" customWidth="1"/>
    <col min="13065" max="13313" width="9.140625" style="72"/>
    <col min="13314" max="13314" width="6.140625" style="72" customWidth="1"/>
    <col min="13315" max="13315" width="41.140625" style="72" bestFit="1" customWidth="1"/>
    <col min="13316" max="13320" width="10.7109375" style="72" customWidth="1"/>
    <col min="13321" max="13569" width="9.140625" style="72"/>
    <col min="13570" max="13570" width="6.140625" style="72" customWidth="1"/>
    <col min="13571" max="13571" width="41.140625" style="72" bestFit="1" customWidth="1"/>
    <col min="13572" max="13576" width="10.7109375" style="72" customWidth="1"/>
    <col min="13577" max="13825" width="9.140625" style="72"/>
    <col min="13826" max="13826" width="6.140625" style="72" customWidth="1"/>
    <col min="13827" max="13827" width="41.140625" style="72" bestFit="1" customWidth="1"/>
    <col min="13828" max="13832" width="10.7109375" style="72" customWidth="1"/>
    <col min="13833" max="14081" width="9.140625" style="72"/>
    <col min="14082" max="14082" width="6.140625" style="72" customWidth="1"/>
    <col min="14083" max="14083" width="41.140625" style="72" bestFit="1" customWidth="1"/>
    <col min="14084" max="14088" width="10.7109375" style="72" customWidth="1"/>
    <col min="14089" max="14337" width="9.140625" style="72"/>
    <col min="14338" max="14338" width="6.140625" style="72" customWidth="1"/>
    <col min="14339" max="14339" width="41.140625" style="72" bestFit="1" customWidth="1"/>
    <col min="14340" max="14344" width="10.7109375" style="72" customWidth="1"/>
    <col min="14345" max="14593" width="9.140625" style="72"/>
    <col min="14594" max="14594" width="6.140625" style="72" customWidth="1"/>
    <col min="14595" max="14595" width="41.140625" style="72" bestFit="1" customWidth="1"/>
    <col min="14596" max="14600" width="10.7109375" style="72" customWidth="1"/>
    <col min="14601" max="14849" width="9.140625" style="72"/>
    <col min="14850" max="14850" width="6.140625" style="72" customWidth="1"/>
    <col min="14851" max="14851" width="41.140625" style="72" bestFit="1" customWidth="1"/>
    <col min="14852" max="14856" width="10.7109375" style="72" customWidth="1"/>
    <col min="14857" max="15105" width="9.140625" style="72"/>
    <col min="15106" max="15106" width="6.140625" style="72" customWidth="1"/>
    <col min="15107" max="15107" width="41.140625" style="72" bestFit="1" customWidth="1"/>
    <col min="15108" max="15112" width="10.7109375" style="72" customWidth="1"/>
    <col min="15113" max="15361" width="9.140625" style="72"/>
    <col min="15362" max="15362" width="6.140625" style="72" customWidth="1"/>
    <col min="15363" max="15363" width="41.140625" style="72" bestFit="1" customWidth="1"/>
    <col min="15364" max="15368" width="10.7109375" style="72" customWidth="1"/>
    <col min="15369" max="15617" width="9.140625" style="72"/>
    <col min="15618" max="15618" width="6.140625" style="72" customWidth="1"/>
    <col min="15619" max="15619" width="41.140625" style="72" bestFit="1" customWidth="1"/>
    <col min="15620" max="15624" width="10.7109375" style="72" customWidth="1"/>
    <col min="15625" max="15873" width="9.140625" style="72"/>
    <col min="15874" max="15874" width="6.140625" style="72" customWidth="1"/>
    <col min="15875" max="15875" width="41.140625" style="72" bestFit="1" customWidth="1"/>
    <col min="15876" max="15880" width="10.7109375" style="72" customWidth="1"/>
    <col min="15881" max="16129" width="9.140625" style="72"/>
    <col min="16130" max="16130" width="6.140625" style="72" customWidth="1"/>
    <col min="16131" max="16131" width="41.140625" style="72" bestFit="1" customWidth="1"/>
    <col min="16132" max="16136" width="10.7109375" style="72" customWidth="1"/>
    <col min="16137" max="16384" width="9.140625" style="72"/>
  </cols>
  <sheetData>
    <row r="1" spans="2:12">
      <c r="B1" s="1625" t="s">
        <v>723</v>
      </c>
      <c r="C1" s="1625"/>
      <c r="D1" s="1625"/>
      <c r="E1" s="1625"/>
      <c r="F1" s="1625"/>
      <c r="G1" s="1625"/>
      <c r="H1" s="1625"/>
    </row>
    <row r="2" spans="2:12" ht="15" customHeight="1">
      <c r="B2" s="1636" t="s">
        <v>724</v>
      </c>
      <c r="C2" s="1636"/>
      <c r="D2" s="1636"/>
      <c r="E2" s="1636"/>
      <c r="F2" s="1636"/>
      <c r="G2" s="1636"/>
      <c r="H2" s="1636"/>
    </row>
    <row r="3" spans="2:12" ht="15" customHeight="1" thickBot="1">
      <c r="B3" s="1637" t="s">
        <v>44</v>
      </c>
      <c r="C3" s="1637"/>
      <c r="D3" s="1637"/>
      <c r="E3" s="1637"/>
      <c r="F3" s="1637"/>
      <c r="G3" s="1637"/>
      <c r="H3" s="1637"/>
    </row>
    <row r="4" spans="2:12" ht="15" customHeight="1" thickTop="1">
      <c r="B4" s="665"/>
      <c r="C4" s="666"/>
      <c r="D4" s="1638" t="str">
        <f>'X-Other'!D4:F4</f>
        <v>Eleven Months</v>
      </c>
      <c r="E4" s="1638"/>
      <c r="F4" s="1638"/>
      <c r="G4" s="1639" t="s">
        <v>4</v>
      </c>
      <c r="H4" s="1640"/>
    </row>
    <row r="5" spans="2:12" ht="15" customHeight="1">
      <c r="B5" s="667"/>
      <c r="C5" s="668"/>
      <c r="D5" s="669" t="s">
        <v>5</v>
      </c>
      <c r="E5" s="670" t="s">
        <v>594</v>
      </c>
      <c r="F5" s="670" t="s">
        <v>595</v>
      </c>
      <c r="G5" s="670" t="s">
        <v>594</v>
      </c>
      <c r="H5" s="671" t="s">
        <v>595</v>
      </c>
    </row>
    <row r="6" spans="2:12" ht="15" customHeight="1">
      <c r="B6" s="648"/>
      <c r="C6" s="649" t="s">
        <v>654</v>
      </c>
      <c r="D6" s="650">
        <v>63710.883969999988</v>
      </c>
      <c r="E6" s="650">
        <v>73262.512252999994</v>
      </c>
      <c r="F6" s="650">
        <v>78344.924324000007</v>
      </c>
      <c r="G6" s="650">
        <v>14.992145278501638</v>
      </c>
      <c r="H6" s="651">
        <v>6.9372615198462597</v>
      </c>
    </row>
    <row r="7" spans="2:12" ht="15" customHeight="1">
      <c r="B7" s="653">
        <v>1</v>
      </c>
      <c r="C7" s="654" t="s">
        <v>725</v>
      </c>
      <c r="D7" s="655">
        <v>1314.8804590000002</v>
      </c>
      <c r="E7" s="655">
        <v>1583.7819500000001</v>
      </c>
      <c r="F7" s="655">
        <v>1337.0367390000001</v>
      </c>
      <c r="G7" s="655">
        <v>20.450641665517352</v>
      </c>
      <c r="H7" s="656">
        <v>-15.579493818577745</v>
      </c>
    </row>
    <row r="8" spans="2:12" ht="15" customHeight="1">
      <c r="B8" s="653">
        <v>2</v>
      </c>
      <c r="C8" s="654" t="s">
        <v>726</v>
      </c>
      <c r="D8" s="655">
        <v>496.64586600000007</v>
      </c>
      <c r="E8" s="655">
        <v>524.79518500000006</v>
      </c>
      <c r="F8" s="655">
        <v>566.90608099999997</v>
      </c>
      <c r="G8" s="655">
        <v>5.6678854948930564</v>
      </c>
      <c r="H8" s="656">
        <v>8.0242534999630237</v>
      </c>
    </row>
    <row r="9" spans="2:12" ht="15" customHeight="1">
      <c r="B9" s="653">
        <v>3</v>
      </c>
      <c r="C9" s="654" t="s">
        <v>727</v>
      </c>
      <c r="D9" s="655">
        <v>457.84752099999992</v>
      </c>
      <c r="E9" s="655">
        <v>227.94979100000003</v>
      </c>
      <c r="F9" s="655">
        <v>372.54997400000002</v>
      </c>
      <c r="G9" s="655">
        <v>-50.212727918210113</v>
      </c>
      <c r="H9" s="656">
        <v>63.435102250214385</v>
      </c>
    </row>
    <row r="10" spans="2:12" ht="15" customHeight="1">
      <c r="B10" s="653">
        <v>4</v>
      </c>
      <c r="C10" s="654" t="s">
        <v>728</v>
      </c>
      <c r="D10" s="655">
        <v>1094.3875520000001</v>
      </c>
      <c r="E10" s="655">
        <v>1193.862713</v>
      </c>
      <c r="F10" s="655">
        <v>1050.8124679999999</v>
      </c>
      <c r="G10" s="655">
        <v>9.089573507868252</v>
      </c>
      <c r="H10" s="656">
        <v>-11.982135252430837</v>
      </c>
    </row>
    <row r="11" spans="2:12" ht="15" customHeight="1">
      <c r="B11" s="653">
        <v>5</v>
      </c>
      <c r="C11" s="654" t="s">
        <v>688</v>
      </c>
      <c r="D11" s="655">
        <v>6670.0228010000001</v>
      </c>
      <c r="E11" s="655">
        <v>14491.398035999999</v>
      </c>
      <c r="F11" s="655">
        <v>6586.8584710000005</v>
      </c>
      <c r="G11" s="672">
        <v>117.26159667441291</v>
      </c>
      <c r="H11" s="673">
        <v>-54.546425026510803</v>
      </c>
      <c r="L11" s="582"/>
    </row>
    <row r="12" spans="2:12" ht="15" customHeight="1">
      <c r="B12" s="653">
        <v>6</v>
      </c>
      <c r="C12" s="654" t="s">
        <v>729</v>
      </c>
      <c r="D12" s="655">
        <v>261.593007</v>
      </c>
      <c r="E12" s="655">
        <v>317.761619</v>
      </c>
      <c r="F12" s="655">
        <v>373.48508000000004</v>
      </c>
      <c r="G12" s="655">
        <v>21.471755932680566</v>
      </c>
      <c r="H12" s="656">
        <v>17.53624656601464</v>
      </c>
      <c r="L12" s="582"/>
    </row>
    <row r="13" spans="2:12" ht="15" customHeight="1">
      <c r="B13" s="653">
        <v>7</v>
      </c>
      <c r="C13" s="654" t="s">
        <v>694</v>
      </c>
      <c r="D13" s="655">
        <v>188.09165399999998</v>
      </c>
      <c r="E13" s="655">
        <v>181.703248</v>
      </c>
      <c r="F13" s="655">
        <v>187.099279</v>
      </c>
      <c r="G13" s="655">
        <v>-3.3964324647812276</v>
      </c>
      <c r="H13" s="656">
        <v>2.9696943006764371</v>
      </c>
      <c r="L13" s="582"/>
    </row>
    <row r="14" spans="2:12" ht="15" customHeight="1">
      <c r="B14" s="653">
        <v>8</v>
      </c>
      <c r="C14" s="654" t="s">
        <v>730</v>
      </c>
      <c r="D14" s="655">
        <v>8241.9324129999986</v>
      </c>
      <c r="E14" s="655">
        <v>7791.2932040000005</v>
      </c>
      <c r="F14" s="655">
        <v>8169.4119010000004</v>
      </c>
      <c r="G14" s="655">
        <v>-5.4676401894439834</v>
      </c>
      <c r="H14" s="656">
        <v>4.8530928961302067</v>
      </c>
    </row>
    <row r="15" spans="2:12" ht="15" customHeight="1">
      <c r="B15" s="653">
        <v>9</v>
      </c>
      <c r="C15" s="654" t="s">
        <v>731</v>
      </c>
      <c r="D15" s="655">
        <v>197.35303000000002</v>
      </c>
      <c r="E15" s="655">
        <v>191.81060100000002</v>
      </c>
      <c r="F15" s="655">
        <v>197.45097999999999</v>
      </c>
      <c r="G15" s="655">
        <v>-2.8083830281197066</v>
      </c>
      <c r="H15" s="656">
        <v>2.9405981580757299</v>
      </c>
    </row>
    <row r="16" spans="2:12" ht="15" customHeight="1">
      <c r="B16" s="653">
        <v>10</v>
      </c>
      <c r="C16" s="654" t="s">
        <v>732</v>
      </c>
      <c r="D16" s="655">
        <v>440.69455000000005</v>
      </c>
      <c r="E16" s="655">
        <v>476.99056499999995</v>
      </c>
      <c r="F16" s="655">
        <v>323.59775999999999</v>
      </c>
      <c r="G16" s="655">
        <v>8.2360934574752207</v>
      </c>
      <c r="H16" s="656">
        <v>-32.158456844948276</v>
      </c>
    </row>
    <row r="17" spans="2:8" ht="15" customHeight="1">
      <c r="B17" s="653">
        <v>11</v>
      </c>
      <c r="C17" s="654" t="s">
        <v>611</v>
      </c>
      <c r="D17" s="655">
        <v>0</v>
      </c>
      <c r="E17" s="655">
        <v>0</v>
      </c>
      <c r="F17" s="655">
        <v>0</v>
      </c>
      <c r="G17" s="672" t="s">
        <v>25</v>
      </c>
      <c r="H17" s="673" t="s">
        <v>25</v>
      </c>
    </row>
    <row r="18" spans="2:8" ht="15" customHeight="1">
      <c r="B18" s="653">
        <v>12</v>
      </c>
      <c r="C18" s="654" t="s">
        <v>733</v>
      </c>
      <c r="D18" s="655">
        <v>833.85318399999994</v>
      </c>
      <c r="E18" s="655">
        <v>1053.1786400000001</v>
      </c>
      <c r="F18" s="655">
        <v>1298.540612</v>
      </c>
      <c r="G18" s="655">
        <v>26.302646581967153</v>
      </c>
      <c r="H18" s="656">
        <v>23.297279557435743</v>
      </c>
    </row>
    <row r="19" spans="2:8" ht="15" customHeight="1">
      <c r="B19" s="653">
        <v>13</v>
      </c>
      <c r="C19" s="654" t="s">
        <v>734</v>
      </c>
      <c r="D19" s="655">
        <v>1478.0069959999998</v>
      </c>
      <c r="E19" s="655">
        <v>1169.4168160000002</v>
      </c>
      <c r="F19" s="655">
        <v>828.41997500000014</v>
      </c>
      <c r="G19" s="655">
        <v>-20.878803742820693</v>
      </c>
      <c r="H19" s="656">
        <v>-29.159563667502454</v>
      </c>
    </row>
    <row r="20" spans="2:8" ht="15" customHeight="1">
      <c r="B20" s="653">
        <v>14</v>
      </c>
      <c r="C20" s="654" t="s">
        <v>703</v>
      </c>
      <c r="D20" s="655">
        <v>398.31868800000007</v>
      </c>
      <c r="E20" s="655">
        <v>478.03943299999997</v>
      </c>
      <c r="F20" s="655">
        <v>484.68116099999997</v>
      </c>
      <c r="G20" s="655">
        <v>20.014312007374329</v>
      </c>
      <c r="H20" s="656">
        <v>1.38936822812272</v>
      </c>
    </row>
    <row r="21" spans="2:8" ht="15" customHeight="1">
      <c r="B21" s="653">
        <v>15</v>
      </c>
      <c r="C21" s="654" t="s">
        <v>735</v>
      </c>
      <c r="D21" s="655">
        <v>604.50435400000003</v>
      </c>
      <c r="E21" s="655">
        <v>742.59881799999994</v>
      </c>
      <c r="F21" s="655">
        <v>1113.4535969999999</v>
      </c>
      <c r="G21" s="655">
        <v>22.844246379075699</v>
      </c>
      <c r="H21" s="656">
        <v>49.940125140355406</v>
      </c>
    </row>
    <row r="22" spans="2:8" ht="15" customHeight="1">
      <c r="B22" s="653">
        <v>16</v>
      </c>
      <c r="C22" s="654" t="s">
        <v>736</v>
      </c>
      <c r="D22" s="655">
        <v>698.46948899999995</v>
      </c>
      <c r="E22" s="655">
        <v>571.43199600000003</v>
      </c>
      <c r="F22" s="655">
        <v>794.74749500000019</v>
      </c>
      <c r="G22" s="655">
        <v>-18.187980291290856</v>
      </c>
      <c r="H22" s="656">
        <v>39.079978118691145</v>
      </c>
    </row>
    <row r="23" spans="2:8" ht="15" customHeight="1">
      <c r="B23" s="653">
        <v>17</v>
      </c>
      <c r="C23" s="654" t="s">
        <v>737</v>
      </c>
      <c r="D23" s="655">
        <v>7919.6036669999994</v>
      </c>
      <c r="E23" s="655">
        <v>6886.3581389999999</v>
      </c>
      <c r="F23" s="655">
        <v>9093.2334679999985</v>
      </c>
      <c r="G23" s="655">
        <v>-13.046682276606901</v>
      </c>
      <c r="H23" s="656">
        <v>32.047060063600895</v>
      </c>
    </row>
    <row r="24" spans="2:8" ht="15" customHeight="1">
      <c r="B24" s="653">
        <v>18</v>
      </c>
      <c r="C24" s="654" t="s">
        <v>738</v>
      </c>
      <c r="D24" s="655">
        <v>436.84643400000004</v>
      </c>
      <c r="E24" s="655">
        <v>458.30451099999993</v>
      </c>
      <c r="F24" s="655">
        <v>627.83138800000006</v>
      </c>
      <c r="G24" s="655">
        <v>4.912041241476615</v>
      </c>
      <c r="H24" s="656">
        <v>36.990008374584846</v>
      </c>
    </row>
    <row r="25" spans="2:8" ht="15" customHeight="1">
      <c r="B25" s="653">
        <v>19</v>
      </c>
      <c r="C25" s="654" t="s">
        <v>739</v>
      </c>
      <c r="D25" s="655">
        <v>239.01555399999998</v>
      </c>
      <c r="E25" s="655">
        <v>238.736614</v>
      </c>
      <c r="F25" s="655">
        <v>28.966935000000003</v>
      </c>
      <c r="G25" s="655">
        <v>-0.11670370205278857</v>
      </c>
      <c r="H25" s="656">
        <v>-87.866572070926665</v>
      </c>
    </row>
    <row r="26" spans="2:8" ht="15" customHeight="1">
      <c r="B26" s="653">
        <v>20</v>
      </c>
      <c r="C26" s="654" t="s">
        <v>708</v>
      </c>
      <c r="D26" s="655">
        <v>462.01019100000002</v>
      </c>
      <c r="E26" s="655">
        <v>229.354297</v>
      </c>
      <c r="F26" s="655">
        <v>618.83401499999991</v>
      </c>
      <c r="G26" s="655">
        <v>-50.35730781098723</v>
      </c>
      <c r="H26" s="656">
        <v>169.8157492989983</v>
      </c>
    </row>
    <row r="27" spans="2:8" ht="15" customHeight="1">
      <c r="B27" s="653">
        <v>21</v>
      </c>
      <c r="C27" s="654" t="s">
        <v>740</v>
      </c>
      <c r="D27" s="655">
        <v>334.42855000000003</v>
      </c>
      <c r="E27" s="655">
        <v>270.27556599999997</v>
      </c>
      <c r="F27" s="655">
        <v>363.40763799999996</v>
      </c>
      <c r="G27" s="655">
        <v>-19.182867012998756</v>
      </c>
      <c r="H27" s="656">
        <v>34.458191459304913</v>
      </c>
    </row>
    <row r="28" spans="2:8" ht="15" customHeight="1">
      <c r="B28" s="653">
        <v>22</v>
      </c>
      <c r="C28" s="654" t="s">
        <v>741</v>
      </c>
      <c r="D28" s="655">
        <v>45.590249000000007</v>
      </c>
      <c r="E28" s="655">
        <v>0</v>
      </c>
      <c r="F28" s="655">
        <v>1.9980000000000001E-2</v>
      </c>
      <c r="G28" s="1379">
        <v>-100</v>
      </c>
      <c r="H28" s="674" t="s">
        <v>25</v>
      </c>
    </row>
    <row r="29" spans="2:8" ht="15" customHeight="1">
      <c r="B29" s="653">
        <v>23</v>
      </c>
      <c r="C29" s="654" t="s">
        <v>742</v>
      </c>
      <c r="D29" s="655">
        <v>1472.220857</v>
      </c>
      <c r="E29" s="655">
        <v>1247.0893679999999</v>
      </c>
      <c r="F29" s="655">
        <v>681.85324200000002</v>
      </c>
      <c r="G29" s="655">
        <v>-15.29196437678236</v>
      </c>
      <c r="H29" s="656">
        <v>-45.324428265031926</v>
      </c>
    </row>
    <row r="30" spans="2:8" ht="15" customHeight="1">
      <c r="B30" s="653">
        <v>24</v>
      </c>
      <c r="C30" s="654" t="s">
        <v>743</v>
      </c>
      <c r="D30" s="655">
        <v>500.40364099999999</v>
      </c>
      <c r="E30" s="655">
        <v>685.54722000000004</v>
      </c>
      <c r="F30" s="655">
        <v>682.52772399999992</v>
      </c>
      <c r="G30" s="655">
        <v>36.998847296556761</v>
      </c>
      <c r="H30" s="656">
        <v>-0.44045047691975014</v>
      </c>
    </row>
    <row r="31" spans="2:8" ht="15" customHeight="1">
      <c r="B31" s="653">
        <v>25</v>
      </c>
      <c r="C31" s="654" t="s">
        <v>662</v>
      </c>
      <c r="D31" s="655">
        <v>3808.2564189999994</v>
      </c>
      <c r="E31" s="655">
        <v>5343.6448629999995</v>
      </c>
      <c r="F31" s="655">
        <v>5200.2888210000001</v>
      </c>
      <c r="G31" s="655">
        <v>40.317359837948459</v>
      </c>
      <c r="H31" s="656">
        <v>-2.6827389483274402</v>
      </c>
    </row>
    <row r="32" spans="2:8" ht="15" customHeight="1">
      <c r="B32" s="653">
        <v>26</v>
      </c>
      <c r="C32" s="654" t="s">
        <v>744</v>
      </c>
      <c r="D32" s="655">
        <v>48.024110999999998</v>
      </c>
      <c r="E32" s="655">
        <v>37.482241000000002</v>
      </c>
      <c r="F32" s="655">
        <v>67.507897999999997</v>
      </c>
      <c r="G32" s="655">
        <v>-21.951202803108629</v>
      </c>
      <c r="H32" s="656">
        <v>80.106354900177905</v>
      </c>
    </row>
    <row r="33" spans="2:10" ht="15" customHeight="1">
      <c r="B33" s="653">
        <v>27</v>
      </c>
      <c r="C33" s="654" t="s">
        <v>637</v>
      </c>
      <c r="D33" s="655">
        <v>1589.4227600000002</v>
      </c>
      <c r="E33" s="655">
        <v>2271.7649040000001</v>
      </c>
      <c r="F33" s="655">
        <v>1953.9451610000001</v>
      </c>
      <c r="G33" s="655">
        <v>42.930185799025537</v>
      </c>
      <c r="H33" s="656">
        <v>-13.989992645823534</v>
      </c>
    </row>
    <row r="34" spans="2:10" ht="15" customHeight="1">
      <c r="B34" s="653">
        <v>28</v>
      </c>
      <c r="C34" s="654" t="s">
        <v>745</v>
      </c>
      <c r="D34" s="655">
        <v>225.11351400000004</v>
      </c>
      <c r="E34" s="655">
        <v>131.69279599999999</v>
      </c>
      <c r="F34" s="655">
        <v>126.62291299999998</v>
      </c>
      <c r="G34" s="655">
        <v>-41.49938239602978</v>
      </c>
      <c r="H34" s="656">
        <v>-3.8497800593435727</v>
      </c>
    </row>
    <row r="35" spans="2:10" ht="15" customHeight="1">
      <c r="B35" s="653">
        <v>29</v>
      </c>
      <c r="C35" s="654" t="s">
        <v>746</v>
      </c>
      <c r="D35" s="655">
        <v>576.46252100000004</v>
      </c>
      <c r="E35" s="655">
        <v>733.69841500000007</v>
      </c>
      <c r="F35" s="655">
        <v>829.890896</v>
      </c>
      <c r="G35" s="655">
        <v>27.275995970603617</v>
      </c>
      <c r="H35" s="656">
        <v>13.110629522076849</v>
      </c>
    </row>
    <row r="36" spans="2:10" ht="15" customHeight="1">
      <c r="B36" s="653">
        <v>30</v>
      </c>
      <c r="C36" s="654" t="s">
        <v>747</v>
      </c>
      <c r="D36" s="655">
        <v>543.47519100000011</v>
      </c>
      <c r="E36" s="655">
        <v>122.45692</v>
      </c>
      <c r="F36" s="655">
        <v>598.20744899999988</v>
      </c>
      <c r="G36" s="655">
        <v>-77.467799445513236</v>
      </c>
      <c r="H36" s="656">
        <v>388.50440546765333</v>
      </c>
    </row>
    <row r="37" spans="2:10" ht="15" customHeight="1">
      <c r="B37" s="653">
        <v>31</v>
      </c>
      <c r="C37" s="654" t="s">
        <v>748</v>
      </c>
      <c r="D37" s="655">
        <v>832.77177600000005</v>
      </c>
      <c r="E37" s="655">
        <v>421.260606</v>
      </c>
      <c r="F37" s="655">
        <v>730.43148099999996</v>
      </c>
      <c r="G37" s="655">
        <v>-49.41463938374396</v>
      </c>
      <c r="H37" s="656">
        <v>73.391831706190914</v>
      </c>
    </row>
    <row r="38" spans="2:10" ht="15" customHeight="1">
      <c r="B38" s="653">
        <v>32</v>
      </c>
      <c r="C38" s="654" t="s">
        <v>749</v>
      </c>
      <c r="D38" s="655">
        <v>14121.238672000001</v>
      </c>
      <c r="E38" s="655">
        <v>16336.152574</v>
      </c>
      <c r="F38" s="655">
        <v>22097.084219</v>
      </c>
      <c r="G38" s="655">
        <v>15.684983119730106</v>
      </c>
      <c r="H38" s="656">
        <v>35.26492311395819</v>
      </c>
    </row>
    <row r="39" spans="2:10" ht="15" customHeight="1">
      <c r="B39" s="653">
        <v>33</v>
      </c>
      <c r="C39" s="654" t="s">
        <v>750</v>
      </c>
      <c r="D39" s="655">
        <v>348.59707599999996</v>
      </c>
      <c r="E39" s="655">
        <v>282.50990300000001</v>
      </c>
      <c r="F39" s="655">
        <v>306.74832800000001</v>
      </c>
      <c r="G39" s="655">
        <v>-18.958039969331224</v>
      </c>
      <c r="H39" s="656">
        <v>8.5796726920401198</v>
      </c>
    </row>
    <row r="40" spans="2:10" ht="15" customHeight="1">
      <c r="B40" s="653">
        <v>34</v>
      </c>
      <c r="C40" s="654" t="s">
        <v>751</v>
      </c>
      <c r="D40" s="655">
        <v>486.88541800000002</v>
      </c>
      <c r="E40" s="655">
        <v>548.64282000000003</v>
      </c>
      <c r="F40" s="655">
        <v>662.72511100000008</v>
      </c>
      <c r="G40" s="655">
        <v>12.684175725303831</v>
      </c>
      <c r="H40" s="656">
        <v>20.793544878615194</v>
      </c>
    </row>
    <row r="41" spans="2:10" ht="15" customHeight="1">
      <c r="B41" s="653">
        <v>35</v>
      </c>
      <c r="C41" s="654" t="s">
        <v>752</v>
      </c>
      <c r="D41" s="655">
        <v>1164.5129669999997</v>
      </c>
      <c r="E41" s="655">
        <v>1363.6160420000001</v>
      </c>
      <c r="F41" s="655">
        <v>2450.6366800000001</v>
      </c>
      <c r="G41" s="655">
        <v>17.097540400338062</v>
      </c>
      <c r="H41" s="656">
        <v>79.716034757531844</v>
      </c>
    </row>
    <row r="42" spans="2:10" ht="15" customHeight="1">
      <c r="B42" s="653">
        <v>36</v>
      </c>
      <c r="C42" s="654" t="s">
        <v>753</v>
      </c>
      <c r="D42" s="655">
        <v>194.36806300000001</v>
      </c>
      <c r="E42" s="655">
        <v>118.82369999999999</v>
      </c>
      <c r="F42" s="655">
        <v>146.431535</v>
      </c>
      <c r="G42" s="655">
        <v>-38.866654240413979</v>
      </c>
      <c r="H42" s="656">
        <v>23.234283228009247</v>
      </c>
      <c r="J42" s="72" t="s">
        <v>96</v>
      </c>
    </row>
    <row r="43" spans="2:10" ht="15" customHeight="1">
      <c r="B43" s="653">
        <v>37</v>
      </c>
      <c r="C43" s="654" t="s">
        <v>754</v>
      </c>
      <c r="D43" s="655">
        <v>4025.9883529999997</v>
      </c>
      <c r="E43" s="655">
        <v>3487.7619260000006</v>
      </c>
      <c r="F43" s="655">
        <v>6107.7417599999999</v>
      </c>
      <c r="G43" s="655">
        <v>-13.368802386100668</v>
      </c>
      <c r="H43" s="656">
        <v>75.119228020381769</v>
      </c>
    </row>
    <row r="44" spans="2:10" ht="15" customHeight="1">
      <c r="B44" s="653">
        <v>38</v>
      </c>
      <c r="C44" s="654" t="s">
        <v>755</v>
      </c>
      <c r="D44" s="655">
        <v>226.82198599999998</v>
      </c>
      <c r="E44" s="655">
        <v>383.36398500000001</v>
      </c>
      <c r="F44" s="655">
        <v>365.029675</v>
      </c>
      <c r="G44" s="655">
        <v>69.015355063507855</v>
      </c>
      <c r="H44" s="656">
        <v>-4.7824810669160911</v>
      </c>
    </row>
    <row r="45" spans="2:10" ht="15" customHeight="1">
      <c r="B45" s="653">
        <v>39</v>
      </c>
      <c r="C45" s="654" t="s">
        <v>756</v>
      </c>
      <c r="D45" s="655">
        <v>148.353657</v>
      </c>
      <c r="E45" s="655">
        <v>181.39286000000001</v>
      </c>
      <c r="F45" s="655">
        <v>195.08785799999998</v>
      </c>
      <c r="G45" s="655">
        <v>22.270568631820126</v>
      </c>
      <c r="H45" s="656">
        <v>7.549910178382973</v>
      </c>
    </row>
    <row r="46" spans="2:10" ht="15" customHeight="1">
      <c r="B46" s="653">
        <v>40</v>
      </c>
      <c r="C46" s="654" t="s">
        <v>757</v>
      </c>
      <c r="D46" s="655">
        <v>583.87077900000008</v>
      </c>
      <c r="E46" s="655">
        <v>486.56936799999994</v>
      </c>
      <c r="F46" s="655">
        <v>724.81857600000012</v>
      </c>
      <c r="G46" s="655">
        <v>-16.664887934047499</v>
      </c>
      <c r="H46" s="656">
        <v>48.965106245652549</v>
      </c>
    </row>
    <row r="47" spans="2:10" ht="15" customHeight="1">
      <c r="B47" s="653"/>
      <c r="C47" s="659" t="s">
        <v>758</v>
      </c>
      <c r="D47" s="660">
        <v>28460.464164999998</v>
      </c>
      <c r="E47" s="660">
        <v>30383.212419999996</v>
      </c>
      <c r="F47" s="660">
        <v>35620.742833000004</v>
      </c>
      <c r="G47" s="655">
        <v>6.7558569805918722</v>
      </c>
      <c r="H47" s="656">
        <v>17.238237815670729</v>
      </c>
    </row>
    <row r="48" spans="2:10" ht="15" customHeight="1" thickBot="1">
      <c r="B48" s="675"/>
      <c r="C48" s="662" t="s">
        <v>759</v>
      </c>
      <c r="D48" s="663">
        <v>92171.348134999978</v>
      </c>
      <c r="E48" s="663">
        <v>103645.72467299998</v>
      </c>
      <c r="F48" s="663">
        <v>113965.667157</v>
      </c>
      <c r="G48" s="663">
        <v>12.448962470630136</v>
      </c>
      <c r="H48" s="664">
        <v>9.9569398704666696</v>
      </c>
    </row>
    <row r="49" spans="2:11" ht="15" customHeight="1" thickTop="1">
      <c r="B49" s="613" t="s">
        <v>651</v>
      </c>
      <c r="C49" s="613"/>
      <c r="D49" s="613"/>
      <c r="E49" s="676"/>
      <c r="F49" s="676"/>
      <c r="G49" s="676"/>
      <c r="H49" s="677"/>
    </row>
    <row r="50" spans="2:11" ht="15" customHeight="1">
      <c r="B50" s="678"/>
      <c r="C50" s="679"/>
      <c r="D50" s="679"/>
      <c r="E50" s="680"/>
      <c r="F50" s="680"/>
      <c r="G50" s="680"/>
      <c r="H50" s="657"/>
    </row>
    <row r="51" spans="2:11" ht="15" customHeight="1">
      <c r="B51" s="678"/>
      <c r="C51" s="679"/>
      <c r="D51" s="679"/>
      <c r="E51" s="680"/>
      <c r="F51" s="680"/>
      <c r="G51" s="680"/>
      <c r="H51" s="657"/>
    </row>
    <row r="52" spans="2:11" ht="15" customHeight="1">
      <c r="B52" s="678"/>
      <c r="C52" s="679"/>
      <c r="D52" s="679"/>
      <c r="E52" s="680"/>
      <c r="F52" s="681"/>
      <c r="G52" s="680"/>
      <c r="H52" s="657"/>
    </row>
    <row r="53" spans="2:11" ht="15" customHeight="1">
      <c r="B53" s="678"/>
      <c r="C53" s="679"/>
      <c r="D53" s="682"/>
      <c r="E53" s="683"/>
      <c r="F53" s="683"/>
      <c r="G53" s="683"/>
      <c r="H53" s="684"/>
      <c r="I53" s="582"/>
    </row>
    <row r="54" spans="2:11" ht="15" customHeight="1">
      <c r="B54" s="678"/>
      <c r="C54" s="679"/>
      <c r="D54" s="679"/>
      <c r="E54" s="680"/>
      <c r="F54" s="680"/>
      <c r="G54" s="680"/>
      <c r="H54" s="657"/>
    </row>
    <row r="55" spans="2:11" ht="15" customHeight="1">
      <c r="B55" s="678"/>
      <c r="C55" s="679"/>
      <c r="D55" s="679"/>
      <c r="E55" s="680"/>
      <c r="F55" s="680"/>
      <c r="G55" s="680"/>
      <c r="H55" s="657"/>
    </row>
    <row r="56" spans="2:11" ht="15" customHeight="1">
      <c r="B56" s="679"/>
      <c r="C56" s="685"/>
      <c r="D56" s="685"/>
      <c r="E56" s="686"/>
      <c r="F56" s="686"/>
      <c r="G56" s="686"/>
      <c r="H56" s="652"/>
      <c r="K56" s="72" t="s">
        <v>96</v>
      </c>
    </row>
    <row r="57" spans="2:11" ht="15" customHeight="1">
      <c r="B57" s="679"/>
      <c r="C57" s="685"/>
      <c r="D57" s="685"/>
      <c r="E57" s="686"/>
      <c r="F57" s="686"/>
      <c r="G57" s="686"/>
      <c r="H57" s="652"/>
    </row>
  </sheetData>
  <mergeCells count="5">
    <mergeCell ref="B1:H1"/>
    <mergeCell ref="B2:H2"/>
    <mergeCell ref="B3:H3"/>
    <mergeCell ref="D4:F4"/>
    <mergeCell ref="G4:H4"/>
  </mergeCells>
  <printOptions horizontalCentered="1"/>
  <pageMargins left="0.7" right="0.7" top="0.75" bottom="0.75" header="0.3" footer="0.3"/>
  <pageSetup scale="8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77"/>
  <sheetViews>
    <sheetView view="pageBreakPreview" topLeftCell="B1" zoomScaleSheetLayoutView="100" workbookViewId="0">
      <selection activeCell="K16" sqref="K16"/>
    </sheetView>
  </sheetViews>
  <sheetFormatPr defaultRowHeight="12.75"/>
  <cols>
    <col min="1" max="1" width="9.140625" style="393"/>
    <col min="2" max="2" width="4.7109375" style="393" customWidth="1"/>
    <col min="3" max="3" width="30" style="393" bestFit="1" customWidth="1"/>
    <col min="4" max="8" width="10.7109375" style="393" customWidth="1"/>
    <col min="9" max="257" width="9.140625" style="393"/>
    <col min="258" max="258" width="4.7109375" style="393" customWidth="1"/>
    <col min="259" max="259" width="30" style="393" bestFit="1" customWidth="1"/>
    <col min="260" max="264" width="10.7109375" style="393" customWidth="1"/>
    <col min="265" max="513" width="9.140625" style="393"/>
    <col min="514" max="514" width="4.7109375" style="393" customWidth="1"/>
    <col min="515" max="515" width="30" style="393" bestFit="1" customWidth="1"/>
    <col min="516" max="520" width="10.7109375" style="393" customWidth="1"/>
    <col min="521" max="769" width="9.140625" style="393"/>
    <col min="770" max="770" width="4.7109375" style="393" customWidth="1"/>
    <col min="771" max="771" width="30" style="393" bestFit="1" customWidth="1"/>
    <col min="772" max="776" width="10.7109375" style="393" customWidth="1"/>
    <col min="777" max="1025" width="9.140625" style="393"/>
    <col min="1026" max="1026" width="4.7109375" style="393" customWidth="1"/>
    <col min="1027" max="1027" width="30" style="393" bestFit="1" customWidth="1"/>
    <col min="1028" max="1032" width="10.7109375" style="393" customWidth="1"/>
    <col min="1033" max="1281" width="9.140625" style="393"/>
    <col min="1282" max="1282" width="4.7109375" style="393" customWidth="1"/>
    <col min="1283" max="1283" width="30" style="393" bestFit="1" customWidth="1"/>
    <col min="1284" max="1288" width="10.7109375" style="393" customWidth="1"/>
    <col min="1289" max="1537" width="9.140625" style="393"/>
    <col min="1538" max="1538" width="4.7109375" style="393" customWidth="1"/>
    <col min="1539" max="1539" width="30" style="393" bestFit="1" customWidth="1"/>
    <col min="1540" max="1544" width="10.7109375" style="393" customWidth="1"/>
    <col min="1545" max="1793" width="9.140625" style="393"/>
    <col min="1794" max="1794" width="4.7109375" style="393" customWidth="1"/>
    <col min="1795" max="1795" width="30" style="393" bestFit="1" customWidth="1"/>
    <col min="1796" max="1800" width="10.7109375" style="393" customWidth="1"/>
    <col min="1801" max="2049" width="9.140625" style="393"/>
    <col min="2050" max="2050" width="4.7109375" style="393" customWidth="1"/>
    <col min="2051" max="2051" width="30" style="393" bestFit="1" customWidth="1"/>
    <col min="2052" max="2056" width="10.7109375" style="393" customWidth="1"/>
    <col min="2057" max="2305" width="9.140625" style="393"/>
    <col min="2306" max="2306" width="4.7109375" style="393" customWidth="1"/>
    <col min="2307" max="2307" width="30" style="393" bestFit="1" customWidth="1"/>
    <col min="2308" max="2312" width="10.7109375" style="393" customWidth="1"/>
    <col min="2313" max="2561" width="9.140625" style="393"/>
    <col min="2562" max="2562" width="4.7109375" style="393" customWidth="1"/>
    <col min="2563" max="2563" width="30" style="393" bestFit="1" customWidth="1"/>
    <col min="2564" max="2568" width="10.7109375" style="393" customWidth="1"/>
    <col min="2569" max="2817" width="9.140625" style="393"/>
    <col min="2818" max="2818" width="4.7109375" style="393" customWidth="1"/>
    <col min="2819" max="2819" width="30" style="393" bestFit="1" customWidth="1"/>
    <col min="2820" max="2824" width="10.7109375" style="393" customWidth="1"/>
    <col min="2825" max="3073" width="9.140625" style="393"/>
    <col min="3074" max="3074" width="4.7109375" style="393" customWidth="1"/>
    <col min="3075" max="3075" width="30" style="393" bestFit="1" customWidth="1"/>
    <col min="3076" max="3080" width="10.7109375" style="393" customWidth="1"/>
    <col min="3081" max="3329" width="9.140625" style="393"/>
    <col min="3330" max="3330" width="4.7109375" style="393" customWidth="1"/>
    <col min="3331" max="3331" width="30" style="393" bestFit="1" customWidth="1"/>
    <col min="3332" max="3336" width="10.7109375" style="393" customWidth="1"/>
    <col min="3337" max="3585" width="9.140625" style="393"/>
    <col min="3586" max="3586" width="4.7109375" style="393" customWidth="1"/>
    <col min="3587" max="3587" width="30" style="393" bestFit="1" customWidth="1"/>
    <col min="3588" max="3592" width="10.7109375" style="393" customWidth="1"/>
    <col min="3593" max="3841" width="9.140625" style="393"/>
    <col min="3842" max="3842" width="4.7109375" style="393" customWidth="1"/>
    <col min="3843" max="3843" width="30" style="393" bestFit="1" customWidth="1"/>
    <col min="3844" max="3848" width="10.7109375" style="393" customWidth="1"/>
    <col min="3849" max="4097" width="9.140625" style="393"/>
    <col min="4098" max="4098" width="4.7109375" style="393" customWidth="1"/>
    <col min="4099" max="4099" width="30" style="393" bestFit="1" customWidth="1"/>
    <col min="4100" max="4104" width="10.7109375" style="393" customWidth="1"/>
    <col min="4105" max="4353" width="9.140625" style="393"/>
    <col min="4354" max="4354" width="4.7109375" style="393" customWidth="1"/>
    <col min="4355" max="4355" width="30" style="393" bestFit="1" customWidth="1"/>
    <col min="4356" max="4360" width="10.7109375" style="393" customWidth="1"/>
    <col min="4361" max="4609" width="9.140625" style="393"/>
    <col min="4610" max="4610" width="4.7109375" style="393" customWidth="1"/>
    <col min="4611" max="4611" width="30" style="393" bestFit="1" customWidth="1"/>
    <col min="4612" max="4616" width="10.7109375" style="393" customWidth="1"/>
    <col min="4617" max="4865" width="9.140625" style="393"/>
    <col min="4866" max="4866" width="4.7109375" style="393" customWidth="1"/>
    <col min="4867" max="4867" width="30" style="393" bestFit="1" customWidth="1"/>
    <col min="4868" max="4872" width="10.7109375" style="393" customWidth="1"/>
    <col min="4873" max="5121" width="9.140625" style="393"/>
    <col min="5122" max="5122" width="4.7109375" style="393" customWidth="1"/>
    <col min="5123" max="5123" width="30" style="393" bestFit="1" customWidth="1"/>
    <col min="5124" max="5128" width="10.7109375" style="393" customWidth="1"/>
    <col min="5129" max="5377" width="9.140625" style="393"/>
    <col min="5378" max="5378" width="4.7109375" style="393" customWidth="1"/>
    <col min="5379" max="5379" width="30" style="393" bestFit="1" customWidth="1"/>
    <col min="5380" max="5384" width="10.7109375" style="393" customWidth="1"/>
    <col min="5385" max="5633" width="9.140625" style="393"/>
    <col min="5634" max="5634" width="4.7109375" style="393" customWidth="1"/>
    <col min="5635" max="5635" width="30" style="393" bestFit="1" customWidth="1"/>
    <col min="5636" max="5640" width="10.7109375" style="393" customWidth="1"/>
    <col min="5641" max="5889" width="9.140625" style="393"/>
    <col min="5890" max="5890" width="4.7109375" style="393" customWidth="1"/>
    <col min="5891" max="5891" width="30" style="393" bestFit="1" customWidth="1"/>
    <col min="5892" max="5896" width="10.7109375" style="393" customWidth="1"/>
    <col min="5897" max="6145" width="9.140625" style="393"/>
    <col min="6146" max="6146" width="4.7109375" style="393" customWidth="1"/>
    <col min="6147" max="6147" width="30" style="393" bestFit="1" customWidth="1"/>
    <col min="6148" max="6152" width="10.7109375" style="393" customWidth="1"/>
    <col min="6153" max="6401" width="9.140625" style="393"/>
    <col min="6402" max="6402" width="4.7109375" style="393" customWidth="1"/>
    <col min="6403" max="6403" width="30" style="393" bestFit="1" customWidth="1"/>
    <col min="6404" max="6408" width="10.7109375" style="393" customWidth="1"/>
    <col min="6409" max="6657" width="9.140625" style="393"/>
    <col min="6658" max="6658" width="4.7109375" style="393" customWidth="1"/>
    <col min="6659" max="6659" width="30" style="393" bestFit="1" customWidth="1"/>
    <col min="6660" max="6664" width="10.7109375" style="393" customWidth="1"/>
    <col min="6665" max="6913" width="9.140625" style="393"/>
    <col min="6914" max="6914" width="4.7109375" style="393" customWidth="1"/>
    <col min="6915" max="6915" width="30" style="393" bestFit="1" customWidth="1"/>
    <col min="6916" max="6920" width="10.7109375" style="393" customWidth="1"/>
    <col min="6921" max="7169" width="9.140625" style="393"/>
    <col min="7170" max="7170" width="4.7109375" style="393" customWidth="1"/>
    <col min="7171" max="7171" width="30" style="393" bestFit="1" customWidth="1"/>
    <col min="7172" max="7176" width="10.7109375" style="393" customWidth="1"/>
    <col min="7177" max="7425" width="9.140625" style="393"/>
    <col min="7426" max="7426" width="4.7109375" style="393" customWidth="1"/>
    <col min="7427" max="7427" width="30" style="393" bestFit="1" customWidth="1"/>
    <col min="7428" max="7432" width="10.7109375" style="393" customWidth="1"/>
    <col min="7433" max="7681" width="9.140625" style="393"/>
    <col min="7682" max="7682" width="4.7109375" style="393" customWidth="1"/>
    <col min="7683" max="7683" width="30" style="393" bestFit="1" customWidth="1"/>
    <col min="7684" max="7688" width="10.7109375" style="393" customWidth="1"/>
    <col min="7689" max="7937" width="9.140625" style="393"/>
    <col min="7938" max="7938" width="4.7109375" style="393" customWidth="1"/>
    <col min="7939" max="7939" width="30" style="393" bestFit="1" customWidth="1"/>
    <col min="7940" max="7944" width="10.7109375" style="393" customWidth="1"/>
    <col min="7945" max="8193" width="9.140625" style="393"/>
    <col min="8194" max="8194" width="4.7109375" style="393" customWidth="1"/>
    <col min="8195" max="8195" width="30" style="393" bestFit="1" customWidth="1"/>
    <col min="8196" max="8200" width="10.7109375" style="393" customWidth="1"/>
    <col min="8201" max="8449" width="9.140625" style="393"/>
    <col min="8450" max="8450" width="4.7109375" style="393" customWidth="1"/>
    <col min="8451" max="8451" width="30" style="393" bestFit="1" customWidth="1"/>
    <col min="8452" max="8456" width="10.7109375" style="393" customWidth="1"/>
    <col min="8457" max="8705" width="9.140625" style="393"/>
    <col min="8706" max="8706" width="4.7109375" style="393" customWidth="1"/>
    <col min="8707" max="8707" width="30" style="393" bestFit="1" customWidth="1"/>
    <col min="8708" max="8712" width="10.7109375" style="393" customWidth="1"/>
    <col min="8713" max="8961" width="9.140625" style="393"/>
    <col min="8962" max="8962" width="4.7109375" style="393" customWidth="1"/>
    <col min="8963" max="8963" width="30" style="393" bestFit="1" customWidth="1"/>
    <col min="8964" max="8968" width="10.7109375" style="393" customWidth="1"/>
    <col min="8969" max="9217" width="9.140625" style="393"/>
    <col min="9218" max="9218" width="4.7109375" style="393" customWidth="1"/>
    <col min="9219" max="9219" width="30" style="393" bestFit="1" customWidth="1"/>
    <col min="9220" max="9224" width="10.7109375" style="393" customWidth="1"/>
    <col min="9225" max="9473" width="9.140625" style="393"/>
    <col min="9474" max="9474" width="4.7109375" style="393" customWidth="1"/>
    <col min="9475" max="9475" width="30" style="393" bestFit="1" customWidth="1"/>
    <col min="9476" max="9480" width="10.7109375" style="393" customWidth="1"/>
    <col min="9481" max="9729" width="9.140625" style="393"/>
    <col min="9730" max="9730" width="4.7109375" style="393" customWidth="1"/>
    <col min="9731" max="9731" width="30" style="393" bestFit="1" customWidth="1"/>
    <col min="9732" max="9736" width="10.7109375" style="393" customWidth="1"/>
    <col min="9737" max="9985" width="9.140625" style="393"/>
    <col min="9986" max="9986" width="4.7109375" style="393" customWidth="1"/>
    <col min="9987" max="9987" width="30" style="393" bestFit="1" customWidth="1"/>
    <col min="9988" max="9992" width="10.7109375" style="393" customWidth="1"/>
    <col min="9993" max="10241" width="9.140625" style="393"/>
    <col min="10242" max="10242" width="4.7109375" style="393" customWidth="1"/>
    <col min="10243" max="10243" width="30" style="393" bestFit="1" customWidth="1"/>
    <col min="10244" max="10248" width="10.7109375" style="393" customWidth="1"/>
    <col min="10249" max="10497" width="9.140625" style="393"/>
    <col min="10498" max="10498" width="4.7109375" style="393" customWidth="1"/>
    <col min="10499" max="10499" width="30" style="393" bestFit="1" customWidth="1"/>
    <col min="10500" max="10504" width="10.7109375" style="393" customWidth="1"/>
    <col min="10505" max="10753" width="9.140625" style="393"/>
    <col min="10754" max="10754" width="4.7109375" style="393" customWidth="1"/>
    <col min="10755" max="10755" width="30" style="393" bestFit="1" customWidth="1"/>
    <col min="10756" max="10760" width="10.7109375" style="393" customWidth="1"/>
    <col min="10761" max="11009" width="9.140625" style="393"/>
    <col min="11010" max="11010" width="4.7109375" style="393" customWidth="1"/>
    <col min="11011" max="11011" width="30" style="393" bestFit="1" customWidth="1"/>
    <col min="11012" max="11016" width="10.7109375" style="393" customWidth="1"/>
    <col min="11017" max="11265" width="9.140625" style="393"/>
    <col min="11266" max="11266" width="4.7109375" style="393" customWidth="1"/>
    <col min="11267" max="11267" width="30" style="393" bestFit="1" customWidth="1"/>
    <col min="11268" max="11272" width="10.7109375" style="393" customWidth="1"/>
    <col min="11273" max="11521" width="9.140625" style="393"/>
    <col min="11522" max="11522" width="4.7109375" style="393" customWidth="1"/>
    <col min="11523" max="11523" width="30" style="393" bestFit="1" customWidth="1"/>
    <col min="11524" max="11528" width="10.7109375" style="393" customWidth="1"/>
    <col min="11529" max="11777" width="9.140625" style="393"/>
    <col min="11778" max="11778" width="4.7109375" style="393" customWidth="1"/>
    <col min="11779" max="11779" width="30" style="393" bestFit="1" customWidth="1"/>
    <col min="11780" max="11784" width="10.7109375" style="393" customWidth="1"/>
    <col min="11785" max="12033" width="9.140625" style="393"/>
    <col min="12034" max="12034" width="4.7109375" style="393" customWidth="1"/>
    <col min="12035" max="12035" width="30" style="393" bestFit="1" customWidth="1"/>
    <col min="12036" max="12040" width="10.7109375" style="393" customWidth="1"/>
    <col min="12041" max="12289" width="9.140625" style="393"/>
    <col min="12290" max="12290" width="4.7109375" style="393" customWidth="1"/>
    <col min="12291" max="12291" width="30" style="393" bestFit="1" customWidth="1"/>
    <col min="12292" max="12296" width="10.7109375" style="393" customWidth="1"/>
    <col min="12297" max="12545" width="9.140625" style="393"/>
    <col min="12546" max="12546" width="4.7109375" style="393" customWidth="1"/>
    <col min="12547" max="12547" width="30" style="393" bestFit="1" customWidth="1"/>
    <col min="12548" max="12552" width="10.7109375" style="393" customWidth="1"/>
    <col min="12553" max="12801" width="9.140625" style="393"/>
    <col min="12802" max="12802" width="4.7109375" style="393" customWidth="1"/>
    <col min="12803" max="12803" width="30" style="393" bestFit="1" customWidth="1"/>
    <col min="12804" max="12808" width="10.7109375" style="393" customWidth="1"/>
    <col min="12809" max="13057" width="9.140625" style="393"/>
    <col min="13058" max="13058" width="4.7109375" style="393" customWidth="1"/>
    <col min="13059" max="13059" width="30" style="393" bestFit="1" customWidth="1"/>
    <col min="13060" max="13064" width="10.7109375" style="393" customWidth="1"/>
    <col min="13065" max="13313" width="9.140625" style="393"/>
    <col min="13314" max="13314" width="4.7109375" style="393" customWidth="1"/>
    <col min="13315" max="13315" width="30" style="393" bestFit="1" customWidth="1"/>
    <col min="13316" max="13320" width="10.7109375" style="393" customWidth="1"/>
    <col min="13321" max="13569" width="9.140625" style="393"/>
    <col min="13570" max="13570" width="4.7109375" style="393" customWidth="1"/>
    <col min="13571" max="13571" width="30" style="393" bestFit="1" customWidth="1"/>
    <col min="13572" max="13576" width="10.7109375" style="393" customWidth="1"/>
    <col min="13577" max="13825" width="9.140625" style="393"/>
    <col min="13826" max="13826" width="4.7109375" style="393" customWidth="1"/>
    <col min="13827" max="13827" width="30" style="393" bestFit="1" customWidth="1"/>
    <col min="13828" max="13832" width="10.7109375" style="393" customWidth="1"/>
    <col min="13833" max="14081" width="9.140625" style="393"/>
    <col min="14082" max="14082" width="4.7109375" style="393" customWidth="1"/>
    <col min="14083" max="14083" width="30" style="393" bestFit="1" customWidth="1"/>
    <col min="14084" max="14088" width="10.7109375" style="393" customWidth="1"/>
    <col min="14089" max="14337" width="9.140625" style="393"/>
    <col min="14338" max="14338" width="4.7109375" style="393" customWidth="1"/>
    <col min="14339" max="14339" width="30" style="393" bestFit="1" customWidth="1"/>
    <col min="14340" max="14344" width="10.7109375" style="393" customWidth="1"/>
    <col min="14345" max="14593" width="9.140625" style="393"/>
    <col min="14594" max="14594" width="4.7109375" style="393" customWidth="1"/>
    <col min="14595" max="14595" width="30" style="393" bestFit="1" customWidth="1"/>
    <col min="14596" max="14600" width="10.7109375" style="393" customWidth="1"/>
    <col min="14601" max="14849" width="9.140625" style="393"/>
    <col min="14850" max="14850" width="4.7109375" style="393" customWidth="1"/>
    <col min="14851" max="14851" width="30" style="393" bestFit="1" customWidth="1"/>
    <col min="14852" max="14856" width="10.7109375" style="393" customWidth="1"/>
    <col min="14857" max="15105" width="9.140625" style="393"/>
    <col min="15106" max="15106" width="4.7109375" style="393" customWidth="1"/>
    <col min="15107" max="15107" width="30" style="393" bestFit="1" customWidth="1"/>
    <col min="15108" max="15112" width="10.7109375" style="393" customWidth="1"/>
    <col min="15113" max="15361" width="9.140625" style="393"/>
    <col min="15362" max="15362" width="4.7109375" style="393" customWidth="1"/>
    <col min="15363" max="15363" width="30" style="393" bestFit="1" customWidth="1"/>
    <col min="15364" max="15368" width="10.7109375" style="393" customWidth="1"/>
    <col min="15369" max="15617" width="9.140625" style="393"/>
    <col min="15618" max="15618" width="4.7109375" style="393" customWidth="1"/>
    <col min="15619" max="15619" width="30" style="393" bestFit="1" customWidth="1"/>
    <col min="15620" max="15624" width="10.7109375" style="393" customWidth="1"/>
    <col min="15625" max="15873" width="9.140625" style="393"/>
    <col min="15874" max="15874" width="4.7109375" style="393" customWidth="1"/>
    <col min="15875" max="15875" width="30" style="393" bestFit="1" customWidth="1"/>
    <col min="15876" max="15880" width="10.7109375" style="393" customWidth="1"/>
    <col min="15881" max="16129" width="9.140625" style="393"/>
    <col min="16130" max="16130" width="4.7109375" style="393" customWidth="1"/>
    <col min="16131" max="16131" width="30" style="393" bestFit="1" customWidth="1"/>
    <col min="16132" max="16136" width="10.7109375" style="393" customWidth="1"/>
    <col min="16137" max="16384" width="9.140625" style="393"/>
  </cols>
  <sheetData>
    <row r="1" spans="2:12">
      <c r="B1" s="1625" t="s">
        <v>760</v>
      </c>
      <c r="C1" s="1625"/>
      <c r="D1" s="1625"/>
      <c r="E1" s="1625"/>
      <c r="F1" s="1625"/>
      <c r="G1" s="1625"/>
      <c r="H1" s="1625"/>
    </row>
    <row r="2" spans="2:12" ht="15" customHeight="1">
      <c r="B2" s="1641" t="s">
        <v>761</v>
      </c>
      <c r="C2" s="1641"/>
      <c r="D2" s="1641"/>
      <c r="E2" s="1641"/>
      <c r="F2" s="1641"/>
      <c r="G2" s="1641"/>
      <c r="H2" s="1641"/>
    </row>
    <row r="3" spans="2:12" ht="15" customHeight="1" thickBot="1">
      <c r="B3" s="1642" t="s">
        <v>44</v>
      </c>
      <c r="C3" s="1642"/>
      <c r="D3" s="1642"/>
      <c r="E3" s="1642"/>
      <c r="F3" s="1642"/>
      <c r="G3" s="1642"/>
      <c r="H3" s="1642"/>
    </row>
    <row r="4" spans="2:12" ht="15" customHeight="1" thickTop="1">
      <c r="B4" s="687"/>
      <c r="C4" s="688"/>
      <c r="D4" s="1643" t="str">
        <f>'M-China'!D4:F4</f>
        <v>Eleven Months</v>
      </c>
      <c r="E4" s="1643"/>
      <c r="F4" s="1643"/>
      <c r="G4" s="1644" t="s">
        <v>4</v>
      </c>
      <c r="H4" s="1645"/>
    </row>
    <row r="5" spans="2:12" ht="15" customHeight="1">
      <c r="B5" s="689"/>
      <c r="C5" s="690"/>
      <c r="D5" s="691" t="s">
        <v>5</v>
      </c>
      <c r="E5" s="692" t="s">
        <v>594</v>
      </c>
      <c r="F5" s="692" t="s">
        <v>595</v>
      </c>
      <c r="G5" s="693" t="s">
        <v>6</v>
      </c>
      <c r="H5" s="574" t="s">
        <v>595</v>
      </c>
    </row>
    <row r="6" spans="2:12" ht="15" customHeight="1">
      <c r="B6" s="694"/>
      <c r="C6" s="695" t="s">
        <v>596</v>
      </c>
      <c r="D6" s="696">
        <v>116275.86508799996</v>
      </c>
      <c r="E6" s="696">
        <v>110193.68909200004</v>
      </c>
      <c r="F6" s="696">
        <v>139033.18219400002</v>
      </c>
      <c r="G6" s="696">
        <v>-5.2308155191077645</v>
      </c>
      <c r="H6" s="697">
        <v>26.171637722303728</v>
      </c>
    </row>
    <row r="7" spans="2:12" ht="15" customHeight="1">
      <c r="B7" s="698">
        <v>1</v>
      </c>
      <c r="C7" s="699" t="s">
        <v>762</v>
      </c>
      <c r="D7" s="700">
        <v>13227.347141999999</v>
      </c>
      <c r="E7" s="700">
        <v>7147.0364400000008</v>
      </c>
      <c r="F7" s="700">
        <v>16005.728545</v>
      </c>
      <c r="G7" s="700">
        <v>-45.967726080867365</v>
      </c>
      <c r="H7" s="701">
        <v>123.94916661429528</v>
      </c>
    </row>
    <row r="8" spans="2:12" ht="15" customHeight="1">
      <c r="B8" s="698">
        <v>2</v>
      </c>
      <c r="C8" s="699" t="s">
        <v>726</v>
      </c>
      <c r="D8" s="700">
        <v>28.446202</v>
      </c>
      <c r="E8" s="700">
        <v>39.868482</v>
      </c>
      <c r="F8" s="700">
        <v>39.086071000000004</v>
      </c>
      <c r="G8" s="700">
        <v>40.153972048711466</v>
      </c>
      <c r="H8" s="701">
        <v>-1.9624800362351209</v>
      </c>
    </row>
    <row r="9" spans="2:12" ht="15" customHeight="1">
      <c r="B9" s="698">
        <v>3</v>
      </c>
      <c r="C9" s="699" t="s">
        <v>763</v>
      </c>
      <c r="D9" s="700">
        <v>4129.5155210000003</v>
      </c>
      <c r="E9" s="700">
        <v>1954.5356580000002</v>
      </c>
      <c r="F9" s="700">
        <v>891.8236280000001</v>
      </c>
      <c r="G9" s="700">
        <v>-52.669129149399794</v>
      </c>
      <c r="H9" s="701">
        <v>-54.371585683293787</v>
      </c>
    </row>
    <row r="10" spans="2:12" ht="15" customHeight="1">
      <c r="B10" s="698">
        <v>4</v>
      </c>
      <c r="C10" s="699" t="s">
        <v>764</v>
      </c>
      <c r="D10" s="700">
        <v>2.2065360000000003</v>
      </c>
      <c r="E10" s="700">
        <v>2.2491629999999994</v>
      </c>
      <c r="F10" s="700">
        <v>0.373255</v>
      </c>
      <c r="G10" s="700">
        <v>1.9318515537475491</v>
      </c>
      <c r="H10" s="701">
        <v>-83.404715443033695</v>
      </c>
    </row>
    <row r="11" spans="2:12" ht="15" customHeight="1">
      <c r="B11" s="698">
        <v>5</v>
      </c>
      <c r="C11" s="699" t="s">
        <v>727</v>
      </c>
      <c r="D11" s="700">
        <v>475.75883799999997</v>
      </c>
      <c r="E11" s="700">
        <v>214.36152000000001</v>
      </c>
      <c r="F11" s="700">
        <v>416.43832199999997</v>
      </c>
      <c r="G11" s="700">
        <v>-54.943239541038217</v>
      </c>
      <c r="H11" s="701">
        <v>94.269158942332552</v>
      </c>
      <c r="L11" s="702"/>
    </row>
    <row r="12" spans="2:12" ht="15" customHeight="1">
      <c r="B12" s="698">
        <v>6</v>
      </c>
      <c r="C12" s="699" t="s">
        <v>688</v>
      </c>
      <c r="D12" s="700">
        <v>955.85258900000008</v>
      </c>
      <c r="E12" s="700">
        <v>0.80284199999999994</v>
      </c>
      <c r="F12" s="700">
        <v>3263.8052699999998</v>
      </c>
      <c r="G12" s="700">
        <v>-99.916007760062683</v>
      </c>
      <c r="H12" s="701" t="s">
        <v>25</v>
      </c>
      <c r="L12" s="702"/>
    </row>
    <row r="13" spans="2:12" ht="15" customHeight="1">
      <c r="B13" s="698">
        <v>7</v>
      </c>
      <c r="C13" s="699" t="s">
        <v>765</v>
      </c>
      <c r="D13" s="700">
        <v>28.618596999999998</v>
      </c>
      <c r="E13" s="700">
        <v>36.535871</v>
      </c>
      <c r="F13" s="700">
        <v>36.428236999999996</v>
      </c>
      <c r="G13" s="700">
        <v>27.664787340902848</v>
      </c>
      <c r="H13" s="701">
        <v>-0.29459814985662547</v>
      </c>
      <c r="L13" s="702"/>
    </row>
    <row r="14" spans="2:12" ht="15" customHeight="1">
      <c r="B14" s="698">
        <v>8</v>
      </c>
      <c r="C14" s="699" t="s">
        <v>766</v>
      </c>
      <c r="D14" s="700">
        <v>64.536709000000002</v>
      </c>
      <c r="E14" s="700">
        <v>42.557477000000006</v>
      </c>
      <c r="F14" s="700">
        <v>127.377706</v>
      </c>
      <c r="G14" s="700">
        <v>-34.056945791890314</v>
      </c>
      <c r="H14" s="701">
        <v>199.30746599475333</v>
      </c>
    </row>
    <row r="15" spans="2:12" ht="15" customHeight="1">
      <c r="B15" s="698">
        <v>9</v>
      </c>
      <c r="C15" s="699" t="s">
        <v>767</v>
      </c>
      <c r="D15" s="700">
        <v>27.197521999999999</v>
      </c>
      <c r="E15" s="700">
        <v>19.374139</v>
      </c>
      <c r="F15" s="700">
        <v>19.522545000000001</v>
      </c>
      <c r="G15" s="700">
        <v>-28.765058081394329</v>
      </c>
      <c r="H15" s="701">
        <v>0.76600049168638407</v>
      </c>
    </row>
    <row r="16" spans="2:12" ht="15" customHeight="1">
      <c r="B16" s="698">
        <v>10</v>
      </c>
      <c r="C16" s="699" t="s">
        <v>768</v>
      </c>
      <c r="D16" s="700">
        <v>1224.0438150000002</v>
      </c>
      <c r="E16" s="700">
        <v>1220.463806</v>
      </c>
      <c r="F16" s="700">
        <v>1917.1619809999997</v>
      </c>
      <c r="G16" s="700">
        <v>-0.29247392586189846</v>
      </c>
      <c r="H16" s="701">
        <v>57.084705959727557</v>
      </c>
    </row>
    <row r="17" spans="2:8" ht="15" customHeight="1">
      <c r="B17" s="698">
        <v>11</v>
      </c>
      <c r="C17" s="699" t="s">
        <v>769</v>
      </c>
      <c r="D17" s="700">
        <v>2392.0575419999996</v>
      </c>
      <c r="E17" s="700">
        <v>1549.4820980000002</v>
      </c>
      <c r="F17" s="700">
        <v>1441.6174069999997</v>
      </c>
      <c r="G17" s="700">
        <v>-35.223878573402629</v>
      </c>
      <c r="H17" s="701">
        <v>-6.9613383167980629</v>
      </c>
    </row>
    <row r="18" spans="2:8" ht="15" customHeight="1">
      <c r="B18" s="698">
        <v>12</v>
      </c>
      <c r="C18" s="699" t="s">
        <v>729</v>
      </c>
      <c r="D18" s="700">
        <v>984.09198800000013</v>
      </c>
      <c r="E18" s="700">
        <v>1005.924704</v>
      </c>
      <c r="F18" s="700">
        <v>1047.1558300000002</v>
      </c>
      <c r="G18" s="700">
        <v>2.2185645515081518</v>
      </c>
      <c r="H18" s="701">
        <v>4.0988282558373328</v>
      </c>
    </row>
    <row r="19" spans="2:8" ht="15" customHeight="1">
      <c r="B19" s="698">
        <v>13</v>
      </c>
      <c r="C19" s="699" t="s">
        <v>770</v>
      </c>
      <c r="D19" s="700">
        <v>12.805593</v>
      </c>
      <c r="E19" s="700">
        <v>9.6951530000000012</v>
      </c>
      <c r="F19" s="700">
        <v>0</v>
      </c>
      <c r="G19" s="700">
        <v>-24.289699040099109</v>
      </c>
      <c r="H19" s="701">
        <v>-100</v>
      </c>
    </row>
    <row r="20" spans="2:8" ht="15" customHeight="1">
      <c r="B20" s="698">
        <v>14</v>
      </c>
      <c r="C20" s="699" t="s">
        <v>771</v>
      </c>
      <c r="D20" s="700">
        <v>4660.6444060000003</v>
      </c>
      <c r="E20" s="700">
        <v>2971.8575939999996</v>
      </c>
      <c r="F20" s="700">
        <v>4583.4354229999999</v>
      </c>
      <c r="G20" s="700">
        <v>-36.235049595843392</v>
      </c>
      <c r="H20" s="701">
        <v>54.2279627480697</v>
      </c>
    </row>
    <row r="21" spans="2:8" ht="15" customHeight="1">
      <c r="B21" s="698">
        <v>15</v>
      </c>
      <c r="C21" s="699" t="s">
        <v>772</v>
      </c>
      <c r="D21" s="700">
        <v>11493.763890999999</v>
      </c>
      <c r="E21" s="700">
        <v>11942.112399</v>
      </c>
      <c r="F21" s="700">
        <v>11935.220587</v>
      </c>
      <c r="G21" s="700">
        <v>3.9007979653303408</v>
      </c>
      <c r="H21" s="701">
        <v>-5.7710158552666257E-2</v>
      </c>
    </row>
    <row r="22" spans="2:8" ht="15" customHeight="1">
      <c r="B22" s="698">
        <v>16</v>
      </c>
      <c r="C22" s="699" t="s">
        <v>773</v>
      </c>
      <c r="D22" s="700">
        <v>0</v>
      </c>
      <c r="E22" s="700">
        <v>4.0634700000000006</v>
      </c>
      <c r="F22" s="700">
        <v>4.172841</v>
      </c>
      <c r="G22" s="700" t="s">
        <v>25</v>
      </c>
      <c r="H22" s="701">
        <v>2.6915665674903266</v>
      </c>
    </row>
    <row r="23" spans="2:8" ht="15" customHeight="1">
      <c r="B23" s="698">
        <v>17</v>
      </c>
      <c r="C23" s="699" t="s">
        <v>774</v>
      </c>
      <c r="D23" s="700">
        <v>2.8472879999999998</v>
      </c>
      <c r="E23" s="700">
        <v>6.8866400000000008</v>
      </c>
      <c r="F23" s="700">
        <v>9.6431979999999999</v>
      </c>
      <c r="G23" s="700">
        <v>141.86664643689016</v>
      </c>
      <c r="H23" s="701">
        <v>40.02761869358639</v>
      </c>
    </row>
    <row r="24" spans="2:8" ht="15" customHeight="1">
      <c r="B24" s="698">
        <v>18</v>
      </c>
      <c r="C24" s="699" t="s">
        <v>775</v>
      </c>
      <c r="D24" s="700">
        <v>20.493666000000001</v>
      </c>
      <c r="E24" s="700">
        <v>33.278202999999998</v>
      </c>
      <c r="F24" s="700">
        <v>14.108760999999999</v>
      </c>
      <c r="G24" s="700">
        <v>62.382869907219117</v>
      </c>
      <c r="H24" s="701">
        <v>-57.603597165387804</v>
      </c>
    </row>
    <row r="25" spans="2:8" ht="15" customHeight="1">
      <c r="B25" s="698">
        <v>19</v>
      </c>
      <c r="C25" s="699" t="s">
        <v>776</v>
      </c>
      <c r="D25" s="700">
        <v>3005.3256690000003</v>
      </c>
      <c r="E25" s="700">
        <v>1486.337755</v>
      </c>
      <c r="F25" s="700">
        <v>6873.273623000001</v>
      </c>
      <c r="G25" s="700">
        <v>-50.543205006645159</v>
      </c>
      <c r="H25" s="701">
        <v>362.43013069394851</v>
      </c>
    </row>
    <row r="26" spans="2:8" ht="15" customHeight="1">
      <c r="B26" s="698">
        <v>20</v>
      </c>
      <c r="C26" s="699" t="s">
        <v>730</v>
      </c>
      <c r="D26" s="700">
        <v>1706.3725539999998</v>
      </c>
      <c r="E26" s="700">
        <v>1493.1908020000001</v>
      </c>
      <c r="F26" s="700">
        <v>1397.311989</v>
      </c>
      <c r="G26" s="700">
        <v>-12.493271267184241</v>
      </c>
      <c r="H26" s="701">
        <v>-6.4210690871909151</v>
      </c>
    </row>
    <row r="27" spans="2:8" ht="15" customHeight="1">
      <c r="B27" s="698">
        <v>21</v>
      </c>
      <c r="C27" s="699" t="s">
        <v>731</v>
      </c>
      <c r="D27" s="700">
        <v>12.910962000000001</v>
      </c>
      <c r="E27" s="700">
        <v>11.487276000000001</v>
      </c>
      <c r="F27" s="700">
        <v>1.1378149999999998</v>
      </c>
      <c r="G27" s="700">
        <v>-11.026955233854764</v>
      </c>
      <c r="H27" s="701">
        <v>-90.094997282210343</v>
      </c>
    </row>
    <row r="28" spans="2:8" ht="15" customHeight="1">
      <c r="B28" s="698">
        <v>22</v>
      </c>
      <c r="C28" s="699" t="s">
        <v>777</v>
      </c>
      <c r="D28" s="700">
        <v>8.5148509999999984</v>
      </c>
      <c r="E28" s="700">
        <v>8.0165600000000001</v>
      </c>
      <c r="F28" s="700">
        <v>18.916353999999998</v>
      </c>
      <c r="G28" s="700">
        <v>-5.8520225427314898</v>
      </c>
      <c r="H28" s="701">
        <v>135.96597543085812</v>
      </c>
    </row>
    <row r="29" spans="2:8" ht="15" customHeight="1">
      <c r="B29" s="698">
        <v>23</v>
      </c>
      <c r="C29" s="699" t="s">
        <v>778</v>
      </c>
      <c r="D29" s="700">
        <v>2.6083439999999998</v>
      </c>
      <c r="E29" s="700">
        <v>2.4904540000000002</v>
      </c>
      <c r="F29" s="700">
        <v>2.6747300000000003</v>
      </c>
      <c r="G29" s="700">
        <v>-4.5197259257214455</v>
      </c>
      <c r="H29" s="701">
        <v>7.3992934621559101</v>
      </c>
    </row>
    <row r="30" spans="2:8" ht="15" customHeight="1">
      <c r="B30" s="698">
        <v>24</v>
      </c>
      <c r="C30" s="699" t="s">
        <v>733</v>
      </c>
      <c r="D30" s="700">
        <v>183.12403999999998</v>
      </c>
      <c r="E30" s="700">
        <v>162.088279</v>
      </c>
      <c r="F30" s="700">
        <v>309.69852400000002</v>
      </c>
      <c r="G30" s="700">
        <v>-11.487165202340435</v>
      </c>
      <c r="H30" s="701">
        <v>91.067809412671977</v>
      </c>
    </row>
    <row r="31" spans="2:8" ht="15" customHeight="1">
      <c r="B31" s="698">
        <v>25</v>
      </c>
      <c r="C31" s="699" t="s">
        <v>779</v>
      </c>
      <c r="D31" s="700">
        <v>5977.3870970000007</v>
      </c>
      <c r="E31" s="700">
        <v>16074.278783000002</v>
      </c>
      <c r="F31" s="700">
        <v>24308.388933999999</v>
      </c>
      <c r="G31" s="700">
        <v>168.91814972243549</v>
      </c>
      <c r="H31" s="701">
        <v>51.225378520299842</v>
      </c>
    </row>
    <row r="32" spans="2:8" ht="15" customHeight="1">
      <c r="B32" s="698">
        <v>26</v>
      </c>
      <c r="C32" s="699" t="s">
        <v>700</v>
      </c>
      <c r="D32" s="700">
        <v>95.411686000000003</v>
      </c>
      <c r="E32" s="700">
        <v>99.548702000000006</v>
      </c>
      <c r="F32" s="700">
        <v>151.19393200000002</v>
      </c>
      <c r="G32" s="700">
        <v>4.3359636260908303</v>
      </c>
      <c r="H32" s="701">
        <v>51.879360516423418</v>
      </c>
    </row>
    <row r="33" spans="2:8" ht="15" customHeight="1">
      <c r="B33" s="698">
        <v>27</v>
      </c>
      <c r="C33" s="699" t="s">
        <v>701</v>
      </c>
      <c r="D33" s="700">
        <v>0</v>
      </c>
      <c r="E33" s="700">
        <v>3.3019999999999998E-3</v>
      </c>
      <c r="F33" s="700">
        <v>0</v>
      </c>
      <c r="G33" s="700" t="s">
        <v>25</v>
      </c>
      <c r="H33" s="701">
        <v>-100</v>
      </c>
    </row>
    <row r="34" spans="2:8" ht="15" customHeight="1">
      <c r="B34" s="698">
        <v>28</v>
      </c>
      <c r="C34" s="699" t="s">
        <v>780</v>
      </c>
      <c r="D34" s="700">
        <v>41.078621000000005</v>
      </c>
      <c r="E34" s="700">
        <v>51.886709000000003</v>
      </c>
      <c r="F34" s="700">
        <v>21</v>
      </c>
      <c r="G34" s="700">
        <v>26.310737159360812</v>
      </c>
      <c r="H34" s="701">
        <v>-59.52720763230522</v>
      </c>
    </row>
    <row r="35" spans="2:8" ht="15" customHeight="1">
      <c r="B35" s="698">
        <v>29</v>
      </c>
      <c r="C35" s="699" t="s">
        <v>734</v>
      </c>
      <c r="D35" s="700">
        <v>3895.6229309999999</v>
      </c>
      <c r="E35" s="700">
        <v>4821.1622940000007</v>
      </c>
      <c r="F35" s="700">
        <v>4359.2434830000002</v>
      </c>
      <c r="G35" s="700">
        <v>23.75844324241146</v>
      </c>
      <c r="H35" s="701">
        <v>-9.5810674445634021</v>
      </c>
    </row>
    <row r="36" spans="2:8" ht="15" customHeight="1">
      <c r="B36" s="698">
        <v>30</v>
      </c>
      <c r="C36" s="699" t="s">
        <v>703</v>
      </c>
      <c r="D36" s="700">
        <v>2549.2862200000004</v>
      </c>
      <c r="E36" s="700">
        <v>8498.5348169999997</v>
      </c>
      <c r="F36" s="700">
        <v>3150.6922549999999</v>
      </c>
      <c r="G36" s="700">
        <v>233.3691897883478</v>
      </c>
      <c r="H36" s="701">
        <v>-62.926641793623894</v>
      </c>
    </row>
    <row r="37" spans="2:8" ht="15" customHeight="1">
      <c r="B37" s="698">
        <v>31</v>
      </c>
      <c r="C37" s="699" t="s">
        <v>736</v>
      </c>
      <c r="D37" s="700">
        <v>403.23259400000001</v>
      </c>
      <c r="E37" s="700">
        <v>557.59109699999999</v>
      </c>
      <c r="F37" s="700">
        <v>705.9105219999999</v>
      </c>
      <c r="G37" s="700">
        <v>38.280264367716256</v>
      </c>
      <c r="H37" s="701">
        <v>26.60003464868808</v>
      </c>
    </row>
    <row r="38" spans="2:8" ht="15" customHeight="1">
      <c r="B38" s="698">
        <v>32</v>
      </c>
      <c r="C38" s="699" t="s">
        <v>781</v>
      </c>
      <c r="D38" s="700">
        <v>5194.5801379999994</v>
      </c>
      <c r="E38" s="700">
        <v>6065.6669499999998</v>
      </c>
      <c r="F38" s="700">
        <v>5271.3513259999991</v>
      </c>
      <c r="G38" s="700">
        <v>16.769147628077292</v>
      </c>
      <c r="H38" s="701">
        <v>-13.095272631149015</v>
      </c>
    </row>
    <row r="39" spans="2:8" ht="15" customHeight="1">
      <c r="B39" s="698">
        <v>33</v>
      </c>
      <c r="C39" s="699" t="s">
        <v>738</v>
      </c>
      <c r="D39" s="700">
        <v>912.37638199999992</v>
      </c>
      <c r="E39" s="700">
        <v>486.99251099999998</v>
      </c>
      <c r="F39" s="700">
        <v>457.63731500000006</v>
      </c>
      <c r="G39" s="700">
        <v>-46.623726719835233</v>
      </c>
      <c r="H39" s="701">
        <v>-6.0278536808957028</v>
      </c>
    </row>
    <row r="40" spans="2:8" ht="15" customHeight="1">
      <c r="B40" s="698">
        <v>34</v>
      </c>
      <c r="C40" s="699" t="s">
        <v>782</v>
      </c>
      <c r="D40" s="700">
        <v>2109.4593819999996</v>
      </c>
      <c r="E40" s="700">
        <v>1539.406829</v>
      </c>
      <c r="F40" s="700">
        <v>1957.4128869999997</v>
      </c>
      <c r="G40" s="700">
        <v>-27.023632588721711</v>
      </c>
      <c r="H40" s="701">
        <v>27.153709475976328</v>
      </c>
    </row>
    <row r="41" spans="2:8" ht="15" customHeight="1">
      <c r="B41" s="698">
        <v>35</v>
      </c>
      <c r="C41" s="699" t="s">
        <v>783</v>
      </c>
      <c r="D41" s="700">
        <v>438.076303</v>
      </c>
      <c r="E41" s="700">
        <v>698.89654199999995</v>
      </c>
      <c r="F41" s="700">
        <v>482.44236300000006</v>
      </c>
      <c r="G41" s="700">
        <v>59.537627854752969</v>
      </c>
      <c r="H41" s="701">
        <v>-30.970847041335034</v>
      </c>
    </row>
    <row r="42" spans="2:8" ht="15" customHeight="1">
      <c r="B42" s="698">
        <v>36</v>
      </c>
      <c r="C42" s="699" t="s">
        <v>739</v>
      </c>
      <c r="D42" s="700">
        <v>110.60298899999998</v>
      </c>
      <c r="E42" s="700">
        <v>68.523882000000015</v>
      </c>
      <c r="F42" s="700">
        <v>22.990674999999996</v>
      </c>
      <c r="G42" s="700">
        <v>-38.04518067771204</v>
      </c>
      <c r="H42" s="701">
        <v>-66.448668217600414</v>
      </c>
    </row>
    <row r="43" spans="2:8" ht="15" customHeight="1">
      <c r="B43" s="698">
        <v>37</v>
      </c>
      <c r="C43" s="699" t="s">
        <v>707</v>
      </c>
      <c r="D43" s="700">
        <v>1922.1803789999999</v>
      </c>
      <c r="E43" s="700">
        <v>2813.9290099999998</v>
      </c>
      <c r="F43" s="700">
        <v>2232.3424500000001</v>
      </c>
      <c r="G43" s="700">
        <v>46.39255715761314</v>
      </c>
      <c r="H43" s="701">
        <v>-20.668131922773696</v>
      </c>
    </row>
    <row r="44" spans="2:8" ht="15" customHeight="1">
      <c r="B44" s="698">
        <v>38</v>
      </c>
      <c r="C44" s="699" t="s">
        <v>784</v>
      </c>
      <c r="D44" s="700">
        <v>256.049913</v>
      </c>
      <c r="E44" s="700">
        <v>133.37445600000001</v>
      </c>
      <c r="F44" s="700">
        <v>142.84557100000001</v>
      </c>
      <c r="G44" s="700">
        <v>-47.910759102659796</v>
      </c>
      <c r="H44" s="701">
        <v>7.1011461145153589</v>
      </c>
    </row>
    <row r="45" spans="2:8" ht="15" customHeight="1">
      <c r="B45" s="698">
        <v>39</v>
      </c>
      <c r="C45" s="699" t="s">
        <v>785</v>
      </c>
      <c r="D45" s="700">
        <v>6083.7872069999994</v>
      </c>
      <c r="E45" s="700">
        <v>8275.984402</v>
      </c>
      <c r="F45" s="700">
        <v>7797.6468100000002</v>
      </c>
      <c r="G45" s="700">
        <v>36.033429842478057</v>
      </c>
      <c r="H45" s="701">
        <v>-5.7798271331251385</v>
      </c>
    </row>
    <row r="46" spans="2:8" ht="15" customHeight="1">
      <c r="B46" s="698">
        <v>40</v>
      </c>
      <c r="C46" s="699" t="s">
        <v>786</v>
      </c>
      <c r="D46" s="700">
        <v>524.41601700000001</v>
      </c>
      <c r="E46" s="700">
        <v>169.36592399999998</v>
      </c>
      <c r="F46" s="700">
        <v>665.32961499999999</v>
      </c>
      <c r="G46" s="700">
        <v>-67.703899478722448</v>
      </c>
      <c r="H46" s="701">
        <v>292.83558303026768</v>
      </c>
    </row>
    <row r="47" spans="2:8" ht="15" customHeight="1">
      <c r="B47" s="698">
        <v>41</v>
      </c>
      <c r="C47" s="699" t="s">
        <v>742</v>
      </c>
      <c r="D47" s="700">
        <v>17.120677999999998</v>
      </c>
      <c r="E47" s="700">
        <v>2.0388609999999998</v>
      </c>
      <c r="F47" s="700">
        <v>2.7678000000000001E-2</v>
      </c>
      <c r="G47" s="700">
        <v>-88.091236807327377</v>
      </c>
      <c r="H47" s="701">
        <v>-98.642477343968025</v>
      </c>
    </row>
    <row r="48" spans="2:8" ht="15" customHeight="1">
      <c r="B48" s="698">
        <v>42</v>
      </c>
      <c r="C48" s="699" t="s">
        <v>743</v>
      </c>
      <c r="D48" s="700">
        <v>837.17103900000006</v>
      </c>
      <c r="E48" s="700">
        <v>692.37492299999997</v>
      </c>
      <c r="F48" s="700">
        <v>726.42494199999987</v>
      </c>
      <c r="G48" s="700">
        <v>-17.295882114240229</v>
      </c>
      <c r="H48" s="701">
        <v>4.9178584996210049</v>
      </c>
    </row>
    <row r="49" spans="2:13" ht="15" customHeight="1">
      <c r="B49" s="698">
        <v>43</v>
      </c>
      <c r="C49" s="699" t="s">
        <v>662</v>
      </c>
      <c r="D49" s="700">
        <v>836.61626200000001</v>
      </c>
      <c r="E49" s="700">
        <v>1438.8439830000002</v>
      </c>
      <c r="F49" s="700">
        <v>898.18662400000005</v>
      </c>
      <c r="G49" s="700">
        <v>71.983745517966071</v>
      </c>
      <c r="H49" s="701">
        <v>-37.575815403746951</v>
      </c>
    </row>
    <row r="50" spans="2:13" ht="15" customHeight="1">
      <c r="B50" s="698">
        <v>44</v>
      </c>
      <c r="C50" s="699" t="s">
        <v>787</v>
      </c>
      <c r="D50" s="700">
        <v>147.25412399999999</v>
      </c>
      <c r="E50" s="700">
        <v>213.91046399999999</v>
      </c>
      <c r="F50" s="700">
        <v>186.042573</v>
      </c>
      <c r="G50" s="700">
        <v>45.266195736562196</v>
      </c>
      <c r="H50" s="701">
        <v>-13.027829718512507</v>
      </c>
    </row>
    <row r="51" spans="2:13" ht="15" customHeight="1">
      <c r="B51" s="698">
        <v>45</v>
      </c>
      <c r="C51" s="699" t="s">
        <v>788</v>
      </c>
      <c r="D51" s="700">
        <v>21154.172925999999</v>
      </c>
      <c r="E51" s="700">
        <v>6712.5512959999996</v>
      </c>
      <c r="F51" s="700">
        <v>9045.9693069999994</v>
      </c>
      <c r="G51" s="700">
        <v>-68.268429498608327</v>
      </c>
      <c r="H51" s="701">
        <v>34.762013846962788</v>
      </c>
    </row>
    <row r="52" spans="2:13" ht="15" customHeight="1">
      <c r="B52" s="698">
        <v>46</v>
      </c>
      <c r="C52" s="699" t="s">
        <v>789</v>
      </c>
      <c r="D52" s="700">
        <v>419.09906999999998</v>
      </c>
      <c r="E52" s="700">
        <v>291.424194</v>
      </c>
      <c r="F52" s="700">
        <v>1770.8017029999999</v>
      </c>
      <c r="G52" s="700">
        <v>-30.464127729989954</v>
      </c>
      <c r="H52" s="701">
        <v>507.63716241075031</v>
      </c>
    </row>
    <row r="53" spans="2:13" ht="15" customHeight="1">
      <c r="B53" s="698">
        <v>47</v>
      </c>
      <c r="C53" s="699" t="s">
        <v>747</v>
      </c>
      <c r="D53" s="700">
        <v>6.7747729999999997</v>
      </c>
      <c r="E53" s="700">
        <v>42.996171000000004</v>
      </c>
      <c r="F53" s="700">
        <v>26.761374000000004</v>
      </c>
      <c r="G53" s="700">
        <v>534.65109458280017</v>
      </c>
      <c r="H53" s="701">
        <v>-37.758704141352496</v>
      </c>
    </row>
    <row r="54" spans="2:13" ht="15" customHeight="1">
      <c r="B54" s="698">
        <v>48</v>
      </c>
      <c r="C54" s="699" t="s">
        <v>748</v>
      </c>
      <c r="D54" s="700">
        <v>825.67755099999999</v>
      </c>
      <c r="E54" s="700">
        <v>667.138777</v>
      </c>
      <c r="F54" s="700">
        <v>644.53792799999997</v>
      </c>
      <c r="G54" s="700">
        <v>-19.201051767483506</v>
      </c>
      <c r="H54" s="701">
        <v>-3.3877282777103517</v>
      </c>
    </row>
    <row r="55" spans="2:13" ht="15" customHeight="1">
      <c r="B55" s="698">
        <v>49</v>
      </c>
      <c r="C55" s="699" t="s">
        <v>790</v>
      </c>
      <c r="D55" s="700">
        <v>152.96301099999999</v>
      </c>
      <c r="E55" s="700">
        <v>147.13450900000001</v>
      </c>
      <c r="F55" s="700">
        <v>169.75538600000002</v>
      </c>
      <c r="G55" s="700">
        <v>-3.8103996266129911</v>
      </c>
      <c r="H55" s="701">
        <v>15.374283812643853</v>
      </c>
    </row>
    <row r="56" spans="2:13" ht="15" customHeight="1">
      <c r="B56" s="698">
        <v>50</v>
      </c>
      <c r="C56" s="699" t="s">
        <v>791</v>
      </c>
      <c r="D56" s="700">
        <v>468.40767500000004</v>
      </c>
      <c r="E56" s="700">
        <v>530.89607999999998</v>
      </c>
      <c r="F56" s="700">
        <v>621.31122699999992</v>
      </c>
      <c r="G56" s="700">
        <v>13.340602286245613</v>
      </c>
      <c r="H56" s="701">
        <v>17.030667659101923</v>
      </c>
    </row>
    <row r="57" spans="2:13" ht="15" customHeight="1">
      <c r="B57" s="698">
        <v>51</v>
      </c>
      <c r="C57" s="699" t="s">
        <v>792</v>
      </c>
      <c r="D57" s="700">
        <v>3632.1383729999998</v>
      </c>
      <c r="E57" s="700">
        <v>4356.4972959999996</v>
      </c>
      <c r="F57" s="700">
        <v>5681.2542280000007</v>
      </c>
      <c r="G57" s="700">
        <v>19.943043150134955</v>
      </c>
      <c r="H57" s="701">
        <v>30.408762865900343</v>
      </c>
      <c r="M57" s="393" t="s">
        <v>96</v>
      </c>
    </row>
    <row r="58" spans="2:13" ht="15" customHeight="1">
      <c r="B58" s="698">
        <v>52</v>
      </c>
      <c r="C58" s="699" t="s">
        <v>793</v>
      </c>
      <c r="D58" s="700">
        <v>262.957989</v>
      </c>
      <c r="E58" s="700">
        <v>98.678786000000002</v>
      </c>
      <c r="F58" s="700">
        <v>92.071222000000006</v>
      </c>
      <c r="G58" s="700">
        <v>-62.473554663516992</v>
      </c>
      <c r="H58" s="701">
        <v>-6.6960329244423349</v>
      </c>
    </row>
    <row r="59" spans="2:13" ht="15" customHeight="1">
      <c r="B59" s="698">
        <v>53</v>
      </c>
      <c r="C59" s="699" t="s">
        <v>794</v>
      </c>
      <c r="D59" s="700">
        <v>107.39838800000001</v>
      </c>
      <c r="E59" s="700">
        <v>100.123355</v>
      </c>
      <c r="F59" s="700">
        <v>97.583028999999982</v>
      </c>
      <c r="G59" s="700">
        <v>-6.7738754142194466</v>
      </c>
      <c r="H59" s="701">
        <v>-2.5371962415762255</v>
      </c>
    </row>
    <row r="60" spans="2:13" ht="15" customHeight="1">
      <c r="B60" s="698">
        <v>54</v>
      </c>
      <c r="C60" s="699" t="s">
        <v>717</v>
      </c>
      <c r="D60" s="700">
        <v>826.78686900000002</v>
      </c>
      <c r="E60" s="700">
        <v>572.450647</v>
      </c>
      <c r="F60" s="700">
        <v>601.15630800000008</v>
      </c>
      <c r="G60" s="700">
        <v>-30.762005486083737</v>
      </c>
      <c r="H60" s="701">
        <v>5.0145215400551564</v>
      </c>
    </row>
    <row r="61" spans="2:13" ht="15" customHeight="1">
      <c r="B61" s="698">
        <v>55</v>
      </c>
      <c r="C61" s="699" t="s">
        <v>795</v>
      </c>
      <c r="D61" s="700">
        <v>2302.579009</v>
      </c>
      <c r="E61" s="700">
        <v>2676.8699329999999</v>
      </c>
      <c r="F61" s="700">
        <v>2010.0607929999999</v>
      </c>
      <c r="G61" s="700">
        <v>16.255291242429635</v>
      </c>
      <c r="H61" s="701">
        <v>-24.910031368341421</v>
      </c>
    </row>
    <row r="62" spans="2:13" ht="15" customHeight="1">
      <c r="B62" s="698">
        <v>56</v>
      </c>
      <c r="C62" s="699" t="s">
        <v>751</v>
      </c>
      <c r="D62" s="700">
        <v>94.173501000000002</v>
      </c>
      <c r="E62" s="700">
        <v>75.909855000000007</v>
      </c>
      <c r="F62" s="700">
        <v>129.119801</v>
      </c>
      <c r="G62" s="700">
        <v>-19.39361477067736</v>
      </c>
      <c r="H62" s="701">
        <v>70.096229270889751</v>
      </c>
    </row>
    <row r="63" spans="2:13" ht="15" customHeight="1">
      <c r="B63" s="698">
        <v>57</v>
      </c>
      <c r="C63" s="699" t="s">
        <v>752</v>
      </c>
      <c r="D63" s="700">
        <v>4271.3160509999998</v>
      </c>
      <c r="E63" s="700">
        <v>5052.6844170000004</v>
      </c>
      <c r="F63" s="700">
        <v>6883.5850140000002</v>
      </c>
      <c r="G63" s="700">
        <v>18.29338678455008</v>
      </c>
      <c r="H63" s="701">
        <v>36.236195374479479</v>
      </c>
    </row>
    <row r="64" spans="2:13" ht="15" customHeight="1">
      <c r="B64" s="698">
        <v>58</v>
      </c>
      <c r="C64" s="699" t="s">
        <v>796</v>
      </c>
      <c r="D64" s="700">
        <v>399.97801600000003</v>
      </c>
      <c r="E64" s="700">
        <v>412.25265100000001</v>
      </c>
      <c r="F64" s="700">
        <v>486.69202899999999</v>
      </c>
      <c r="G64" s="700">
        <v>3.0688274127546009</v>
      </c>
      <c r="H64" s="701">
        <v>18.056737250672029</v>
      </c>
    </row>
    <row r="65" spans="2:11" ht="15" customHeight="1">
      <c r="B65" s="698">
        <v>59</v>
      </c>
      <c r="C65" s="699" t="s">
        <v>797</v>
      </c>
      <c r="D65" s="700">
        <v>0.7081559999999999</v>
      </c>
      <c r="E65" s="700">
        <v>1.2116889999999998</v>
      </c>
      <c r="F65" s="700">
        <v>1.8615629999999999</v>
      </c>
      <c r="G65" s="700">
        <v>71.104813063788185</v>
      </c>
      <c r="H65" s="701">
        <v>53.633729447077599</v>
      </c>
    </row>
    <row r="66" spans="2:11" ht="15" customHeight="1">
      <c r="B66" s="698">
        <v>60</v>
      </c>
      <c r="C66" s="699" t="s">
        <v>754</v>
      </c>
      <c r="D66" s="700">
        <v>1687.9295980000002</v>
      </c>
      <c r="E66" s="700">
        <v>1044.6506529999999</v>
      </c>
      <c r="F66" s="700">
        <v>1879.4697890000002</v>
      </c>
      <c r="G66" s="700">
        <v>-38.110531728468466</v>
      </c>
      <c r="H66" s="701">
        <v>79.913714082558499</v>
      </c>
    </row>
    <row r="67" spans="2:11" ht="15" customHeight="1">
      <c r="B67" s="698">
        <v>61</v>
      </c>
      <c r="C67" s="699" t="s">
        <v>798</v>
      </c>
      <c r="D67" s="700">
        <v>351.1024579999999</v>
      </c>
      <c r="E67" s="700">
        <v>454.830691</v>
      </c>
      <c r="F67" s="700">
        <v>424.22774500000003</v>
      </c>
      <c r="G67" s="700">
        <v>29.543579270527403</v>
      </c>
      <c r="H67" s="701">
        <v>-6.7284258968355175</v>
      </c>
      <c r="K67" s="393" t="s">
        <v>96</v>
      </c>
    </row>
    <row r="68" spans="2:11" ht="15" customHeight="1">
      <c r="B68" s="698">
        <v>62</v>
      </c>
      <c r="C68" s="699" t="s">
        <v>757</v>
      </c>
      <c r="D68" s="700">
        <v>1742.217482</v>
      </c>
      <c r="E68" s="700">
        <v>1640.816593</v>
      </c>
      <c r="F68" s="700">
        <v>2252.6170959999999</v>
      </c>
      <c r="G68" s="700">
        <v>-5.8202199236111198</v>
      </c>
      <c r="H68" s="701">
        <v>37.286343008112169</v>
      </c>
    </row>
    <row r="69" spans="2:11" ht="15" customHeight="1">
      <c r="B69" s="698">
        <v>63</v>
      </c>
      <c r="C69" s="699" t="s">
        <v>799</v>
      </c>
      <c r="D69" s="700">
        <v>352.71932900000002</v>
      </c>
      <c r="E69" s="700">
        <v>300.26998300000002</v>
      </c>
      <c r="F69" s="700">
        <v>446.89224300000001</v>
      </c>
      <c r="G69" s="700">
        <v>-14.869994833767677</v>
      </c>
      <c r="H69" s="701">
        <v>48.83014230563299</v>
      </c>
    </row>
    <row r="70" spans="2:11" ht="15" customHeight="1">
      <c r="B70" s="698">
        <v>64</v>
      </c>
      <c r="C70" s="699" t="s">
        <v>800</v>
      </c>
      <c r="D70" s="700">
        <v>215.97063600000001</v>
      </c>
      <c r="E70" s="700">
        <v>947.29029000000003</v>
      </c>
      <c r="F70" s="700">
        <v>1874.231812</v>
      </c>
      <c r="G70" s="700">
        <v>338.61994738951455</v>
      </c>
      <c r="H70" s="701">
        <v>97.851897331281606</v>
      </c>
    </row>
    <row r="71" spans="2:11" ht="15" customHeight="1">
      <c r="B71" s="703"/>
      <c r="C71" s="704" t="s">
        <v>648</v>
      </c>
      <c r="D71" s="705">
        <v>44521.013101000019</v>
      </c>
      <c r="E71" s="705">
        <v>49932.464945999993</v>
      </c>
      <c r="F71" s="705">
        <v>58552.041254000011</v>
      </c>
      <c r="G71" s="705">
        <v>12.154826379901991</v>
      </c>
      <c r="H71" s="706">
        <v>17.262469051591495</v>
      </c>
      <c r="J71" s="393" t="s">
        <v>96</v>
      </c>
    </row>
    <row r="72" spans="2:11" ht="15" customHeight="1" thickBot="1">
      <c r="B72" s="707"/>
      <c r="C72" s="708" t="s">
        <v>649</v>
      </c>
      <c r="D72" s="709">
        <v>160796.87818899998</v>
      </c>
      <c r="E72" s="709">
        <v>160126.15403800001</v>
      </c>
      <c r="F72" s="709">
        <v>197585.22344800003</v>
      </c>
      <c r="G72" s="709">
        <v>-0.41712510749842124</v>
      </c>
      <c r="H72" s="710">
        <v>23.393473499095279</v>
      </c>
    </row>
    <row r="73" spans="2:11" ht="13.5" thickTop="1">
      <c r="B73" s="72" t="s">
        <v>651</v>
      </c>
    </row>
    <row r="75" spans="2:11">
      <c r="D75" s="702"/>
      <c r="E75" s="702"/>
      <c r="F75" s="702"/>
      <c r="H75" s="393" t="s">
        <v>96</v>
      </c>
    </row>
    <row r="77" spans="2:11">
      <c r="D77" s="409"/>
    </row>
  </sheetData>
  <mergeCells count="5">
    <mergeCell ref="B1:H1"/>
    <mergeCell ref="B2:H2"/>
    <mergeCell ref="B3:H3"/>
    <mergeCell ref="D4:F4"/>
    <mergeCell ref="G4:H4"/>
  </mergeCells>
  <printOptions horizontalCentered="1"/>
  <pageMargins left="0.75" right="0.75" top="1" bottom="1" header="0.5" footer="0.5"/>
  <pageSetup scale="6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8"/>
  <sheetViews>
    <sheetView view="pageBreakPreview" zoomScaleSheetLayoutView="100" workbookViewId="0">
      <selection activeCell="O15" sqref="O15"/>
    </sheetView>
  </sheetViews>
  <sheetFormatPr defaultRowHeight="15"/>
  <cols>
    <col min="2" max="2" width="4.42578125" customWidth="1"/>
    <col min="3" max="3" width="4.85546875" customWidth="1"/>
    <col min="4" max="4" width="6.42578125" customWidth="1"/>
    <col min="5" max="5" width="15.7109375" customWidth="1"/>
    <col min="6" max="6" width="13" customWidth="1"/>
    <col min="7" max="7" width="11" customWidth="1"/>
    <col min="8" max="8" width="12.85546875" customWidth="1"/>
    <col min="9" max="9" width="10.5703125" customWidth="1"/>
    <col min="10" max="10" width="13.42578125" customWidth="1"/>
  </cols>
  <sheetData>
    <row r="1" spans="1:12">
      <c r="A1" s="1646" t="s">
        <v>970</v>
      </c>
      <c r="B1" s="1646"/>
      <c r="C1" s="1646"/>
      <c r="D1" s="1646"/>
      <c r="E1" s="1646"/>
      <c r="F1" s="1646"/>
      <c r="G1" s="1646"/>
      <c r="H1" s="1646"/>
      <c r="I1" s="1646"/>
      <c r="J1" s="1646"/>
      <c r="K1" s="1646"/>
      <c r="L1" s="1646"/>
    </row>
    <row r="2" spans="1:12" ht="15.75">
      <c r="A2" s="1647" t="s">
        <v>856</v>
      </c>
      <c r="B2" s="1647"/>
      <c r="C2" s="1647"/>
      <c r="D2" s="1647"/>
      <c r="E2" s="1647"/>
      <c r="F2" s="1647"/>
      <c r="G2" s="1647"/>
      <c r="H2" s="1647"/>
      <c r="I2" s="1647"/>
      <c r="J2" s="1647"/>
      <c r="K2" s="1647"/>
      <c r="L2" s="1647"/>
    </row>
    <row r="3" spans="1:12" ht="15.75" thickBot="1">
      <c r="A3" s="1648" t="s">
        <v>803</v>
      </c>
      <c r="B3" s="1648"/>
      <c r="C3" s="1648"/>
      <c r="D3" s="1648"/>
      <c r="E3" s="1648"/>
      <c r="F3" s="1648"/>
      <c r="G3" s="1648"/>
      <c r="H3" s="1648"/>
      <c r="I3" s="1648"/>
      <c r="J3" s="1648"/>
      <c r="K3" s="1648"/>
      <c r="L3" s="1648"/>
    </row>
    <row r="4" spans="1:12" ht="15.75" thickTop="1">
      <c r="A4" s="1649" t="s">
        <v>857</v>
      </c>
      <c r="B4" s="1650"/>
      <c r="C4" s="1650"/>
      <c r="D4" s="1650"/>
      <c r="E4" s="1651"/>
      <c r="F4" s="1658" t="s">
        <v>5</v>
      </c>
      <c r="G4" s="1651"/>
      <c r="H4" s="1658" t="s">
        <v>6</v>
      </c>
      <c r="I4" s="1651"/>
      <c r="J4" s="1659" t="s">
        <v>858</v>
      </c>
      <c r="K4" s="1661" t="s">
        <v>807</v>
      </c>
      <c r="L4" s="1662"/>
    </row>
    <row r="5" spans="1:12">
      <c r="A5" s="1652"/>
      <c r="B5" s="1653"/>
      <c r="C5" s="1653"/>
      <c r="D5" s="1653"/>
      <c r="E5" s="1654"/>
      <c r="F5" s="1656"/>
      <c r="G5" s="1657"/>
      <c r="H5" s="1656"/>
      <c r="I5" s="1657"/>
      <c r="J5" s="1660"/>
      <c r="K5" s="1663" t="s">
        <v>859</v>
      </c>
      <c r="L5" s="1664"/>
    </row>
    <row r="6" spans="1:12">
      <c r="A6" s="1655"/>
      <c r="B6" s="1656"/>
      <c r="C6" s="1656"/>
      <c r="D6" s="1656"/>
      <c r="E6" s="1657"/>
      <c r="F6" s="788" t="s">
        <v>70</v>
      </c>
      <c r="G6" s="788" t="s">
        <v>7</v>
      </c>
      <c r="H6" s="788" t="s">
        <v>70</v>
      </c>
      <c r="I6" s="788" t="s">
        <v>7</v>
      </c>
      <c r="J6" s="788" t="s">
        <v>70</v>
      </c>
      <c r="K6" s="789" t="s">
        <v>6</v>
      </c>
      <c r="L6" s="790" t="s">
        <v>77</v>
      </c>
    </row>
    <row r="7" spans="1:12">
      <c r="A7" s="791" t="s">
        <v>860</v>
      </c>
      <c r="B7" s="792"/>
      <c r="C7" s="792"/>
      <c r="D7" s="792"/>
      <c r="E7" s="792"/>
      <c r="F7" s="793">
        <v>95285.40000000014</v>
      </c>
      <c r="G7" s="793">
        <v>108319.79999999999</v>
      </c>
      <c r="H7" s="793">
        <v>130081.30436932645</v>
      </c>
      <c r="I7" s="793">
        <v>140418.4962113222</v>
      </c>
      <c r="J7" s="793">
        <v>-1722.2779064718634</v>
      </c>
      <c r="K7" s="793">
        <v>36.517561315087363</v>
      </c>
      <c r="L7" s="794">
        <v>-101.32400110440312</v>
      </c>
    </row>
    <row r="8" spans="1:12">
      <c r="A8" s="795"/>
      <c r="B8" s="796" t="s">
        <v>861</v>
      </c>
      <c r="C8" s="796"/>
      <c r="D8" s="796"/>
      <c r="E8" s="796"/>
      <c r="F8" s="797">
        <v>89536.1</v>
      </c>
      <c r="G8" s="797">
        <v>98276.299999999988</v>
      </c>
      <c r="H8" s="797">
        <v>66600.714650000009</v>
      </c>
      <c r="I8" s="797">
        <v>74866.08655195238</v>
      </c>
      <c r="J8" s="797">
        <v>77033.367740703863</v>
      </c>
      <c r="K8" s="797">
        <v>-25.61579670099546</v>
      </c>
      <c r="L8" s="798">
        <v>15.664476192980089</v>
      </c>
    </row>
    <row r="9" spans="1:12">
      <c r="A9" s="795"/>
      <c r="B9" s="796"/>
      <c r="C9" s="796" t="s">
        <v>862</v>
      </c>
      <c r="D9" s="796"/>
      <c r="E9" s="796"/>
      <c r="F9" s="797">
        <v>0</v>
      </c>
      <c r="G9" s="797">
        <v>0</v>
      </c>
      <c r="H9" s="797">
        <v>0</v>
      </c>
      <c r="I9" s="797">
        <v>0</v>
      </c>
      <c r="J9" s="797">
        <v>0</v>
      </c>
      <c r="K9" s="797" t="s">
        <v>25</v>
      </c>
      <c r="L9" s="798" t="s">
        <v>25</v>
      </c>
    </row>
    <row r="10" spans="1:12">
      <c r="A10" s="795"/>
      <c r="B10" s="796"/>
      <c r="C10" s="796" t="s">
        <v>863</v>
      </c>
      <c r="D10" s="796"/>
      <c r="E10" s="796"/>
      <c r="F10" s="797">
        <v>89536.1</v>
      </c>
      <c r="G10" s="797">
        <v>98276.299999999988</v>
      </c>
      <c r="H10" s="797">
        <v>66600.714650000009</v>
      </c>
      <c r="I10" s="797">
        <v>74866.08655195238</v>
      </c>
      <c r="J10" s="797">
        <v>77033.367740703863</v>
      </c>
      <c r="K10" s="797">
        <v>-25.61579670099546</v>
      </c>
      <c r="L10" s="798">
        <v>15.664476192980089</v>
      </c>
    </row>
    <row r="11" spans="1:12">
      <c r="A11" s="795"/>
      <c r="B11" s="796" t="s">
        <v>864</v>
      </c>
      <c r="C11" s="796"/>
      <c r="D11" s="796"/>
      <c r="E11" s="796"/>
      <c r="F11" s="797">
        <v>-678921</v>
      </c>
      <c r="G11" s="797">
        <v>-761773</v>
      </c>
      <c r="H11" s="797">
        <v>-670433.46769999992</v>
      </c>
      <c r="I11" s="797">
        <v>-756487.88655387657</v>
      </c>
      <c r="J11" s="797">
        <v>-886559.5305044878</v>
      </c>
      <c r="K11" s="797">
        <v>-1.2501502089344854</v>
      </c>
      <c r="L11" s="798">
        <v>32.23676519997332</v>
      </c>
    </row>
    <row r="12" spans="1:12">
      <c r="A12" s="795"/>
      <c r="B12" s="796"/>
      <c r="C12" s="796" t="s">
        <v>862</v>
      </c>
      <c r="D12" s="796"/>
      <c r="E12" s="796"/>
      <c r="F12" s="797">
        <v>-101232.4</v>
      </c>
      <c r="G12" s="797">
        <v>-112044.59999999999</v>
      </c>
      <c r="H12" s="797">
        <v>-58988</v>
      </c>
      <c r="I12" s="797">
        <v>-68724.400000000009</v>
      </c>
      <c r="J12" s="797">
        <v>-112376.99999999997</v>
      </c>
      <c r="K12" s="797">
        <v>-41.730118025454296</v>
      </c>
      <c r="L12" s="798">
        <v>90.508238963856996</v>
      </c>
    </row>
    <row r="13" spans="1:12">
      <c r="A13" s="795"/>
      <c r="B13" s="796"/>
      <c r="C13" s="796" t="s">
        <v>863</v>
      </c>
      <c r="D13" s="796"/>
      <c r="E13" s="796"/>
      <c r="F13" s="797">
        <v>-577688.6</v>
      </c>
      <c r="G13" s="797">
        <v>-649728.4</v>
      </c>
      <c r="H13" s="797">
        <v>-611445.46770000004</v>
      </c>
      <c r="I13" s="797">
        <v>-687763.48655387654</v>
      </c>
      <c r="J13" s="797">
        <v>-774182.53050448792</v>
      </c>
      <c r="K13" s="797">
        <v>5.8434367062116337</v>
      </c>
      <c r="L13" s="798">
        <v>26.615139272621647</v>
      </c>
    </row>
    <row r="14" spans="1:12">
      <c r="A14" s="791"/>
      <c r="B14" s="792" t="s">
        <v>865</v>
      </c>
      <c r="C14" s="792"/>
      <c r="D14" s="792"/>
      <c r="E14" s="792"/>
      <c r="F14" s="799">
        <v>-589384.89999999991</v>
      </c>
      <c r="G14" s="799">
        <v>-663496.70000000007</v>
      </c>
      <c r="H14" s="799">
        <v>-603832.75304999994</v>
      </c>
      <c r="I14" s="799">
        <v>-681621.80000192416</v>
      </c>
      <c r="J14" s="799">
        <v>-809526.16276378394</v>
      </c>
      <c r="K14" s="799">
        <v>2.4513442828277476</v>
      </c>
      <c r="L14" s="800">
        <v>34.064632743886904</v>
      </c>
    </row>
    <row r="15" spans="1:12">
      <c r="A15" s="791"/>
      <c r="B15" s="792" t="s">
        <v>866</v>
      </c>
      <c r="C15" s="792"/>
      <c r="D15" s="792"/>
      <c r="E15" s="792"/>
      <c r="F15" s="799">
        <v>24317.399999999998</v>
      </c>
      <c r="G15" s="799">
        <v>27617.499999999996</v>
      </c>
      <c r="H15" s="799">
        <v>9454.8721879592813</v>
      </c>
      <c r="I15" s="799">
        <v>9849.172750314523</v>
      </c>
      <c r="J15" s="799">
        <v>6008.3330603680988</v>
      </c>
      <c r="K15" s="799">
        <v>-61.118901741307532</v>
      </c>
      <c r="L15" s="800">
        <v>-36.452519495507602</v>
      </c>
    </row>
    <row r="16" spans="1:12">
      <c r="A16" s="795"/>
      <c r="B16" s="796"/>
      <c r="C16" s="796" t="s">
        <v>867</v>
      </c>
      <c r="D16" s="796"/>
      <c r="E16" s="796"/>
      <c r="F16" s="797">
        <v>134461</v>
      </c>
      <c r="G16" s="797">
        <v>149288.4</v>
      </c>
      <c r="H16" s="797">
        <v>125817.34233381586</v>
      </c>
      <c r="I16" s="797">
        <v>138472.35963078999</v>
      </c>
      <c r="J16" s="797">
        <v>146033.6831503328</v>
      </c>
      <c r="K16" s="797">
        <v>-6.4283752658273556</v>
      </c>
      <c r="L16" s="798">
        <v>16.068008146984539</v>
      </c>
    </row>
    <row r="17" spans="1:12">
      <c r="A17" s="795"/>
      <c r="B17" s="796"/>
      <c r="C17" s="796"/>
      <c r="D17" s="796" t="s">
        <v>868</v>
      </c>
      <c r="E17" s="796"/>
      <c r="F17" s="797">
        <v>50048.3</v>
      </c>
      <c r="G17" s="797">
        <v>53428.6</v>
      </c>
      <c r="H17" s="797">
        <v>38926.373564080532</v>
      </c>
      <c r="I17" s="797">
        <v>41765.257857105287</v>
      </c>
      <c r="J17" s="797">
        <v>55204.830300523361</v>
      </c>
      <c r="K17" s="797">
        <v>-22.22238604691762</v>
      </c>
      <c r="L17" s="798">
        <v>41.818580170704223</v>
      </c>
    </row>
    <row r="18" spans="1:12">
      <c r="A18" s="795"/>
      <c r="B18" s="796"/>
      <c r="C18" s="796"/>
      <c r="D18" s="796" t="s">
        <v>869</v>
      </c>
      <c r="E18" s="796"/>
      <c r="F18" s="797">
        <v>27947.700000000004</v>
      </c>
      <c r="G18" s="797">
        <v>32481.100000000006</v>
      </c>
      <c r="H18" s="797">
        <v>34310.352999999996</v>
      </c>
      <c r="I18" s="797">
        <v>38330.848999999995</v>
      </c>
      <c r="J18" s="797">
        <v>22818.529750000002</v>
      </c>
      <c r="K18" s="797">
        <v>22.766284882119066</v>
      </c>
      <c r="L18" s="798">
        <v>-33.493748228122271</v>
      </c>
    </row>
    <row r="19" spans="1:12">
      <c r="A19" s="795"/>
      <c r="B19" s="796"/>
      <c r="C19" s="796"/>
      <c r="D19" s="796" t="s">
        <v>863</v>
      </c>
      <c r="E19" s="796"/>
      <c r="F19" s="797">
        <v>56465</v>
      </c>
      <c r="G19" s="797">
        <v>63378.7</v>
      </c>
      <c r="H19" s="797">
        <v>52580.615769735348</v>
      </c>
      <c r="I19" s="797">
        <v>58376.252773684711</v>
      </c>
      <c r="J19" s="797">
        <v>68010.323099809422</v>
      </c>
      <c r="K19" s="797">
        <v>-6.8792778362961968</v>
      </c>
      <c r="L19" s="798">
        <v>29.344858564694107</v>
      </c>
    </row>
    <row r="20" spans="1:12">
      <c r="A20" s="795"/>
      <c r="B20" s="796"/>
      <c r="C20" s="796" t="s">
        <v>870</v>
      </c>
      <c r="D20" s="796"/>
      <c r="E20" s="796"/>
      <c r="F20" s="797">
        <v>-110143.6</v>
      </c>
      <c r="G20" s="797">
        <v>-121670.90000000001</v>
      </c>
      <c r="H20" s="797">
        <v>-116362.47014585658</v>
      </c>
      <c r="I20" s="797">
        <v>-128623.18688047546</v>
      </c>
      <c r="J20" s="797">
        <v>-140025.35008996469</v>
      </c>
      <c r="K20" s="797">
        <v>5.6461475254636326</v>
      </c>
      <c r="L20" s="798">
        <v>20.335491258003941</v>
      </c>
    </row>
    <row r="21" spans="1:12">
      <c r="A21" s="795"/>
      <c r="B21" s="796"/>
      <c r="C21" s="796"/>
      <c r="D21" s="796" t="s">
        <v>457</v>
      </c>
      <c r="E21" s="796"/>
      <c r="F21" s="797">
        <v>-40762.699999999997</v>
      </c>
      <c r="G21" s="797">
        <v>-43996.3</v>
      </c>
      <c r="H21" s="797">
        <v>-39962.178200000002</v>
      </c>
      <c r="I21" s="797">
        <v>-44030.325426294396</v>
      </c>
      <c r="J21" s="797">
        <v>-41373.559379466446</v>
      </c>
      <c r="K21" s="797">
        <v>-1.9638586256553054</v>
      </c>
      <c r="L21" s="798">
        <v>3.5317924173273525</v>
      </c>
    </row>
    <row r="22" spans="1:12">
      <c r="A22" s="795"/>
      <c r="B22" s="796"/>
      <c r="C22" s="796"/>
      <c r="D22" s="796" t="s">
        <v>868</v>
      </c>
      <c r="E22" s="796"/>
      <c r="F22" s="797">
        <v>-48465.5</v>
      </c>
      <c r="G22" s="797">
        <v>-53190.2</v>
      </c>
      <c r="H22" s="797">
        <v>-50662.064902650753</v>
      </c>
      <c r="I22" s="797">
        <v>-56418.385971561307</v>
      </c>
      <c r="J22" s="797">
        <v>-72930.771399666439</v>
      </c>
      <c r="K22" s="797">
        <v>4.532223752258318</v>
      </c>
      <c r="L22" s="798">
        <v>43.955386618776629</v>
      </c>
    </row>
    <row r="23" spans="1:12">
      <c r="A23" s="795"/>
      <c r="B23" s="796"/>
      <c r="C23" s="796"/>
      <c r="D23" s="796"/>
      <c r="E23" s="801" t="s">
        <v>871</v>
      </c>
      <c r="F23" s="797">
        <v>-15681.8</v>
      </c>
      <c r="G23" s="797">
        <v>-17065.400000000001</v>
      </c>
      <c r="H23" s="797">
        <v>-17642.132950584404</v>
      </c>
      <c r="I23" s="797">
        <v>-20139.143669780668</v>
      </c>
      <c r="J23" s="797">
        <v>-31197.578260788192</v>
      </c>
      <c r="K23" s="797">
        <v>12.50068838133636</v>
      </c>
      <c r="L23" s="798">
        <v>76.835637437789273</v>
      </c>
    </row>
    <row r="24" spans="1:12">
      <c r="A24" s="795"/>
      <c r="B24" s="796"/>
      <c r="C24" s="796"/>
      <c r="D24" s="796" t="s">
        <v>872</v>
      </c>
      <c r="E24" s="796"/>
      <c r="F24" s="797">
        <v>-1949.5</v>
      </c>
      <c r="G24" s="797">
        <v>-1974.8000000000002</v>
      </c>
      <c r="H24" s="797">
        <v>-2069.3009999999995</v>
      </c>
      <c r="I24" s="797">
        <v>-2100.2829999999994</v>
      </c>
      <c r="J24" s="797">
        <v>-1074.0740000000001</v>
      </c>
      <c r="K24" s="797">
        <v>6.1452167222364409</v>
      </c>
      <c r="L24" s="798">
        <v>-48.094839755067028</v>
      </c>
    </row>
    <row r="25" spans="1:12">
      <c r="A25" s="795"/>
      <c r="B25" s="796"/>
      <c r="C25" s="796"/>
      <c r="D25" s="796" t="s">
        <v>863</v>
      </c>
      <c r="E25" s="796"/>
      <c r="F25" s="797">
        <v>-18965.900000000001</v>
      </c>
      <c r="G25" s="797">
        <v>-22509.600000000002</v>
      </c>
      <c r="H25" s="797">
        <v>-23668.926043205844</v>
      </c>
      <c r="I25" s="797">
        <v>-26074.192482619776</v>
      </c>
      <c r="J25" s="797">
        <v>-24646.945310831812</v>
      </c>
      <c r="K25" s="797">
        <v>24.797273228298366</v>
      </c>
      <c r="L25" s="798">
        <v>4.1320813028891479</v>
      </c>
    </row>
    <row r="26" spans="1:12">
      <c r="A26" s="791"/>
      <c r="B26" s="792" t="s">
        <v>873</v>
      </c>
      <c r="C26" s="792"/>
      <c r="D26" s="792"/>
      <c r="E26" s="792"/>
      <c r="F26" s="799">
        <v>-565067.5</v>
      </c>
      <c r="G26" s="799">
        <v>-635879.20000000007</v>
      </c>
      <c r="H26" s="799">
        <v>-594377.88086204068</v>
      </c>
      <c r="I26" s="799">
        <v>-671772.62725160969</v>
      </c>
      <c r="J26" s="799">
        <v>-803517.82970341574</v>
      </c>
      <c r="K26" s="799">
        <v>5.1870583358697218</v>
      </c>
      <c r="L26" s="800">
        <v>35.186361332634789</v>
      </c>
    </row>
    <row r="27" spans="1:12">
      <c r="A27" s="791"/>
      <c r="B27" s="792" t="s">
        <v>874</v>
      </c>
      <c r="C27" s="792"/>
      <c r="D27" s="792"/>
      <c r="E27" s="792"/>
      <c r="F27" s="799">
        <v>29021.300000000003</v>
      </c>
      <c r="G27" s="799">
        <v>34242.5</v>
      </c>
      <c r="H27" s="799">
        <v>29159.909758045178</v>
      </c>
      <c r="I27" s="799">
        <v>34004.322032349293</v>
      </c>
      <c r="J27" s="799">
        <v>26156.909011276854</v>
      </c>
      <c r="K27" s="799">
        <v>0.47761388375150204</v>
      </c>
      <c r="L27" s="800">
        <v>-10.298388340998898</v>
      </c>
    </row>
    <row r="28" spans="1:12">
      <c r="A28" s="795"/>
      <c r="B28" s="796"/>
      <c r="C28" s="796" t="s">
        <v>875</v>
      </c>
      <c r="D28" s="796"/>
      <c r="E28" s="796"/>
      <c r="F28" s="797">
        <v>37075.5</v>
      </c>
      <c r="G28" s="797">
        <v>42831.5</v>
      </c>
      <c r="H28" s="797">
        <v>37306.018758045175</v>
      </c>
      <c r="I28" s="797">
        <v>43085.254032349287</v>
      </c>
      <c r="J28" s="797">
        <v>46496.851011276849</v>
      </c>
      <c r="K28" s="797">
        <v>0.6217549542020322</v>
      </c>
      <c r="L28" s="798">
        <v>24.636325609656865</v>
      </c>
    </row>
    <row r="29" spans="1:12">
      <c r="A29" s="795"/>
      <c r="B29" s="796"/>
      <c r="C29" s="796" t="s">
        <v>876</v>
      </c>
      <c r="D29" s="796"/>
      <c r="E29" s="796"/>
      <c r="F29" s="797">
        <v>-8054.2000000000007</v>
      </c>
      <c r="G29" s="797">
        <v>-8589</v>
      </c>
      <c r="H29" s="797">
        <v>-8146.1089999999995</v>
      </c>
      <c r="I29" s="797">
        <v>-9080.9319999999989</v>
      </c>
      <c r="J29" s="797">
        <v>-20339.941999999999</v>
      </c>
      <c r="K29" s="797">
        <v>1.1411313352039798</v>
      </c>
      <c r="L29" s="798">
        <v>149.68904786321912</v>
      </c>
    </row>
    <row r="30" spans="1:12">
      <c r="A30" s="791"/>
      <c r="B30" s="792" t="s">
        <v>877</v>
      </c>
      <c r="C30" s="792"/>
      <c r="D30" s="792"/>
      <c r="E30" s="792"/>
      <c r="F30" s="799">
        <v>-536046.19999999995</v>
      </c>
      <c r="G30" s="799">
        <v>-601636.70000000007</v>
      </c>
      <c r="H30" s="799">
        <v>-565217.97110399557</v>
      </c>
      <c r="I30" s="799">
        <v>-637768.30521926039</v>
      </c>
      <c r="J30" s="799">
        <v>-777360.92069213896</v>
      </c>
      <c r="K30" s="799">
        <v>5.4420255388426568</v>
      </c>
      <c r="L30" s="800">
        <v>37.532944887400049</v>
      </c>
    </row>
    <row r="31" spans="1:12">
      <c r="A31" s="791"/>
      <c r="B31" s="792" t="s">
        <v>878</v>
      </c>
      <c r="C31" s="792"/>
      <c r="D31" s="792"/>
      <c r="E31" s="792"/>
      <c r="F31" s="799">
        <v>631331.6</v>
      </c>
      <c r="G31" s="799">
        <v>709956.5</v>
      </c>
      <c r="H31" s="799">
        <v>695299.27547332202</v>
      </c>
      <c r="I31" s="799">
        <v>778186.80143058253</v>
      </c>
      <c r="J31" s="799">
        <v>775638.64278566698</v>
      </c>
      <c r="K31" s="799">
        <v>10.132183384028622</v>
      </c>
      <c r="L31" s="800">
        <v>11.554645624742562</v>
      </c>
    </row>
    <row r="32" spans="1:12">
      <c r="A32" s="795"/>
      <c r="B32" s="796"/>
      <c r="C32" s="796" t="s">
        <v>879</v>
      </c>
      <c r="D32" s="796"/>
      <c r="E32" s="796"/>
      <c r="F32" s="797">
        <v>633585.60000000009</v>
      </c>
      <c r="G32" s="797">
        <v>712522.2</v>
      </c>
      <c r="H32" s="797">
        <v>698689.74459929217</v>
      </c>
      <c r="I32" s="797">
        <v>781989.59876815509</v>
      </c>
      <c r="J32" s="797">
        <v>779121.45845226827</v>
      </c>
      <c r="K32" s="797">
        <v>10.275508881403255</v>
      </c>
      <c r="L32" s="798">
        <v>11.511792533766865</v>
      </c>
    </row>
    <row r="33" spans="1:12">
      <c r="A33" s="795"/>
      <c r="B33" s="796"/>
      <c r="C33" s="796"/>
      <c r="D33" s="796" t="s">
        <v>880</v>
      </c>
      <c r="E33" s="796"/>
      <c r="F33" s="797">
        <v>42165.3</v>
      </c>
      <c r="G33" s="797">
        <v>52855.400000000009</v>
      </c>
      <c r="H33" s="797">
        <v>57811.239000000001</v>
      </c>
      <c r="I33" s="797">
        <v>70411.604999999996</v>
      </c>
      <c r="J33" s="797">
        <v>103387.63650000001</v>
      </c>
      <c r="K33" s="797">
        <v>37.106196327311778</v>
      </c>
      <c r="L33" s="798">
        <v>78.836569304456532</v>
      </c>
    </row>
    <row r="34" spans="1:12">
      <c r="A34" s="795"/>
      <c r="B34" s="796"/>
      <c r="C34" s="796"/>
      <c r="D34" s="796" t="s">
        <v>881</v>
      </c>
      <c r="E34" s="796"/>
      <c r="F34" s="797">
        <v>551742.20000000007</v>
      </c>
      <c r="G34" s="797">
        <v>617278.80000000005</v>
      </c>
      <c r="H34" s="797">
        <v>598950.40507142863</v>
      </c>
      <c r="I34" s="797">
        <v>665064.34822111635</v>
      </c>
      <c r="J34" s="797">
        <v>633419.73226518265</v>
      </c>
      <c r="K34" s="797">
        <v>8.5562070603677967</v>
      </c>
      <c r="L34" s="798">
        <v>5.75495515186158</v>
      </c>
    </row>
    <row r="35" spans="1:12">
      <c r="A35" s="795"/>
      <c r="B35" s="796"/>
      <c r="C35" s="796"/>
      <c r="D35" s="796" t="s">
        <v>882</v>
      </c>
      <c r="E35" s="796"/>
      <c r="F35" s="797">
        <v>39678.1</v>
      </c>
      <c r="G35" s="797">
        <v>42388</v>
      </c>
      <c r="H35" s="797">
        <v>41928.100527863447</v>
      </c>
      <c r="I35" s="797">
        <v>46513.645547038774</v>
      </c>
      <c r="J35" s="797">
        <v>42314.089687085478</v>
      </c>
      <c r="K35" s="797">
        <v>5.670635760944819</v>
      </c>
      <c r="L35" s="798">
        <v>0.92059777181061975</v>
      </c>
    </row>
    <row r="36" spans="1:12">
      <c r="A36" s="795"/>
      <c r="B36" s="796"/>
      <c r="C36" s="796"/>
      <c r="D36" s="796" t="s">
        <v>883</v>
      </c>
      <c r="E36" s="796"/>
      <c r="F36" s="797">
        <v>0</v>
      </c>
      <c r="G36" s="797">
        <v>0</v>
      </c>
      <c r="H36" s="797">
        <v>0</v>
      </c>
      <c r="I36" s="797">
        <v>0</v>
      </c>
      <c r="J36" s="797">
        <v>0</v>
      </c>
      <c r="K36" s="797" t="s">
        <v>25</v>
      </c>
      <c r="L36" s="798" t="s">
        <v>25</v>
      </c>
    </row>
    <row r="37" spans="1:12">
      <c r="A37" s="795"/>
      <c r="B37" s="796"/>
      <c r="C37" s="796" t="s">
        <v>884</v>
      </c>
      <c r="D37" s="796"/>
      <c r="E37" s="796"/>
      <c r="F37" s="797">
        <v>-2254</v>
      </c>
      <c r="G37" s="797">
        <v>-2565.6999999999998</v>
      </c>
      <c r="H37" s="797">
        <v>-3390.4691259701526</v>
      </c>
      <c r="I37" s="797">
        <v>-3802.7973375725223</v>
      </c>
      <c r="J37" s="797">
        <v>-3482.8156666011346</v>
      </c>
      <c r="K37" s="797">
        <v>50.420103192997004</v>
      </c>
      <c r="L37" s="798">
        <v>2.7237098230339285</v>
      </c>
    </row>
    <row r="38" spans="1:12">
      <c r="A38" s="791" t="s">
        <v>885</v>
      </c>
      <c r="B38" s="792" t="s">
        <v>886</v>
      </c>
      <c r="C38" s="792"/>
      <c r="D38" s="792"/>
      <c r="E38" s="792"/>
      <c r="F38" s="799">
        <v>11890.5</v>
      </c>
      <c r="G38" s="799">
        <v>14811.4</v>
      </c>
      <c r="H38" s="799">
        <v>12252.305</v>
      </c>
      <c r="I38" s="799">
        <v>16987.34</v>
      </c>
      <c r="J38" s="799">
        <v>12234.771499999999</v>
      </c>
      <c r="K38" s="799">
        <v>3.0428072831251853</v>
      </c>
      <c r="L38" s="800">
        <v>-0.14310368538818352</v>
      </c>
    </row>
    <row r="39" spans="1:12">
      <c r="A39" s="791" t="s">
        <v>887</v>
      </c>
      <c r="B39" s="791"/>
      <c r="C39" s="792"/>
      <c r="D39" s="792"/>
      <c r="E39" s="792"/>
      <c r="F39" s="799">
        <v>107175.90000000014</v>
      </c>
      <c r="G39" s="799">
        <v>123131.20000000001</v>
      </c>
      <c r="H39" s="799">
        <v>142333.60936932644</v>
      </c>
      <c r="I39" s="799">
        <v>157405.83621132222</v>
      </c>
      <c r="J39" s="799">
        <v>10512.49359352811</v>
      </c>
      <c r="K39" s="799">
        <v>32.80374540295557</v>
      </c>
      <c r="L39" s="800">
        <v>-92.614187443072311</v>
      </c>
    </row>
    <row r="40" spans="1:12">
      <c r="A40" s="791" t="s">
        <v>888</v>
      </c>
      <c r="B40" s="792" t="s">
        <v>889</v>
      </c>
      <c r="C40" s="792"/>
      <c r="D40" s="792"/>
      <c r="E40" s="792"/>
      <c r="F40" s="799">
        <v>16194.830000000002</v>
      </c>
      <c r="G40" s="799">
        <v>18023.750000000007</v>
      </c>
      <c r="H40" s="799">
        <v>13297.745455696528</v>
      </c>
      <c r="I40" s="799">
        <v>29638.424094576047</v>
      </c>
      <c r="J40" s="799">
        <v>20593.491096633625</v>
      </c>
      <c r="K40" s="799">
        <v>-17.888946931233448</v>
      </c>
      <c r="L40" s="800">
        <v>54.864530722474626</v>
      </c>
    </row>
    <row r="41" spans="1:12">
      <c r="A41" s="795"/>
      <c r="B41" s="796" t="s">
        <v>890</v>
      </c>
      <c r="C41" s="796"/>
      <c r="D41" s="796"/>
      <c r="E41" s="796"/>
      <c r="F41" s="797">
        <v>3701</v>
      </c>
      <c r="G41" s="797">
        <v>4382.5999999999995</v>
      </c>
      <c r="H41" s="797">
        <v>4798.5</v>
      </c>
      <c r="I41" s="797">
        <v>5920.9250000000002</v>
      </c>
      <c r="J41" s="797">
        <v>12270.48</v>
      </c>
      <c r="K41" s="797">
        <v>29.654147527695216</v>
      </c>
      <c r="L41" s="798">
        <v>155.71491090965927</v>
      </c>
    </row>
    <row r="42" spans="1:12">
      <c r="A42" s="795"/>
      <c r="B42" s="796" t="s">
        <v>891</v>
      </c>
      <c r="C42" s="796"/>
      <c r="D42" s="796"/>
      <c r="E42" s="796"/>
      <c r="F42" s="797">
        <v>0</v>
      </c>
      <c r="G42" s="797">
        <v>0</v>
      </c>
      <c r="H42" s="797">
        <v>0</v>
      </c>
      <c r="I42" s="797">
        <v>0</v>
      </c>
      <c r="J42" s="797">
        <v>0</v>
      </c>
      <c r="K42" s="797" t="s">
        <v>25</v>
      </c>
      <c r="L42" s="798" t="s">
        <v>25</v>
      </c>
    </row>
    <row r="43" spans="1:12">
      <c r="A43" s="795"/>
      <c r="B43" s="796" t="s">
        <v>892</v>
      </c>
      <c r="C43" s="796"/>
      <c r="D43" s="796"/>
      <c r="E43" s="796"/>
      <c r="F43" s="797">
        <v>-30997.599999999999</v>
      </c>
      <c r="G43" s="797">
        <v>-34584.499999999993</v>
      </c>
      <c r="H43" s="797">
        <v>-27611.037934879245</v>
      </c>
      <c r="I43" s="797">
        <v>-30936.319010921845</v>
      </c>
      <c r="J43" s="797">
        <v>-36982.461602630668</v>
      </c>
      <c r="K43" s="797">
        <v>-10.925239583454058</v>
      </c>
      <c r="L43" s="798">
        <v>33.940859774464002</v>
      </c>
    </row>
    <row r="44" spans="1:12">
      <c r="A44" s="795"/>
      <c r="B44" s="796"/>
      <c r="C44" s="796" t="s">
        <v>893</v>
      </c>
      <c r="D44" s="796"/>
      <c r="E44" s="796"/>
      <c r="F44" s="797">
        <v>-1932.9</v>
      </c>
      <c r="G44" s="797">
        <v>-2234.3000000000002</v>
      </c>
      <c r="H44" s="797">
        <v>-35.829999999999927</v>
      </c>
      <c r="I44" s="797">
        <v>-338.91999999999985</v>
      </c>
      <c r="J44" s="797">
        <v>-1458.8707325815071</v>
      </c>
      <c r="K44" s="797">
        <v>-98.146308655388282</v>
      </c>
      <c r="L44" s="798">
        <v>3971.6459184524424</v>
      </c>
    </row>
    <row r="45" spans="1:12">
      <c r="A45" s="795"/>
      <c r="B45" s="796"/>
      <c r="C45" s="796" t="s">
        <v>863</v>
      </c>
      <c r="D45" s="796"/>
      <c r="E45" s="796"/>
      <c r="F45" s="797">
        <v>-29064.699999999997</v>
      </c>
      <c r="G45" s="797">
        <v>-32350.199999999997</v>
      </c>
      <c r="H45" s="797">
        <v>-27575.207934879243</v>
      </c>
      <c r="I45" s="797">
        <v>-30597.399010921847</v>
      </c>
      <c r="J45" s="797">
        <v>-35523.590870049164</v>
      </c>
      <c r="K45" s="797">
        <v>-5.1247460497467898</v>
      </c>
      <c r="L45" s="798">
        <v>28.824380776894145</v>
      </c>
    </row>
    <row r="46" spans="1:12">
      <c r="A46" s="795"/>
      <c r="B46" s="796" t="s">
        <v>894</v>
      </c>
      <c r="C46" s="796"/>
      <c r="D46" s="796"/>
      <c r="E46" s="796"/>
      <c r="F46" s="797">
        <v>43491.43</v>
      </c>
      <c r="G46" s="797">
        <v>48225.65</v>
      </c>
      <c r="H46" s="797">
        <v>36110.283390575773</v>
      </c>
      <c r="I46" s="797">
        <v>54653.818105497892</v>
      </c>
      <c r="J46" s="797">
        <v>45305.472699264297</v>
      </c>
      <c r="K46" s="797">
        <v>-16.971496705038746</v>
      </c>
      <c r="L46" s="798">
        <v>25.464184839624735</v>
      </c>
    </row>
    <row r="47" spans="1:12">
      <c r="A47" s="795"/>
      <c r="B47" s="796"/>
      <c r="C47" s="796" t="s">
        <v>893</v>
      </c>
      <c r="D47" s="796"/>
      <c r="E47" s="796"/>
      <c r="F47" s="797">
        <v>21815.800000000003</v>
      </c>
      <c r="G47" s="797">
        <v>22912.300000000003</v>
      </c>
      <c r="H47" s="797">
        <v>14180.35</v>
      </c>
      <c r="I47" s="797">
        <v>16397.41</v>
      </c>
      <c r="J47" s="797">
        <v>19844.789877670373</v>
      </c>
      <c r="K47" s="797">
        <v>-34.999633293301187</v>
      </c>
      <c r="L47" s="798">
        <v>39.945698644041727</v>
      </c>
    </row>
    <row r="48" spans="1:12">
      <c r="A48" s="795"/>
      <c r="B48" s="796"/>
      <c r="C48" s="796" t="s">
        <v>895</v>
      </c>
      <c r="D48" s="796"/>
      <c r="E48" s="796"/>
      <c r="F48" s="797">
        <v>7766.8</v>
      </c>
      <c r="G48" s="797">
        <v>12160.4</v>
      </c>
      <c r="H48" s="797">
        <v>12994.113390575785</v>
      </c>
      <c r="I48" s="797">
        <v>27341.818105497892</v>
      </c>
      <c r="J48" s="797">
        <v>43198.182821593931</v>
      </c>
      <c r="K48" s="797">
        <v>67.303308834729677</v>
      </c>
      <c r="L48" s="798">
        <v>232.4442501242462</v>
      </c>
    </row>
    <row r="49" spans="1:14">
      <c r="A49" s="795"/>
      <c r="B49" s="796"/>
      <c r="C49" s="796"/>
      <c r="D49" s="796" t="s">
        <v>896</v>
      </c>
      <c r="E49" s="796"/>
      <c r="F49" s="797">
        <v>7810</v>
      </c>
      <c r="G49" s="797">
        <v>12222.5</v>
      </c>
      <c r="H49" s="797">
        <v>11614.749999999996</v>
      </c>
      <c r="I49" s="797">
        <v>25978.899999999998</v>
      </c>
      <c r="J49" s="797">
        <v>31843.760000000002</v>
      </c>
      <c r="K49" s="797">
        <v>48.716389244558229</v>
      </c>
      <c r="L49" s="798">
        <v>174.16655545750024</v>
      </c>
    </row>
    <row r="50" spans="1:14">
      <c r="A50" s="795"/>
      <c r="B50" s="796"/>
      <c r="C50" s="796"/>
      <c r="D50" s="796"/>
      <c r="E50" s="796" t="s">
        <v>897</v>
      </c>
      <c r="F50" s="797">
        <v>24180</v>
      </c>
      <c r="G50" s="797">
        <v>29264.3</v>
      </c>
      <c r="H50" s="797">
        <v>27515.249999999996</v>
      </c>
      <c r="I50" s="797">
        <v>43773.95</v>
      </c>
      <c r="J50" s="797">
        <v>47369.060000000005</v>
      </c>
      <c r="K50" s="797">
        <v>13.793424317617848</v>
      </c>
      <c r="L50" s="798">
        <v>72.155659134480004</v>
      </c>
    </row>
    <row r="51" spans="1:14">
      <c r="A51" s="795"/>
      <c r="B51" s="796"/>
      <c r="C51" s="796"/>
      <c r="D51" s="796"/>
      <c r="E51" s="796" t="s">
        <v>898</v>
      </c>
      <c r="F51" s="797">
        <v>-16370</v>
      </c>
      <c r="G51" s="797">
        <v>-17041.8</v>
      </c>
      <c r="H51" s="797">
        <v>-15900.5</v>
      </c>
      <c r="I51" s="797">
        <v>-17795.05</v>
      </c>
      <c r="J51" s="797">
        <v>-15525.300000000001</v>
      </c>
      <c r="K51" s="797">
        <v>-2.8680513133781176</v>
      </c>
      <c r="L51" s="798">
        <v>-2.3596742240809903</v>
      </c>
    </row>
    <row r="52" spans="1:14">
      <c r="A52" s="795"/>
      <c r="B52" s="796"/>
      <c r="C52" s="796"/>
      <c r="D52" s="796" t="s">
        <v>899</v>
      </c>
      <c r="E52" s="796"/>
      <c r="F52" s="797">
        <v>-43.20000000000001</v>
      </c>
      <c r="G52" s="797">
        <v>-62.100000000000009</v>
      </c>
      <c r="H52" s="797">
        <v>1379.3633905757883</v>
      </c>
      <c r="I52" s="797">
        <v>1362.918105497894</v>
      </c>
      <c r="J52" s="797">
        <v>11354.422821593929</v>
      </c>
      <c r="K52" s="797">
        <v>-3292.9708115180279</v>
      </c>
      <c r="L52" s="798">
        <v>723.16399718672017</v>
      </c>
    </row>
    <row r="53" spans="1:14">
      <c r="A53" s="795"/>
      <c r="B53" s="796"/>
      <c r="C53" s="796" t="s">
        <v>900</v>
      </c>
      <c r="D53" s="796"/>
      <c r="E53" s="796"/>
      <c r="F53" s="797">
        <v>14915.8</v>
      </c>
      <c r="G53" s="797">
        <v>14318.599999999999</v>
      </c>
      <c r="H53" s="797">
        <v>12450.199999999988</v>
      </c>
      <c r="I53" s="797">
        <v>14982.299999999994</v>
      </c>
      <c r="J53" s="797">
        <v>-17725.600000000006</v>
      </c>
      <c r="K53" s="797">
        <v>-16.530122420520598</v>
      </c>
      <c r="L53" s="798">
        <v>-242.37201008819153</v>
      </c>
    </row>
    <row r="54" spans="1:14">
      <c r="A54" s="795"/>
      <c r="B54" s="796"/>
      <c r="C54" s="796"/>
      <c r="D54" s="796" t="s">
        <v>901</v>
      </c>
      <c r="E54" s="796"/>
      <c r="F54" s="797">
        <v>55.4</v>
      </c>
      <c r="G54" s="797">
        <v>-20.2</v>
      </c>
      <c r="H54" s="797">
        <v>-5.6000000000000005</v>
      </c>
      <c r="I54" s="797">
        <v>-5.6000000000000005</v>
      </c>
      <c r="J54" s="797">
        <v>217</v>
      </c>
      <c r="K54" s="797">
        <v>-110.10830324909747</v>
      </c>
      <c r="L54" s="798">
        <v>-3974.9999999999995</v>
      </c>
    </row>
    <row r="55" spans="1:14">
      <c r="A55" s="795"/>
      <c r="B55" s="796"/>
      <c r="C55" s="796"/>
      <c r="D55" s="796" t="s">
        <v>902</v>
      </c>
      <c r="E55" s="796"/>
      <c r="F55" s="797">
        <v>14860.4</v>
      </c>
      <c r="G55" s="797">
        <v>14338.8</v>
      </c>
      <c r="H55" s="797">
        <v>12455.799999999988</v>
      </c>
      <c r="I55" s="797">
        <v>14987.899999999994</v>
      </c>
      <c r="J55" s="797">
        <v>-17942.600000000006</v>
      </c>
      <c r="K55" s="797">
        <v>-16.181260262173367</v>
      </c>
      <c r="L55" s="798">
        <v>-244.05016137060665</v>
      </c>
    </row>
    <row r="56" spans="1:14">
      <c r="A56" s="795"/>
      <c r="B56" s="796"/>
      <c r="C56" s="796" t="s">
        <v>903</v>
      </c>
      <c r="D56" s="796"/>
      <c r="E56" s="796"/>
      <c r="F56" s="797">
        <v>-1006.97</v>
      </c>
      <c r="G56" s="797">
        <v>-1165.6500000000001</v>
      </c>
      <c r="H56" s="797">
        <v>-3514.38</v>
      </c>
      <c r="I56" s="797">
        <v>-4067.71</v>
      </c>
      <c r="J56" s="797">
        <v>-11.899999999999999</v>
      </c>
      <c r="K56" s="797">
        <v>249.00543213799813</v>
      </c>
      <c r="L56" s="798">
        <v>-99.661391198447518</v>
      </c>
    </row>
    <row r="57" spans="1:14">
      <c r="A57" s="791" t="s">
        <v>904</v>
      </c>
      <c r="B57" s="792"/>
      <c r="C57" s="792"/>
      <c r="D57" s="792"/>
      <c r="E57" s="792"/>
      <c r="F57" s="799">
        <v>123370.73000000016</v>
      </c>
      <c r="G57" s="799">
        <v>141154.95000000001</v>
      </c>
      <c r="H57" s="799">
        <v>155631.35482502298</v>
      </c>
      <c r="I57" s="799">
        <v>187044.26030589826</v>
      </c>
      <c r="J57" s="799">
        <v>31105.984690161713</v>
      </c>
      <c r="K57" s="799">
        <v>26.149334469385707</v>
      </c>
      <c r="L57" s="800">
        <v>-80.013034825061879</v>
      </c>
    </row>
    <row r="58" spans="1:14">
      <c r="A58" s="791" t="s">
        <v>905</v>
      </c>
      <c r="B58" s="792" t="s">
        <v>906</v>
      </c>
      <c r="C58" s="792"/>
      <c r="D58" s="792"/>
      <c r="E58" s="792"/>
      <c r="F58" s="799">
        <v>18748.469999999856</v>
      </c>
      <c r="G58" s="799">
        <v>18199.600000000035</v>
      </c>
      <c r="H58" s="799">
        <v>27972.6051749771</v>
      </c>
      <c r="I58" s="799">
        <v>16891.209694101708</v>
      </c>
      <c r="J58" s="799">
        <v>25432.675309838261</v>
      </c>
      <c r="K58" s="799">
        <v>49.199402271104333</v>
      </c>
      <c r="L58" s="800">
        <v>-9.0800619007447096</v>
      </c>
    </row>
    <row r="59" spans="1:14">
      <c r="A59" s="791" t="s">
        <v>907</v>
      </c>
      <c r="B59" s="792"/>
      <c r="C59" s="792"/>
      <c r="D59" s="792"/>
      <c r="E59" s="792"/>
      <c r="F59" s="799">
        <v>142119.20000000001</v>
      </c>
      <c r="G59" s="799">
        <v>159354.55000000005</v>
      </c>
      <c r="H59" s="799">
        <v>183603.96000000008</v>
      </c>
      <c r="I59" s="799">
        <v>203935.46999999997</v>
      </c>
      <c r="J59" s="799">
        <v>56538.659999999974</v>
      </c>
      <c r="K59" s="799">
        <v>29.190116465614835</v>
      </c>
      <c r="L59" s="800">
        <v>-69.206187056096198</v>
      </c>
    </row>
    <row r="60" spans="1:14">
      <c r="A60" s="791" t="s">
        <v>908</v>
      </c>
      <c r="B60" s="792"/>
      <c r="C60" s="792"/>
      <c r="D60" s="792"/>
      <c r="E60" s="792"/>
      <c r="F60" s="799">
        <v>-142119.20000000001</v>
      </c>
      <c r="G60" s="799">
        <v>-159354.54999999999</v>
      </c>
      <c r="H60" s="799">
        <v>-183603.96000000005</v>
      </c>
      <c r="I60" s="799">
        <v>-203935.47000000003</v>
      </c>
      <c r="J60" s="799">
        <v>-56538.66</v>
      </c>
      <c r="K60" s="799">
        <v>29.190116465614807</v>
      </c>
      <c r="L60" s="800">
        <v>-69.206187056096184</v>
      </c>
    </row>
    <row r="61" spans="1:14">
      <c r="A61" s="795"/>
      <c r="B61" s="796" t="s">
        <v>909</v>
      </c>
      <c r="C61" s="796"/>
      <c r="D61" s="796"/>
      <c r="E61" s="796"/>
      <c r="F61" s="797">
        <v>-141115.20000000001</v>
      </c>
      <c r="G61" s="797">
        <v>-158191.95000000001</v>
      </c>
      <c r="H61" s="797">
        <v>-183603.94000000006</v>
      </c>
      <c r="I61" s="797">
        <v>-203935.47000000003</v>
      </c>
      <c r="J61" s="797">
        <v>-55421.25</v>
      </c>
      <c r="K61" s="797">
        <v>30.109258251414474</v>
      </c>
      <c r="L61" s="798">
        <v>-69.814781752504885</v>
      </c>
    </row>
    <row r="62" spans="1:14">
      <c r="A62" s="795"/>
      <c r="B62" s="796"/>
      <c r="C62" s="796" t="s">
        <v>901</v>
      </c>
      <c r="D62" s="796"/>
      <c r="E62" s="796"/>
      <c r="F62" s="797">
        <v>-114934.8</v>
      </c>
      <c r="G62" s="797">
        <v>-130352.95</v>
      </c>
      <c r="H62" s="797">
        <v>-152331.15000000002</v>
      </c>
      <c r="I62" s="797">
        <v>-172887.02000000002</v>
      </c>
      <c r="J62" s="797">
        <v>-52698.32</v>
      </c>
      <c r="K62" s="797">
        <v>32.537012288706308</v>
      </c>
      <c r="L62" s="798">
        <v>-65.405421018616352</v>
      </c>
    </row>
    <row r="63" spans="1:14">
      <c r="A63" s="795"/>
      <c r="B63" s="796"/>
      <c r="C63" s="796" t="s">
        <v>902</v>
      </c>
      <c r="D63" s="796"/>
      <c r="E63" s="796"/>
      <c r="F63" s="797">
        <v>-26180.399999999994</v>
      </c>
      <c r="G63" s="797">
        <v>-27839</v>
      </c>
      <c r="H63" s="797">
        <v>-31272.79000000003</v>
      </c>
      <c r="I63" s="797">
        <v>-31048.449999999997</v>
      </c>
      <c r="J63" s="797">
        <v>-2722.929999999993</v>
      </c>
      <c r="K63" s="797">
        <v>19.451154298635771</v>
      </c>
      <c r="L63" s="798">
        <v>-91.292973860023395</v>
      </c>
    </row>
    <row r="64" spans="1:14">
      <c r="A64" s="795"/>
      <c r="B64" s="796" t="s">
        <v>910</v>
      </c>
      <c r="C64" s="796"/>
      <c r="D64" s="796"/>
      <c r="E64" s="796"/>
      <c r="F64" s="797">
        <v>-1004</v>
      </c>
      <c r="G64" s="797">
        <v>-1162.5999999999999</v>
      </c>
      <c r="H64" s="797">
        <v>-1.999999999998181E-2</v>
      </c>
      <c r="I64" s="797">
        <v>0</v>
      </c>
      <c r="J64" s="797">
        <v>-1117.4100000000003</v>
      </c>
      <c r="K64" s="797" t="s">
        <v>25</v>
      </c>
      <c r="L64" s="798" t="s">
        <v>25</v>
      </c>
      <c r="M64" s="802"/>
      <c r="N64" s="803"/>
    </row>
    <row r="65" spans="1:12" ht="15.75" thickBot="1">
      <c r="A65" s="804" t="s">
        <v>911</v>
      </c>
      <c r="B65" s="805"/>
      <c r="C65" s="805"/>
      <c r="D65" s="805"/>
      <c r="E65" s="805"/>
      <c r="F65" s="806">
        <v>-127203.40000000002</v>
      </c>
      <c r="G65" s="806">
        <v>-145035.95000000001</v>
      </c>
      <c r="H65" s="806">
        <v>-171153.76000000007</v>
      </c>
      <c r="I65" s="806">
        <v>-188953.17000000004</v>
      </c>
      <c r="J65" s="806">
        <v>-74264.260000000009</v>
      </c>
      <c r="K65" s="806">
        <v>34.55124627171918</v>
      </c>
      <c r="L65" s="807">
        <v>-56.609624001248946</v>
      </c>
    </row>
    <row r="66" spans="1:12" ht="15.75" thickTop="1">
      <c r="A66" s="808" t="s">
        <v>912</v>
      </c>
      <c r="B66" s="808"/>
      <c r="C66" s="808"/>
      <c r="D66" s="808"/>
      <c r="E66" s="808"/>
      <c r="F66" s="808"/>
      <c r="G66" s="808"/>
      <c r="H66" s="808"/>
      <c r="I66" s="808"/>
      <c r="J66" s="808"/>
      <c r="K66" s="808"/>
      <c r="L66" s="808"/>
    </row>
    <row r="67" spans="1:12">
      <c r="A67" s="809" t="s">
        <v>913</v>
      </c>
      <c r="B67" s="808"/>
      <c r="C67" s="808"/>
      <c r="D67" s="808"/>
      <c r="E67" s="808"/>
      <c r="F67" s="808"/>
      <c r="G67" s="808"/>
      <c r="H67" s="808"/>
      <c r="I67" s="808"/>
      <c r="J67" s="808"/>
      <c r="K67" s="808"/>
      <c r="L67" s="808"/>
    </row>
    <row r="68" spans="1:12">
      <c r="A68" s="809" t="s">
        <v>914</v>
      </c>
      <c r="B68" s="808"/>
      <c r="C68" s="808"/>
      <c r="D68" s="808"/>
      <c r="E68" s="808"/>
      <c r="F68" s="808"/>
      <c r="G68" s="808"/>
      <c r="H68" s="808"/>
      <c r="I68" s="808"/>
      <c r="J68" s="808"/>
      <c r="K68" s="808"/>
      <c r="L68" s="808"/>
    </row>
  </sheetData>
  <mergeCells count="9">
    <mergeCell ref="A1:L1"/>
    <mergeCell ref="A2:L2"/>
    <mergeCell ref="A3:L3"/>
    <mergeCell ref="A4:E6"/>
    <mergeCell ref="F4:G5"/>
    <mergeCell ref="H4:I5"/>
    <mergeCell ref="J4:J5"/>
    <mergeCell ref="K4:L4"/>
    <mergeCell ref="K5:L5"/>
  </mergeCells>
  <pageMargins left="0.7" right="0.7" top="0.75" bottom="0.75" header="0.3" footer="0.3"/>
  <pageSetup paperSize="9" scale="7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9"/>
  <sheetViews>
    <sheetView view="pageBreakPreview" topLeftCell="A4" zoomScaleSheetLayoutView="100" workbookViewId="0">
      <selection activeCell="O15" sqref="O15"/>
    </sheetView>
  </sheetViews>
  <sheetFormatPr defaultRowHeight="21" customHeight="1"/>
  <cols>
    <col min="1" max="11" width="12.7109375" style="734" customWidth="1"/>
    <col min="12" max="12" width="12.5703125" style="734" bestFit="1" customWidth="1"/>
    <col min="13" max="256" width="9.140625" style="734"/>
    <col min="257" max="267" width="12.7109375" style="734" customWidth="1"/>
    <col min="268" max="268" width="12.28515625" style="734" bestFit="1" customWidth="1"/>
    <col min="269" max="512" width="9.140625" style="734"/>
    <col min="513" max="523" width="12.7109375" style="734" customWidth="1"/>
    <col min="524" max="524" width="12.28515625" style="734" bestFit="1" customWidth="1"/>
    <col min="525" max="768" width="9.140625" style="734"/>
    <col min="769" max="779" width="12.7109375" style="734" customWidth="1"/>
    <col min="780" max="780" width="12.28515625" style="734" bestFit="1" customWidth="1"/>
    <col min="781" max="1024" width="9.140625" style="734"/>
    <col min="1025" max="1035" width="12.7109375" style="734" customWidth="1"/>
    <col min="1036" max="1036" width="12.28515625" style="734" bestFit="1" customWidth="1"/>
    <col min="1037" max="1280" width="9.140625" style="734"/>
    <col min="1281" max="1291" width="12.7109375" style="734" customWidth="1"/>
    <col min="1292" max="1292" width="12.28515625" style="734" bestFit="1" customWidth="1"/>
    <col min="1293" max="1536" width="9.140625" style="734"/>
    <col min="1537" max="1547" width="12.7109375" style="734" customWidth="1"/>
    <col min="1548" max="1548" width="12.28515625" style="734" bestFit="1" customWidth="1"/>
    <col min="1549" max="1792" width="9.140625" style="734"/>
    <col min="1793" max="1803" width="12.7109375" style="734" customWidth="1"/>
    <col min="1804" max="1804" width="12.28515625" style="734" bestFit="1" customWidth="1"/>
    <col min="1805" max="2048" width="9.140625" style="734"/>
    <col min="2049" max="2059" width="12.7109375" style="734" customWidth="1"/>
    <col min="2060" max="2060" width="12.28515625" style="734" bestFit="1" customWidth="1"/>
    <col min="2061" max="2304" width="9.140625" style="734"/>
    <col min="2305" max="2315" width="12.7109375" style="734" customWidth="1"/>
    <col min="2316" max="2316" width="12.28515625" style="734" bestFit="1" customWidth="1"/>
    <col min="2317" max="2560" width="9.140625" style="734"/>
    <col min="2561" max="2571" width="12.7109375" style="734" customWidth="1"/>
    <col min="2572" max="2572" width="12.28515625" style="734" bestFit="1" customWidth="1"/>
    <col min="2573" max="2816" width="9.140625" style="734"/>
    <col min="2817" max="2827" width="12.7109375" style="734" customWidth="1"/>
    <col min="2828" max="2828" width="12.28515625" style="734" bestFit="1" customWidth="1"/>
    <col min="2829" max="3072" width="9.140625" style="734"/>
    <col min="3073" max="3083" width="12.7109375" style="734" customWidth="1"/>
    <col min="3084" max="3084" width="12.28515625" style="734" bestFit="1" customWidth="1"/>
    <col min="3085" max="3328" width="9.140625" style="734"/>
    <col min="3329" max="3339" width="12.7109375" style="734" customWidth="1"/>
    <col min="3340" max="3340" width="12.28515625" style="734" bestFit="1" customWidth="1"/>
    <col min="3341" max="3584" width="9.140625" style="734"/>
    <col min="3585" max="3595" width="12.7109375" style="734" customWidth="1"/>
    <col min="3596" max="3596" width="12.28515625" style="734" bestFit="1" customWidth="1"/>
    <col min="3597" max="3840" width="9.140625" style="734"/>
    <col min="3841" max="3851" width="12.7109375" style="734" customWidth="1"/>
    <col min="3852" max="3852" width="12.28515625" style="734" bestFit="1" customWidth="1"/>
    <col min="3853" max="4096" width="9.140625" style="734"/>
    <col min="4097" max="4107" width="12.7109375" style="734" customWidth="1"/>
    <col min="4108" max="4108" width="12.28515625" style="734" bestFit="1" customWidth="1"/>
    <col min="4109" max="4352" width="9.140625" style="734"/>
    <col min="4353" max="4363" width="12.7109375" style="734" customWidth="1"/>
    <col min="4364" max="4364" width="12.28515625" style="734" bestFit="1" customWidth="1"/>
    <col min="4365" max="4608" width="9.140625" style="734"/>
    <col min="4609" max="4619" width="12.7109375" style="734" customWidth="1"/>
    <col min="4620" max="4620" width="12.28515625" style="734" bestFit="1" customWidth="1"/>
    <col min="4621" max="4864" width="9.140625" style="734"/>
    <col min="4865" max="4875" width="12.7109375" style="734" customWidth="1"/>
    <col min="4876" max="4876" width="12.28515625" style="734" bestFit="1" customWidth="1"/>
    <col min="4877" max="5120" width="9.140625" style="734"/>
    <col min="5121" max="5131" width="12.7109375" style="734" customWidth="1"/>
    <col min="5132" max="5132" width="12.28515625" style="734" bestFit="1" customWidth="1"/>
    <col min="5133" max="5376" width="9.140625" style="734"/>
    <col min="5377" max="5387" width="12.7109375" style="734" customWidth="1"/>
    <col min="5388" max="5388" width="12.28515625" style="734" bestFit="1" customWidth="1"/>
    <col min="5389" max="5632" width="9.140625" style="734"/>
    <col min="5633" max="5643" width="12.7109375" style="734" customWidth="1"/>
    <col min="5644" max="5644" width="12.28515625" style="734" bestFit="1" customWidth="1"/>
    <col min="5645" max="5888" width="9.140625" style="734"/>
    <col min="5889" max="5899" width="12.7109375" style="734" customWidth="1"/>
    <col min="5900" max="5900" width="12.28515625" style="734" bestFit="1" customWidth="1"/>
    <col min="5901" max="6144" width="9.140625" style="734"/>
    <col min="6145" max="6155" width="12.7109375" style="734" customWidth="1"/>
    <col min="6156" max="6156" width="12.28515625" style="734" bestFit="1" customWidth="1"/>
    <col min="6157" max="6400" width="9.140625" style="734"/>
    <col min="6401" max="6411" width="12.7109375" style="734" customWidth="1"/>
    <col min="6412" max="6412" width="12.28515625" style="734" bestFit="1" customWidth="1"/>
    <col min="6413" max="6656" width="9.140625" style="734"/>
    <col min="6657" max="6667" width="12.7109375" style="734" customWidth="1"/>
    <col min="6668" max="6668" width="12.28515625" style="734" bestFit="1" customWidth="1"/>
    <col min="6669" max="6912" width="9.140625" style="734"/>
    <col min="6913" max="6923" width="12.7109375" style="734" customWidth="1"/>
    <col min="6924" max="6924" width="12.28515625" style="734" bestFit="1" customWidth="1"/>
    <col min="6925" max="7168" width="9.140625" style="734"/>
    <col min="7169" max="7179" width="12.7109375" style="734" customWidth="1"/>
    <col min="7180" max="7180" width="12.28515625" style="734" bestFit="1" customWidth="1"/>
    <col min="7181" max="7424" width="9.140625" style="734"/>
    <col min="7425" max="7435" width="12.7109375" style="734" customWidth="1"/>
    <col min="7436" max="7436" width="12.28515625" style="734" bestFit="1" customWidth="1"/>
    <col min="7437" max="7680" width="9.140625" style="734"/>
    <col min="7681" max="7691" width="12.7109375" style="734" customWidth="1"/>
    <col min="7692" max="7692" width="12.28515625" style="734" bestFit="1" customWidth="1"/>
    <col min="7693" max="7936" width="9.140625" style="734"/>
    <col min="7937" max="7947" width="12.7109375" style="734" customWidth="1"/>
    <col min="7948" max="7948" width="12.28515625" style="734" bestFit="1" customWidth="1"/>
    <col min="7949" max="8192" width="9.140625" style="734"/>
    <col min="8193" max="8203" width="12.7109375" style="734" customWidth="1"/>
    <col min="8204" max="8204" width="12.28515625" style="734" bestFit="1" customWidth="1"/>
    <col min="8205" max="8448" width="9.140625" style="734"/>
    <col min="8449" max="8459" width="12.7109375" style="734" customWidth="1"/>
    <col min="8460" max="8460" width="12.28515625" style="734" bestFit="1" customWidth="1"/>
    <col min="8461" max="8704" width="9.140625" style="734"/>
    <col min="8705" max="8715" width="12.7109375" style="734" customWidth="1"/>
    <col min="8716" max="8716" width="12.28515625" style="734" bestFit="1" customWidth="1"/>
    <col min="8717" max="8960" width="9.140625" style="734"/>
    <col min="8961" max="8971" width="12.7109375" style="734" customWidth="1"/>
    <col min="8972" max="8972" width="12.28515625" style="734" bestFit="1" customWidth="1"/>
    <col min="8973" max="9216" width="9.140625" style="734"/>
    <col min="9217" max="9227" width="12.7109375" style="734" customWidth="1"/>
    <col min="9228" max="9228" width="12.28515625" style="734" bestFit="1" customWidth="1"/>
    <col min="9229" max="9472" width="9.140625" style="734"/>
    <col min="9473" max="9483" width="12.7109375" style="734" customWidth="1"/>
    <col min="9484" max="9484" width="12.28515625" style="734" bestFit="1" customWidth="1"/>
    <col min="9485" max="9728" width="9.140625" style="734"/>
    <col min="9729" max="9739" width="12.7109375" style="734" customWidth="1"/>
    <col min="9740" max="9740" width="12.28515625" style="734" bestFit="1" customWidth="1"/>
    <col min="9741" max="9984" width="9.140625" style="734"/>
    <col min="9985" max="9995" width="12.7109375" style="734" customWidth="1"/>
    <col min="9996" max="9996" width="12.28515625" style="734" bestFit="1" customWidth="1"/>
    <col min="9997" max="10240" width="9.140625" style="734"/>
    <col min="10241" max="10251" width="12.7109375" style="734" customWidth="1"/>
    <col min="10252" max="10252" width="12.28515625" style="734" bestFit="1" customWidth="1"/>
    <col min="10253" max="10496" width="9.140625" style="734"/>
    <col min="10497" max="10507" width="12.7109375" style="734" customWidth="1"/>
    <col min="10508" max="10508" width="12.28515625" style="734" bestFit="1" customWidth="1"/>
    <col min="10509" max="10752" width="9.140625" style="734"/>
    <col min="10753" max="10763" width="12.7109375" style="734" customWidth="1"/>
    <col min="10764" max="10764" width="12.28515625" style="734" bestFit="1" customWidth="1"/>
    <col min="10765" max="11008" width="9.140625" style="734"/>
    <col min="11009" max="11019" width="12.7109375" style="734" customWidth="1"/>
    <col min="11020" max="11020" width="12.28515625" style="734" bestFit="1" customWidth="1"/>
    <col min="11021" max="11264" width="9.140625" style="734"/>
    <col min="11265" max="11275" width="12.7109375" style="734" customWidth="1"/>
    <col min="11276" max="11276" width="12.28515625" style="734" bestFit="1" customWidth="1"/>
    <col min="11277" max="11520" width="9.140625" style="734"/>
    <col min="11521" max="11531" width="12.7109375" style="734" customWidth="1"/>
    <col min="11532" max="11532" width="12.28515625" style="734" bestFit="1" customWidth="1"/>
    <col min="11533" max="11776" width="9.140625" style="734"/>
    <col min="11777" max="11787" width="12.7109375" style="734" customWidth="1"/>
    <col min="11788" max="11788" width="12.28515625" style="734" bestFit="1" customWidth="1"/>
    <col min="11789" max="12032" width="9.140625" style="734"/>
    <col min="12033" max="12043" width="12.7109375" style="734" customWidth="1"/>
    <col min="12044" max="12044" width="12.28515625" style="734" bestFit="1" customWidth="1"/>
    <col min="12045" max="12288" width="9.140625" style="734"/>
    <col min="12289" max="12299" width="12.7109375" style="734" customWidth="1"/>
    <col min="12300" max="12300" width="12.28515625" style="734" bestFit="1" customWidth="1"/>
    <col min="12301" max="12544" width="9.140625" style="734"/>
    <col min="12545" max="12555" width="12.7109375" style="734" customWidth="1"/>
    <col min="12556" max="12556" width="12.28515625" style="734" bestFit="1" customWidth="1"/>
    <col min="12557" max="12800" width="9.140625" style="734"/>
    <col min="12801" max="12811" width="12.7109375" style="734" customWidth="1"/>
    <col min="12812" max="12812" width="12.28515625" style="734" bestFit="1" customWidth="1"/>
    <col min="12813" max="13056" width="9.140625" style="734"/>
    <col min="13057" max="13067" width="12.7109375" style="734" customWidth="1"/>
    <col min="13068" max="13068" width="12.28515625" style="734" bestFit="1" customWidth="1"/>
    <col min="13069" max="13312" width="9.140625" style="734"/>
    <col min="13313" max="13323" width="12.7109375" style="734" customWidth="1"/>
    <col min="13324" max="13324" width="12.28515625" style="734" bestFit="1" customWidth="1"/>
    <col min="13325" max="13568" width="9.140625" style="734"/>
    <col min="13569" max="13579" width="12.7109375" style="734" customWidth="1"/>
    <col min="13580" max="13580" width="12.28515625" style="734" bestFit="1" customWidth="1"/>
    <col min="13581" max="13824" width="9.140625" style="734"/>
    <col min="13825" max="13835" width="12.7109375" style="734" customWidth="1"/>
    <col min="13836" max="13836" width="12.28515625" style="734" bestFit="1" customWidth="1"/>
    <col min="13837" max="14080" width="9.140625" style="734"/>
    <col min="14081" max="14091" width="12.7109375" style="734" customWidth="1"/>
    <col min="14092" max="14092" width="12.28515625" style="734" bestFit="1" customWidth="1"/>
    <col min="14093" max="14336" width="9.140625" style="734"/>
    <col min="14337" max="14347" width="12.7109375" style="734" customWidth="1"/>
    <col min="14348" max="14348" width="12.28515625" style="734" bestFit="1" customWidth="1"/>
    <col min="14349" max="14592" width="9.140625" style="734"/>
    <col min="14593" max="14603" width="12.7109375" style="734" customWidth="1"/>
    <col min="14604" max="14604" width="12.28515625" style="734" bestFit="1" customWidth="1"/>
    <col min="14605" max="14848" width="9.140625" style="734"/>
    <col min="14849" max="14859" width="12.7109375" style="734" customWidth="1"/>
    <col min="14860" max="14860" width="12.28515625" style="734" bestFit="1" customWidth="1"/>
    <col min="14861" max="15104" width="9.140625" style="734"/>
    <col min="15105" max="15115" width="12.7109375" style="734" customWidth="1"/>
    <col min="15116" max="15116" width="12.28515625" style="734" bestFit="1" customWidth="1"/>
    <col min="15117" max="15360" width="9.140625" style="734"/>
    <col min="15361" max="15371" width="12.7109375" style="734" customWidth="1"/>
    <col min="15372" max="15372" width="12.28515625" style="734" bestFit="1" customWidth="1"/>
    <col min="15373" max="15616" width="9.140625" style="734"/>
    <col min="15617" max="15627" width="12.7109375" style="734" customWidth="1"/>
    <col min="15628" max="15628" width="12.28515625" style="734" bestFit="1" customWidth="1"/>
    <col min="15629" max="15872" width="9.140625" style="734"/>
    <col min="15873" max="15883" width="12.7109375" style="734" customWidth="1"/>
    <col min="15884" max="15884" width="12.28515625" style="734" bestFit="1" customWidth="1"/>
    <col min="15885" max="16128" width="9.140625" style="734"/>
    <col min="16129" max="16139" width="12.7109375" style="734" customWidth="1"/>
    <col min="16140" max="16140" width="12.28515625" style="734" bestFit="1" customWidth="1"/>
    <col min="16141" max="16384" width="9.140625" style="734"/>
  </cols>
  <sheetData>
    <row r="1" spans="1:12" ht="12.75">
      <c r="A1" s="1665" t="s">
        <v>822</v>
      </c>
      <c r="B1" s="1665"/>
      <c r="C1" s="1665"/>
      <c r="D1" s="1665"/>
      <c r="E1" s="1665"/>
      <c r="F1" s="1665"/>
      <c r="G1" s="1665"/>
      <c r="H1" s="1665"/>
      <c r="I1" s="1665"/>
      <c r="J1" s="1665"/>
      <c r="K1" s="1665"/>
      <c r="L1" s="1665"/>
    </row>
    <row r="2" spans="1:12" ht="15.75">
      <c r="A2" s="1666" t="s">
        <v>823</v>
      </c>
      <c r="B2" s="1666"/>
      <c r="C2" s="1666"/>
      <c r="D2" s="1666"/>
      <c r="E2" s="1666"/>
      <c r="F2" s="1666"/>
      <c r="G2" s="1666"/>
      <c r="H2" s="1666"/>
      <c r="I2" s="1666"/>
      <c r="J2" s="1666"/>
      <c r="K2" s="1666"/>
      <c r="L2" s="1666"/>
    </row>
    <row r="3" spans="1:12" ht="15.75" customHeight="1" thickBot="1">
      <c r="A3" s="1667" t="s">
        <v>44</v>
      </c>
      <c r="B3" s="1667"/>
      <c r="C3" s="1667"/>
      <c r="D3" s="1667"/>
      <c r="E3" s="1667"/>
      <c r="F3" s="1667"/>
      <c r="G3" s="1667"/>
      <c r="H3" s="1667"/>
      <c r="I3" s="1667"/>
      <c r="J3" s="1667"/>
      <c r="K3" s="1667"/>
      <c r="L3" s="1667"/>
    </row>
    <row r="4" spans="1:12" ht="21" customHeight="1" thickTop="1">
      <c r="A4" s="735" t="s">
        <v>470</v>
      </c>
      <c r="B4" s="736" t="s">
        <v>824</v>
      </c>
      <c r="C4" s="736" t="s">
        <v>825</v>
      </c>
      <c r="D4" s="736" t="s">
        <v>826</v>
      </c>
      <c r="E4" s="736" t="s">
        <v>827</v>
      </c>
      <c r="F4" s="737" t="s">
        <v>828</v>
      </c>
      <c r="G4" s="737" t="s">
        <v>829</v>
      </c>
      <c r="H4" s="737" t="s">
        <v>830</v>
      </c>
      <c r="I4" s="738" t="s">
        <v>831</v>
      </c>
      <c r="J4" s="738" t="s">
        <v>5</v>
      </c>
      <c r="K4" s="738" t="s">
        <v>565</v>
      </c>
      <c r="L4" s="739" t="s">
        <v>832</v>
      </c>
    </row>
    <row r="5" spans="1:12" ht="21" customHeight="1">
      <c r="A5" s="740" t="s">
        <v>472</v>
      </c>
      <c r="B5" s="741">
        <v>957.5</v>
      </c>
      <c r="C5" s="741">
        <v>2133.8000000000002</v>
      </c>
      <c r="D5" s="741">
        <v>3417.43</v>
      </c>
      <c r="E5" s="741">
        <v>3939.5</v>
      </c>
      <c r="F5" s="741">
        <v>2628.6460000000002</v>
      </c>
      <c r="G5" s="741">
        <v>3023.9850000000006</v>
      </c>
      <c r="H5" s="741">
        <v>3350.8</v>
      </c>
      <c r="I5" s="742">
        <v>5513.3755829999982</v>
      </c>
      <c r="J5" s="741">
        <v>6551.1244999999999</v>
      </c>
      <c r="K5" s="741">
        <v>9220.5297679999985</v>
      </c>
      <c r="L5" s="743">
        <v>6774.6354419999998</v>
      </c>
    </row>
    <row r="6" spans="1:12" ht="21" customHeight="1">
      <c r="A6" s="740" t="s">
        <v>473</v>
      </c>
      <c r="B6" s="741">
        <v>1207.954</v>
      </c>
      <c r="C6" s="741">
        <v>1655.2090000000001</v>
      </c>
      <c r="D6" s="741">
        <v>2820.1</v>
      </c>
      <c r="E6" s="741">
        <v>4235.2</v>
      </c>
      <c r="F6" s="741">
        <v>4914.0360000000001</v>
      </c>
      <c r="G6" s="741">
        <v>5135.26</v>
      </c>
      <c r="H6" s="741">
        <v>3193.1</v>
      </c>
      <c r="I6" s="742">
        <v>6800.9159080000009</v>
      </c>
      <c r="J6" s="742">
        <v>6873.778996</v>
      </c>
      <c r="K6" s="742">
        <v>2674.8709549999999</v>
      </c>
      <c r="L6" s="743">
        <v>7496.8306839999987</v>
      </c>
    </row>
    <row r="7" spans="1:12" ht="21" customHeight="1">
      <c r="A7" s="740" t="s">
        <v>474</v>
      </c>
      <c r="B7" s="741">
        <v>865.71900000000005</v>
      </c>
      <c r="C7" s="741">
        <v>2411.6</v>
      </c>
      <c r="D7" s="741">
        <v>1543.5170000000001</v>
      </c>
      <c r="E7" s="741">
        <v>4145.5</v>
      </c>
      <c r="F7" s="741">
        <v>4589.3469999999998</v>
      </c>
      <c r="G7" s="741">
        <v>3823.28</v>
      </c>
      <c r="H7" s="741">
        <v>2878.5835040000002</v>
      </c>
      <c r="I7" s="742">
        <v>5499.6267330000001</v>
      </c>
      <c r="J7" s="742">
        <v>4687.5600000000004</v>
      </c>
      <c r="K7" s="742">
        <v>1943.2883870000001</v>
      </c>
      <c r="L7" s="743">
        <v>5574.7615070000002</v>
      </c>
    </row>
    <row r="8" spans="1:12" ht="21" customHeight="1">
      <c r="A8" s="740" t="s">
        <v>475</v>
      </c>
      <c r="B8" s="741">
        <v>1188.259</v>
      </c>
      <c r="C8" s="741">
        <v>2065.6999999999998</v>
      </c>
      <c r="D8" s="741">
        <v>1571.367</v>
      </c>
      <c r="E8" s="741">
        <v>3894.8</v>
      </c>
      <c r="F8" s="741">
        <v>2064.913</v>
      </c>
      <c r="G8" s="741">
        <v>3673.03</v>
      </c>
      <c r="H8" s="741">
        <v>4227.3</v>
      </c>
      <c r="I8" s="742">
        <v>4878.9203680000001</v>
      </c>
      <c r="J8" s="742">
        <v>6661.43</v>
      </c>
      <c r="K8" s="742">
        <v>1729.7318549999995</v>
      </c>
      <c r="L8" s="743">
        <v>7059.7193449999995</v>
      </c>
    </row>
    <row r="9" spans="1:12" ht="21" customHeight="1">
      <c r="A9" s="740" t="s">
        <v>476</v>
      </c>
      <c r="B9" s="741">
        <v>1661.3610000000001</v>
      </c>
      <c r="C9" s="741">
        <v>2859.9</v>
      </c>
      <c r="D9" s="741">
        <v>2301.56</v>
      </c>
      <c r="E9" s="741">
        <v>4767.3999999999996</v>
      </c>
      <c r="F9" s="741">
        <v>3784.9839999999999</v>
      </c>
      <c r="G9" s="741">
        <v>5468.7659999999996</v>
      </c>
      <c r="H9" s="741">
        <v>3117</v>
      </c>
      <c r="I9" s="742">
        <v>6215.8037160000003</v>
      </c>
      <c r="J9" s="742">
        <v>6053</v>
      </c>
      <c r="K9" s="742">
        <v>6048.7550779999992</v>
      </c>
      <c r="L9" s="743">
        <v>6728.4490170000017</v>
      </c>
    </row>
    <row r="10" spans="1:12" ht="21" customHeight="1">
      <c r="A10" s="740" t="s">
        <v>477</v>
      </c>
      <c r="B10" s="741">
        <v>1643.9849999999999</v>
      </c>
      <c r="C10" s="741">
        <v>3805.5</v>
      </c>
      <c r="D10" s="741">
        <v>2016.8240000000001</v>
      </c>
      <c r="E10" s="741">
        <v>4917.8</v>
      </c>
      <c r="F10" s="741">
        <v>4026.84</v>
      </c>
      <c r="G10" s="741">
        <v>5113.1090000000004</v>
      </c>
      <c r="H10" s="741">
        <v>3147.6299930000009</v>
      </c>
      <c r="I10" s="742">
        <v>7250.6900829999995</v>
      </c>
      <c r="J10" s="742">
        <v>6521.12</v>
      </c>
      <c r="K10" s="742">
        <v>5194.9025220000003</v>
      </c>
      <c r="L10" s="743">
        <v>6554.5328209999998</v>
      </c>
    </row>
    <row r="11" spans="1:12" ht="21" customHeight="1">
      <c r="A11" s="740" t="s">
        <v>478</v>
      </c>
      <c r="B11" s="741">
        <v>716.98099999999999</v>
      </c>
      <c r="C11" s="741">
        <v>2962.1</v>
      </c>
      <c r="D11" s="741">
        <v>2007.5</v>
      </c>
      <c r="E11" s="741">
        <v>5107.5</v>
      </c>
      <c r="F11" s="741">
        <v>5404.0780000000004</v>
      </c>
      <c r="G11" s="741">
        <v>5923.4</v>
      </c>
      <c r="H11" s="741">
        <v>3693.2007319999998</v>
      </c>
      <c r="I11" s="744">
        <v>7103.7186680000004</v>
      </c>
      <c r="J11" s="744">
        <v>5399.75</v>
      </c>
      <c r="K11" s="744">
        <v>5664.3699710000001</v>
      </c>
      <c r="L11" s="745">
        <v>9021.8687930000015</v>
      </c>
    </row>
    <row r="12" spans="1:12" ht="19.5" customHeight="1">
      <c r="A12" s="740" t="s">
        <v>479</v>
      </c>
      <c r="B12" s="741">
        <v>1428.479</v>
      </c>
      <c r="C12" s="741">
        <v>1963.1</v>
      </c>
      <c r="D12" s="741">
        <v>2480.0949999999998</v>
      </c>
      <c r="E12" s="741">
        <v>3755.8</v>
      </c>
      <c r="F12" s="741">
        <v>4548.1769999999997</v>
      </c>
      <c r="G12" s="741">
        <v>5524.5529999999999</v>
      </c>
      <c r="H12" s="741">
        <v>2894.6</v>
      </c>
      <c r="I12" s="744">
        <v>6370.2816669999984</v>
      </c>
      <c r="J12" s="744">
        <v>7039.43</v>
      </c>
      <c r="K12" s="744">
        <v>7382.366038000001</v>
      </c>
      <c r="L12" s="745">
        <v>7526.0486350000019</v>
      </c>
    </row>
    <row r="13" spans="1:12" ht="21" customHeight="1">
      <c r="A13" s="740" t="s">
        <v>480</v>
      </c>
      <c r="B13" s="741">
        <v>2052.8530000000001</v>
      </c>
      <c r="C13" s="741">
        <v>3442.1</v>
      </c>
      <c r="D13" s="741">
        <v>3768.18</v>
      </c>
      <c r="E13" s="741">
        <v>4382.1000000000004</v>
      </c>
      <c r="F13" s="741">
        <v>4505.9769999999999</v>
      </c>
      <c r="G13" s="741">
        <v>4638.701</v>
      </c>
      <c r="H13" s="741">
        <v>3614.0764290000002</v>
      </c>
      <c r="I13" s="744">
        <v>7574.0239679999995</v>
      </c>
      <c r="J13" s="744">
        <v>6503.97</v>
      </c>
      <c r="K13" s="744">
        <v>6771.428519000001</v>
      </c>
      <c r="L13" s="745">
        <v>9922.8314289999998</v>
      </c>
    </row>
    <row r="14" spans="1:12" ht="21" customHeight="1">
      <c r="A14" s="740" t="s">
        <v>481</v>
      </c>
      <c r="B14" s="741">
        <v>2714.8429999999998</v>
      </c>
      <c r="C14" s="741">
        <v>3420.2</v>
      </c>
      <c r="D14" s="741">
        <v>3495.0349999999999</v>
      </c>
      <c r="E14" s="741">
        <v>3427.2</v>
      </c>
      <c r="F14" s="741">
        <v>3263.9209999999998</v>
      </c>
      <c r="G14" s="741">
        <v>5139.5680000000002</v>
      </c>
      <c r="H14" s="741">
        <v>3358.2392350000009</v>
      </c>
      <c r="I14" s="744">
        <v>5302.3272899999984</v>
      </c>
      <c r="J14" s="744">
        <v>4403.9783417999997</v>
      </c>
      <c r="K14" s="744">
        <v>5899.4462929999991</v>
      </c>
      <c r="L14" s="745">
        <v>8227.5991320000012</v>
      </c>
    </row>
    <row r="15" spans="1:12" ht="21" customHeight="1">
      <c r="A15" s="740" t="s">
        <v>482</v>
      </c>
      <c r="B15" s="741">
        <v>1711.2</v>
      </c>
      <c r="C15" s="741">
        <v>2205.73</v>
      </c>
      <c r="D15" s="741">
        <v>3452.1</v>
      </c>
      <c r="E15" s="741">
        <v>3016.2</v>
      </c>
      <c r="F15" s="741">
        <v>4066.7150000000001</v>
      </c>
      <c r="G15" s="741">
        <v>5497.3729999999996</v>
      </c>
      <c r="H15" s="741">
        <v>3799.3208210000007</v>
      </c>
      <c r="I15" s="744">
        <v>5892.2001649999993</v>
      </c>
      <c r="J15" s="744">
        <v>7150.5194390000006</v>
      </c>
      <c r="K15" s="744">
        <v>7405.3902679999992</v>
      </c>
      <c r="L15" s="745">
        <v>11514.789676</v>
      </c>
    </row>
    <row r="16" spans="1:12" ht="21" customHeight="1">
      <c r="A16" s="740" t="s">
        <v>483</v>
      </c>
      <c r="B16" s="741">
        <v>1571.796</v>
      </c>
      <c r="C16" s="741">
        <v>3091.4349999999999</v>
      </c>
      <c r="D16" s="741">
        <v>4253.0950000000003</v>
      </c>
      <c r="E16" s="741">
        <v>2113.92</v>
      </c>
      <c r="F16" s="746">
        <v>3970.4189999999999</v>
      </c>
      <c r="G16" s="746">
        <v>7717.93</v>
      </c>
      <c r="H16" s="741">
        <v>4485.5208590000002</v>
      </c>
      <c r="I16" s="744">
        <v>6628.0436819999995</v>
      </c>
      <c r="J16" s="744">
        <v>10623.366395999999</v>
      </c>
      <c r="K16" s="744">
        <v>10266.200000000001</v>
      </c>
      <c r="L16" s="745"/>
    </row>
    <row r="17" spans="1:15" ht="21" customHeight="1" thickBot="1">
      <c r="A17" s="747" t="s">
        <v>241</v>
      </c>
      <c r="B17" s="748">
        <v>17720.93</v>
      </c>
      <c r="C17" s="748">
        <v>32016.374</v>
      </c>
      <c r="D17" s="748">
        <v>33126.803</v>
      </c>
      <c r="E17" s="748">
        <v>47702.92</v>
      </c>
      <c r="F17" s="748">
        <v>47768.053000000007</v>
      </c>
      <c r="G17" s="748">
        <v>60678.955000000002</v>
      </c>
      <c r="H17" s="748">
        <v>41759.371572999997</v>
      </c>
      <c r="I17" s="749">
        <v>75029.927831000008</v>
      </c>
      <c r="J17" s="749">
        <v>78469.027672800003</v>
      </c>
      <c r="K17" s="749">
        <v>70201.279653999998</v>
      </c>
      <c r="L17" s="750">
        <f>SUM(L5:L16)</f>
        <v>86402.066481000002</v>
      </c>
      <c r="O17" s="734" t="s">
        <v>96</v>
      </c>
    </row>
    <row r="18" spans="1:15" ht="21" customHeight="1" thickTop="1">
      <c r="A18" s="751" t="s">
        <v>833</v>
      </c>
      <c r="B18" s="751"/>
      <c r="C18" s="751"/>
      <c r="D18" s="752"/>
      <c r="E18" s="751"/>
      <c r="F18" s="751"/>
      <c r="G18" s="752"/>
      <c r="H18" s="753"/>
      <c r="I18" s="753"/>
    </row>
    <row r="19" spans="1:15" ht="21" customHeight="1">
      <c r="A19" s="751" t="s">
        <v>651</v>
      </c>
      <c r="B19" s="751"/>
      <c r="C19" s="751"/>
      <c r="D19" s="752"/>
      <c r="E19" s="751"/>
      <c r="F19" s="751"/>
      <c r="G19" s="754"/>
      <c r="H19" s="753"/>
      <c r="I19" s="755"/>
    </row>
  </sheetData>
  <mergeCells count="3">
    <mergeCell ref="A1:L1"/>
    <mergeCell ref="A2:L2"/>
    <mergeCell ref="A3:L3"/>
  </mergeCells>
  <pageMargins left="0.7" right="0.7" top="0.75" bottom="0.75" header="0.3" footer="0.3"/>
  <pageSetup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V40"/>
  <sheetViews>
    <sheetView view="pageBreakPreview" zoomScaleSheetLayoutView="100" workbookViewId="0">
      <selection activeCell="O15" sqref="O15"/>
    </sheetView>
  </sheetViews>
  <sheetFormatPr defaultRowHeight="12.75"/>
  <cols>
    <col min="1" max="1" width="9.5703125" style="756" bestFit="1" customWidth="1"/>
    <col min="2" max="2" width="10.85546875" style="756" hidden="1" customWidth="1"/>
    <col min="3" max="3" width="11" style="756" hidden="1" customWidth="1"/>
    <col min="4" max="4" width="9.7109375" style="756" customWidth="1"/>
    <col min="5" max="5" width="12.7109375" style="756" customWidth="1"/>
    <col min="6" max="6" width="9" style="756" customWidth="1"/>
    <col min="7" max="7" width="9.7109375" style="756" customWidth="1"/>
    <col min="8" max="9" width="0" style="756" hidden="1" customWidth="1"/>
    <col min="10" max="10" width="9.140625" style="756"/>
    <col min="11" max="11" width="9.85546875" style="756" customWidth="1"/>
    <col min="12" max="12" width="9.140625" style="756"/>
    <col min="13" max="13" width="9.7109375" style="756" customWidth="1"/>
    <col min="14" max="15" width="0" style="756" hidden="1" customWidth="1"/>
    <col min="16" max="16" width="9.140625" style="756"/>
    <col min="17" max="17" width="9.85546875" style="756" customWidth="1"/>
    <col min="18" max="16384" width="9.140625" style="756"/>
  </cols>
  <sheetData>
    <row r="1" spans="1:22">
      <c r="A1" s="1668" t="s">
        <v>834</v>
      </c>
      <c r="B1" s="1668"/>
      <c r="C1" s="1668"/>
      <c r="D1" s="1668"/>
      <c r="E1" s="1668"/>
      <c r="F1" s="1668"/>
      <c r="G1" s="1668"/>
      <c r="H1" s="1668"/>
      <c r="I1" s="1668"/>
      <c r="J1" s="1668"/>
      <c r="K1" s="1668"/>
      <c r="L1" s="1668"/>
      <c r="M1" s="1668"/>
      <c r="N1" s="1668"/>
      <c r="O1" s="1668"/>
      <c r="P1" s="1668"/>
      <c r="Q1" s="1668"/>
      <c r="R1" s="1668"/>
      <c r="S1" s="1668"/>
    </row>
    <row r="2" spans="1:22" ht="15.75">
      <c r="A2" s="1669" t="s">
        <v>835</v>
      </c>
      <c r="B2" s="1669"/>
      <c r="C2" s="1669"/>
      <c r="D2" s="1669"/>
      <c r="E2" s="1669"/>
      <c r="F2" s="1669"/>
      <c r="G2" s="1669"/>
      <c r="H2" s="1669"/>
      <c r="I2" s="1669"/>
      <c r="J2" s="1669"/>
      <c r="K2" s="1669"/>
      <c r="L2" s="1669"/>
      <c r="M2" s="1669"/>
      <c r="N2" s="1669"/>
      <c r="O2" s="1669"/>
      <c r="P2" s="1669"/>
      <c r="Q2" s="1669"/>
      <c r="R2" s="1669"/>
      <c r="S2" s="1669"/>
    </row>
    <row r="3" spans="1:22" ht="16.5" thickBot="1">
      <c r="A3" s="1670" t="s">
        <v>836</v>
      </c>
      <c r="B3" s="1670"/>
      <c r="C3" s="1670"/>
      <c r="D3" s="1670"/>
      <c r="E3" s="1670"/>
      <c r="F3" s="1670"/>
      <c r="G3" s="1670"/>
      <c r="H3" s="1670"/>
      <c r="I3" s="1670"/>
      <c r="J3" s="1670"/>
      <c r="K3" s="1670"/>
      <c r="L3" s="1670"/>
      <c r="M3" s="1670"/>
      <c r="N3" s="1670"/>
      <c r="O3" s="1670"/>
      <c r="P3" s="1670"/>
      <c r="Q3" s="1670"/>
      <c r="R3" s="1670"/>
      <c r="S3" s="1670"/>
    </row>
    <row r="4" spans="1:22" ht="16.5" thickTop="1">
      <c r="A4" s="1671" t="s">
        <v>837</v>
      </c>
      <c r="B4" s="1672"/>
      <c r="C4" s="1672"/>
      <c r="D4" s="1672"/>
      <c r="E4" s="1672"/>
      <c r="F4" s="1672"/>
      <c r="G4" s="1673"/>
      <c r="H4" s="1671" t="s">
        <v>838</v>
      </c>
      <c r="I4" s="1672"/>
      <c r="J4" s="1672"/>
      <c r="K4" s="1672"/>
      <c r="L4" s="1672"/>
      <c r="M4" s="1673"/>
      <c r="N4" s="1671" t="s">
        <v>839</v>
      </c>
      <c r="O4" s="1672"/>
      <c r="P4" s="1672"/>
      <c r="Q4" s="1672"/>
      <c r="R4" s="1672"/>
      <c r="S4" s="1673"/>
    </row>
    <row r="5" spans="1:22">
      <c r="A5" s="1678" t="s">
        <v>840</v>
      </c>
      <c r="B5" s="1677" t="s">
        <v>831</v>
      </c>
      <c r="C5" s="1677"/>
      <c r="D5" s="1677" t="s">
        <v>6</v>
      </c>
      <c r="E5" s="1677"/>
      <c r="F5" s="1674" t="s">
        <v>77</v>
      </c>
      <c r="G5" s="1675"/>
      <c r="H5" s="1676" t="s">
        <v>831</v>
      </c>
      <c r="I5" s="1677"/>
      <c r="J5" s="1677" t="s">
        <v>6</v>
      </c>
      <c r="K5" s="1677"/>
      <c r="L5" s="1674" t="s">
        <v>77</v>
      </c>
      <c r="M5" s="1675"/>
      <c r="N5" s="1676" t="s">
        <v>831</v>
      </c>
      <c r="O5" s="1677"/>
      <c r="P5" s="1677" t="s">
        <v>6</v>
      </c>
      <c r="Q5" s="1677"/>
      <c r="R5" s="1674" t="s">
        <v>77</v>
      </c>
      <c r="S5" s="1675"/>
    </row>
    <row r="6" spans="1:22" ht="38.25">
      <c r="A6" s="1679"/>
      <c r="B6" s="757" t="s">
        <v>471</v>
      </c>
      <c r="C6" s="757" t="s">
        <v>427</v>
      </c>
      <c r="D6" s="757" t="s">
        <v>471</v>
      </c>
      <c r="E6" s="757" t="s">
        <v>427</v>
      </c>
      <c r="F6" s="758" t="s">
        <v>471</v>
      </c>
      <c r="G6" s="759" t="s">
        <v>841</v>
      </c>
      <c r="H6" s="760" t="s">
        <v>471</v>
      </c>
      <c r="I6" s="757" t="s">
        <v>427</v>
      </c>
      <c r="J6" s="757" t="s">
        <v>471</v>
      </c>
      <c r="K6" s="757" t="s">
        <v>427</v>
      </c>
      <c r="L6" s="758" t="s">
        <v>471</v>
      </c>
      <c r="M6" s="759" t="s">
        <v>842</v>
      </c>
      <c r="N6" s="761" t="s">
        <v>471</v>
      </c>
      <c r="O6" s="762" t="s">
        <v>427</v>
      </c>
      <c r="P6" s="762" t="s">
        <v>471</v>
      </c>
      <c r="Q6" s="762" t="s">
        <v>427</v>
      </c>
      <c r="R6" s="763" t="s">
        <v>471</v>
      </c>
      <c r="S6" s="764" t="s">
        <v>4</v>
      </c>
    </row>
    <row r="7" spans="1:22" ht="18" customHeight="1">
      <c r="A7" s="765" t="s">
        <v>843</v>
      </c>
      <c r="B7" s="766">
        <v>112.68935709970962</v>
      </c>
      <c r="C7" s="766">
        <v>17.519220694849636</v>
      </c>
      <c r="D7" s="767">
        <v>133.69</v>
      </c>
      <c r="E7" s="766">
        <v>11.4</v>
      </c>
      <c r="F7" s="766">
        <v>155.80000000000001</v>
      </c>
      <c r="G7" s="768">
        <v>16.538260154087837</v>
      </c>
      <c r="H7" s="769">
        <v>102.86640075318743</v>
      </c>
      <c r="I7" s="766">
        <v>4.1124600470362083</v>
      </c>
      <c r="J7" s="766">
        <v>102.55363321799307</v>
      </c>
      <c r="K7" s="766">
        <v>-8.5</v>
      </c>
      <c r="L7" s="766">
        <v>98.019994447746356</v>
      </c>
      <c r="M7" s="768">
        <v>-12.627895987282713</v>
      </c>
      <c r="N7" s="769">
        <v>109.54923694675671</v>
      </c>
      <c r="O7" s="766">
        <v>12.877191300403894</v>
      </c>
      <c r="P7" s="766">
        <v>130.32</v>
      </c>
      <c r="Q7" s="766">
        <v>21.8</v>
      </c>
      <c r="R7" s="766">
        <v>158.94716264553114</v>
      </c>
      <c r="S7" s="768">
        <v>21.974412022673846</v>
      </c>
    </row>
    <row r="8" spans="1:22" ht="18" customHeight="1">
      <c r="A8" s="770" t="s">
        <v>844</v>
      </c>
      <c r="B8" s="771">
        <v>114.00424675175967</v>
      </c>
      <c r="C8" s="771">
        <v>16.606640858359654</v>
      </c>
      <c r="D8" s="772">
        <v>132.80000000000001</v>
      </c>
      <c r="E8" s="771">
        <v>7.3</v>
      </c>
      <c r="F8" s="771">
        <v>157.80000000000001</v>
      </c>
      <c r="G8" s="773">
        <v>18.825301204819269</v>
      </c>
      <c r="H8" s="774">
        <v>104.46369637198811</v>
      </c>
      <c r="I8" s="771">
        <v>3.5640504476687198</v>
      </c>
      <c r="J8" s="771">
        <v>102.88581314878891</v>
      </c>
      <c r="K8" s="771">
        <v>-7.2</v>
      </c>
      <c r="L8" s="771">
        <v>99.80622837370241</v>
      </c>
      <c r="M8" s="773">
        <v>-10.019252120261754</v>
      </c>
      <c r="N8" s="774">
        <v>109.13288607536758</v>
      </c>
      <c r="O8" s="771">
        <v>12.593743054962303</v>
      </c>
      <c r="P8" s="771">
        <v>129.1</v>
      </c>
      <c r="Q8" s="771">
        <v>15.7</v>
      </c>
      <c r="R8" s="771">
        <v>158.09548156592496</v>
      </c>
      <c r="S8" s="773">
        <v>22.500188653115046</v>
      </c>
    </row>
    <row r="9" spans="1:22" ht="18" customHeight="1">
      <c r="A9" s="775" t="s">
        <v>845</v>
      </c>
      <c r="B9" s="776">
        <v>113.62847620478178</v>
      </c>
      <c r="C9" s="776">
        <v>16.033148191853869</v>
      </c>
      <c r="D9" s="777">
        <v>138.1</v>
      </c>
      <c r="E9" s="776">
        <v>8.6</v>
      </c>
      <c r="F9" s="776">
        <v>157.30000000000001</v>
      </c>
      <c r="G9" s="778">
        <v>13.9</v>
      </c>
      <c r="H9" s="779">
        <v>107.15943410332939</v>
      </c>
      <c r="I9" s="776">
        <v>5.9304234210461289</v>
      </c>
      <c r="J9" s="776">
        <v>103.64705882352941</v>
      </c>
      <c r="K9" s="776">
        <v>-7.1</v>
      </c>
      <c r="L9" s="776">
        <v>99.993079584775089</v>
      </c>
      <c r="M9" s="778">
        <v>-3.5254056219536523</v>
      </c>
      <c r="N9" s="779">
        <v>106.03683861862743</v>
      </c>
      <c r="O9" s="776">
        <v>9.5371324351758915</v>
      </c>
      <c r="P9" s="776">
        <v>133.30000000000001</v>
      </c>
      <c r="Q9" s="776">
        <v>16.8</v>
      </c>
      <c r="R9" s="776">
        <v>157.32718162394249</v>
      </c>
      <c r="S9" s="778">
        <v>18.023866880814211</v>
      </c>
      <c r="U9" s="756" t="s">
        <v>96</v>
      </c>
      <c r="V9" s="756" t="s">
        <v>96</v>
      </c>
    </row>
    <row r="10" spans="1:22" ht="18" customHeight="1">
      <c r="A10" s="765" t="s">
        <v>846</v>
      </c>
      <c r="B10" s="766">
        <v>106.22663500669962</v>
      </c>
      <c r="C10" s="766">
        <v>8.6402732344659512</v>
      </c>
      <c r="D10" s="767">
        <v>138.6</v>
      </c>
      <c r="E10" s="766">
        <v>8.6999999999999993</v>
      </c>
      <c r="F10" s="766">
        <v>156.4</v>
      </c>
      <c r="G10" s="768">
        <v>12.842712842712857</v>
      </c>
      <c r="H10" s="769">
        <v>107.1476900720676</v>
      </c>
      <c r="I10" s="766">
        <v>6.9101733253367001</v>
      </c>
      <c r="J10" s="766">
        <v>100.96885813148789</v>
      </c>
      <c r="K10" s="766">
        <v>-8</v>
      </c>
      <c r="L10" s="766">
        <v>100.80276816608996</v>
      </c>
      <c r="M10" s="768">
        <v>-0.16449623029471638</v>
      </c>
      <c r="N10" s="769">
        <v>99.140387380494644</v>
      </c>
      <c r="O10" s="766">
        <v>1.6182743468803267</v>
      </c>
      <c r="P10" s="766">
        <v>137.19999999999999</v>
      </c>
      <c r="Q10" s="766">
        <v>18.100000000000001</v>
      </c>
      <c r="R10" s="766">
        <v>155.18869931684753</v>
      </c>
      <c r="S10" s="768">
        <v>13.088446111122664</v>
      </c>
    </row>
    <row r="11" spans="1:22" ht="18" customHeight="1">
      <c r="A11" s="770" t="s">
        <v>847</v>
      </c>
      <c r="B11" s="771">
        <v>111.03290658759045</v>
      </c>
      <c r="C11" s="771">
        <v>11.712737948937075</v>
      </c>
      <c r="D11" s="772">
        <v>142.69999999999999</v>
      </c>
      <c r="E11" s="771">
        <v>13</v>
      </c>
      <c r="F11" s="771">
        <v>160.19999999999999</v>
      </c>
      <c r="G11" s="773">
        <v>12.3</v>
      </c>
      <c r="H11" s="774">
        <v>107.67627899454415</v>
      </c>
      <c r="I11" s="771">
        <v>8.1060300031000594</v>
      </c>
      <c r="J11" s="771">
        <v>101.38408304498269</v>
      </c>
      <c r="K11" s="771">
        <v>-6.9982944877757944</v>
      </c>
      <c r="L11" s="771">
        <v>101.05882352941175</v>
      </c>
      <c r="M11" s="773">
        <v>-0.32081911262800133</v>
      </c>
      <c r="N11" s="774">
        <v>103.11733245649803</v>
      </c>
      <c r="O11" s="771">
        <v>3.3362689812340705</v>
      </c>
      <c r="P11" s="771">
        <v>140.69999999999999</v>
      </c>
      <c r="Q11" s="771">
        <v>22</v>
      </c>
      <c r="R11" s="771">
        <v>158.51331699316017</v>
      </c>
      <c r="S11" s="773">
        <v>12.631832578371643</v>
      </c>
    </row>
    <row r="12" spans="1:22" ht="18" customHeight="1">
      <c r="A12" s="770" t="s">
        <v>848</v>
      </c>
      <c r="B12" s="771">
        <v>109.67740254546072</v>
      </c>
      <c r="C12" s="771">
        <v>10.170218215821933</v>
      </c>
      <c r="D12" s="772">
        <v>143.4</v>
      </c>
      <c r="E12" s="771">
        <v>15.86718600715524</v>
      </c>
      <c r="F12" s="771">
        <v>160.30000000000001</v>
      </c>
      <c r="G12" s="773">
        <v>11.8</v>
      </c>
      <c r="H12" s="774">
        <v>110.03982842329214</v>
      </c>
      <c r="I12" s="771">
        <v>11.113372020915051</v>
      </c>
      <c r="J12" s="771">
        <v>99.660899653979229</v>
      </c>
      <c r="K12" s="771">
        <v>-7.3</v>
      </c>
      <c r="L12" s="771">
        <v>102.3</v>
      </c>
      <c r="M12" s="773">
        <v>2.6078234704112333</v>
      </c>
      <c r="N12" s="774">
        <v>99.670641182356931</v>
      </c>
      <c r="O12" s="771">
        <v>-0.84882115261122237</v>
      </c>
      <c r="P12" s="771">
        <v>143.9</v>
      </c>
      <c r="Q12" s="771">
        <v>25</v>
      </c>
      <c r="R12" s="771">
        <v>156.63888947709367</v>
      </c>
      <c r="S12" s="773">
        <v>8.8525986637203999</v>
      </c>
    </row>
    <row r="13" spans="1:22" ht="18" customHeight="1">
      <c r="A13" s="765" t="s">
        <v>849</v>
      </c>
      <c r="B13" s="766">
        <v>112.45944271084433</v>
      </c>
      <c r="C13" s="766">
        <v>14.385226639702921</v>
      </c>
      <c r="D13" s="767">
        <v>144.69999999999999</v>
      </c>
      <c r="E13" s="766">
        <v>15.25553067005481</v>
      </c>
      <c r="F13" s="766">
        <v>161.6</v>
      </c>
      <c r="G13" s="768">
        <v>11.7</v>
      </c>
      <c r="H13" s="769">
        <v>112.78410133672875</v>
      </c>
      <c r="I13" s="766">
        <v>14.253046300309052</v>
      </c>
      <c r="J13" s="766">
        <v>97.6</v>
      </c>
      <c r="K13" s="766">
        <v>-8.1383684947320774</v>
      </c>
      <c r="L13" s="766">
        <v>104.1</v>
      </c>
      <c r="M13" s="768">
        <v>6.7</v>
      </c>
      <c r="N13" s="769">
        <v>99.712141496863012</v>
      </c>
      <c r="O13" s="766">
        <v>0.11569086661063466</v>
      </c>
      <c r="P13" s="766">
        <v>148.25819672131146</v>
      </c>
      <c r="Q13" s="766">
        <v>25.46645294825332</v>
      </c>
      <c r="R13" s="766">
        <v>155.24</v>
      </c>
      <c r="S13" s="768">
        <v>4.7</v>
      </c>
    </row>
    <row r="14" spans="1:22" ht="18" customHeight="1">
      <c r="A14" s="770" t="s">
        <v>850</v>
      </c>
      <c r="B14" s="771">
        <v>112.27075204399073</v>
      </c>
      <c r="C14" s="771">
        <v>12.591503947140453</v>
      </c>
      <c r="D14" s="772">
        <v>144.69999999999999</v>
      </c>
      <c r="E14" s="771">
        <v>16.5</v>
      </c>
      <c r="F14" s="771">
        <v>160.19999999999999</v>
      </c>
      <c r="G14" s="773">
        <v>10.7</v>
      </c>
      <c r="H14" s="774">
        <v>112.06370773024058</v>
      </c>
      <c r="I14" s="771">
        <v>12.165595574456802</v>
      </c>
      <c r="J14" s="771">
        <v>96.8</v>
      </c>
      <c r="K14" s="771">
        <v>-6.9</v>
      </c>
      <c r="L14" s="771">
        <v>104.7</v>
      </c>
      <c r="M14" s="773">
        <v>8.1999999999999993</v>
      </c>
      <c r="N14" s="774">
        <v>100.1847559017488</v>
      </c>
      <c r="O14" s="771">
        <v>0.37971391361351436</v>
      </c>
      <c r="P14" s="771">
        <v>149.48347107438016</v>
      </c>
      <c r="Q14" s="771">
        <v>25.127703765263078</v>
      </c>
      <c r="R14" s="771">
        <v>153.01</v>
      </c>
      <c r="S14" s="773">
        <v>2.38</v>
      </c>
    </row>
    <row r="15" spans="1:22" ht="18" customHeight="1">
      <c r="A15" s="775" t="s">
        <v>851</v>
      </c>
      <c r="B15" s="776">
        <v>111.60232184290282</v>
      </c>
      <c r="C15" s="776">
        <v>11.667010575844628</v>
      </c>
      <c r="D15" s="777">
        <v>147</v>
      </c>
      <c r="E15" s="776">
        <v>19.239869897350232</v>
      </c>
      <c r="F15" s="776">
        <v>159.96805111821087</v>
      </c>
      <c r="G15" s="778">
        <v>8.8218034817761009</v>
      </c>
      <c r="H15" s="779">
        <v>110.48672511906376</v>
      </c>
      <c r="I15" s="776">
        <v>10.534807515222241</v>
      </c>
      <c r="J15" s="776">
        <v>98.9</v>
      </c>
      <c r="K15" s="776">
        <v>-4.2518337988241797</v>
      </c>
      <c r="L15" s="776">
        <v>104.2</v>
      </c>
      <c r="M15" s="778">
        <v>5.3814389697648437</v>
      </c>
      <c r="N15" s="779">
        <v>101.00971109663794</v>
      </c>
      <c r="O15" s="776">
        <v>1.0242955011854065</v>
      </c>
      <c r="P15" s="776">
        <v>148.63498483316479</v>
      </c>
      <c r="Q15" s="776">
        <v>24.5348862836873</v>
      </c>
      <c r="R15" s="776">
        <v>153.52020260864765</v>
      </c>
      <c r="S15" s="778">
        <v>3.2893715924549127</v>
      </c>
    </row>
    <row r="16" spans="1:22" ht="18" customHeight="1">
      <c r="A16" s="765" t="s">
        <v>852</v>
      </c>
      <c r="B16" s="766">
        <v>112.06722997872829</v>
      </c>
      <c r="C16" s="766">
        <v>8.820195726362499</v>
      </c>
      <c r="D16" s="767">
        <v>149.44</v>
      </c>
      <c r="E16" s="766">
        <v>20.310885731596116</v>
      </c>
      <c r="F16" s="766">
        <v>158.01916932907349</v>
      </c>
      <c r="G16" s="768">
        <v>5.7691896446275024</v>
      </c>
      <c r="H16" s="769">
        <v>109.15708229953579</v>
      </c>
      <c r="I16" s="766">
        <v>10.143002922814119</v>
      </c>
      <c r="J16" s="766">
        <v>99.6</v>
      </c>
      <c r="K16" s="766">
        <v>-4.5999999999999996</v>
      </c>
      <c r="L16" s="766">
        <v>103.64705882352941</v>
      </c>
      <c r="M16" s="768">
        <v>4.063312071816668</v>
      </c>
      <c r="N16" s="769">
        <v>102.6660181986239</v>
      </c>
      <c r="O16" s="766">
        <v>-1.2009906769825562</v>
      </c>
      <c r="P16" s="766">
        <v>150.1</v>
      </c>
      <c r="Q16" s="766">
        <v>26.066312712816469</v>
      </c>
      <c r="R16" s="766">
        <v>152.4589034389472</v>
      </c>
      <c r="S16" s="768">
        <v>1.5715545895717611</v>
      </c>
    </row>
    <row r="17" spans="1:19" ht="18" customHeight="1">
      <c r="A17" s="770" t="s">
        <v>853</v>
      </c>
      <c r="B17" s="771">
        <v>113.22717848462969</v>
      </c>
      <c r="C17" s="771">
        <v>6.4207115404632873</v>
      </c>
      <c r="D17" s="772">
        <v>152.46</v>
      </c>
      <c r="E17" s="771">
        <v>20.760625149576569</v>
      </c>
      <c r="F17" s="771">
        <v>154.1</v>
      </c>
      <c r="G17" s="773">
        <v>1.1000000000000001</v>
      </c>
      <c r="H17" s="774">
        <v>109.72889947384357</v>
      </c>
      <c r="I17" s="771">
        <v>9.2560421725574713</v>
      </c>
      <c r="J17" s="771">
        <v>103.8</v>
      </c>
      <c r="K17" s="771">
        <v>-1.8</v>
      </c>
      <c r="L17" s="771">
        <v>103.3</v>
      </c>
      <c r="M17" s="773">
        <v>-0.4</v>
      </c>
      <c r="N17" s="774">
        <v>103.18811090565983</v>
      </c>
      <c r="O17" s="771">
        <v>-2.5951247873468617</v>
      </c>
      <c r="P17" s="771">
        <v>146.9</v>
      </c>
      <c r="Q17" s="771">
        <v>23</v>
      </c>
      <c r="R17" s="771">
        <v>149.18</v>
      </c>
      <c r="S17" s="773">
        <v>1.52</v>
      </c>
    </row>
    <row r="18" spans="1:19" ht="18" customHeight="1">
      <c r="A18" s="775" t="s">
        <v>854</v>
      </c>
      <c r="B18" s="776">
        <v>119.53589074776228</v>
      </c>
      <c r="C18" s="776">
        <v>14.565665659899764</v>
      </c>
      <c r="D18" s="777">
        <v>153.6</v>
      </c>
      <c r="E18" s="776">
        <v>16.7</v>
      </c>
      <c r="F18" s="776"/>
      <c r="G18" s="778"/>
      <c r="H18" s="779">
        <v>110.13879962172938</v>
      </c>
      <c r="I18" s="776">
        <v>7.7765085604491588</v>
      </c>
      <c r="J18" s="776">
        <v>101</v>
      </c>
      <c r="K18" s="776">
        <v>-4.8</v>
      </c>
      <c r="L18" s="776"/>
      <c r="M18" s="778"/>
      <c r="N18" s="779">
        <v>108.53204425534608</v>
      </c>
      <c r="O18" s="776">
        <v>6.2992921093215131</v>
      </c>
      <c r="P18" s="776">
        <v>152.07920792079207</v>
      </c>
      <c r="Q18" s="776">
        <v>22.6</v>
      </c>
      <c r="R18" s="776"/>
      <c r="S18" s="778"/>
    </row>
    <row r="19" spans="1:19" ht="18" customHeight="1" thickBot="1">
      <c r="A19" s="780" t="s">
        <v>484</v>
      </c>
      <c r="B19" s="781">
        <v>112.36848666707168</v>
      </c>
      <c r="C19" s="781">
        <v>12.368486667071693</v>
      </c>
      <c r="D19" s="782">
        <v>143.4325</v>
      </c>
      <c r="E19" s="781">
        <v>14.5</v>
      </c>
      <c r="F19" s="781"/>
      <c r="G19" s="783"/>
      <c r="H19" s="784"/>
      <c r="I19" s="781"/>
      <c r="J19" s="781">
        <v>100.77499999999999</v>
      </c>
      <c r="K19" s="781">
        <v>-6.4</v>
      </c>
      <c r="L19" s="781"/>
      <c r="M19" s="783"/>
      <c r="N19" s="784"/>
      <c r="O19" s="781"/>
      <c r="P19" s="781">
        <v>142.49798837913735</v>
      </c>
      <c r="Q19" s="781">
        <v>22.182946309168347</v>
      </c>
      <c r="R19" s="781"/>
      <c r="S19" s="783"/>
    </row>
    <row r="20" spans="1:19" ht="9" customHeight="1" thickTop="1">
      <c r="A20" s="785"/>
    </row>
    <row r="21" spans="1:19" ht="9" customHeight="1">
      <c r="A21" s="785"/>
    </row>
    <row r="23" spans="1:19" ht="16.5" customHeight="1">
      <c r="M23" s="786"/>
      <c r="R23" s="787"/>
    </row>
    <row r="24" spans="1:19">
      <c r="M24" s="786"/>
      <c r="R24" s="787"/>
    </row>
    <row r="25" spans="1:19">
      <c r="M25" s="786"/>
      <c r="R25" s="787"/>
    </row>
    <row r="26" spans="1:19" ht="12.75" customHeight="1">
      <c r="M26" s="786"/>
    </row>
    <row r="28" spans="1:19" ht="18" customHeight="1"/>
    <row r="29" spans="1:19" ht="18" customHeight="1"/>
    <row r="30" spans="1:19" ht="18" customHeight="1"/>
    <row r="31" spans="1:19" ht="18" customHeight="1"/>
    <row r="32" spans="1:19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</sheetData>
  <mergeCells count="16">
    <mergeCell ref="L5:M5"/>
    <mergeCell ref="N5:O5"/>
    <mergeCell ref="P5:Q5"/>
    <mergeCell ref="R5:S5"/>
    <mergeCell ref="A5:A6"/>
    <mergeCell ref="B5:C5"/>
    <mergeCell ref="D5:E5"/>
    <mergeCell ref="F5:G5"/>
    <mergeCell ref="H5:I5"/>
    <mergeCell ref="J5:K5"/>
    <mergeCell ref="A1:S1"/>
    <mergeCell ref="A2:S2"/>
    <mergeCell ref="A3:S3"/>
    <mergeCell ref="A4:G4"/>
    <mergeCell ref="H4:M4"/>
    <mergeCell ref="N4:S4"/>
  </mergeCells>
  <printOptions horizontalCentered="1"/>
  <pageMargins left="0.7" right="0.28000000000000003" top="0.75" bottom="0.75" header="0.3" footer="0.3"/>
  <pageSetup scale="76" orientation="landscape" r:id="rId1"/>
  <rowBreaks count="1" manualBreakCount="1">
    <brk id="19" max="1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:G49"/>
  <sheetViews>
    <sheetView view="pageBreakPreview" zoomScaleSheetLayoutView="100" workbookViewId="0">
      <selection activeCell="O15" sqref="O15"/>
    </sheetView>
  </sheetViews>
  <sheetFormatPr defaultRowHeight="15"/>
  <cols>
    <col min="1" max="1" width="30.7109375" customWidth="1"/>
    <col min="2" max="2" width="12" customWidth="1"/>
    <col min="3" max="3" width="12.5703125" customWidth="1"/>
    <col min="4" max="4" width="13.5703125" customWidth="1"/>
    <col min="5" max="5" width="11.7109375" customWidth="1"/>
    <col min="6" max="6" width="10.85546875" customWidth="1"/>
    <col min="7" max="7" width="10.28515625" customWidth="1"/>
  </cols>
  <sheetData>
    <row r="1" spans="1:7">
      <c r="A1" s="1668" t="s">
        <v>971</v>
      </c>
      <c r="B1" s="1668"/>
      <c r="C1" s="1668"/>
      <c r="D1" s="1668"/>
      <c r="E1" s="1668"/>
      <c r="F1" s="1668"/>
      <c r="G1" s="1668"/>
    </row>
    <row r="2" spans="1:7" ht="15.75">
      <c r="A2" s="1680" t="s">
        <v>915</v>
      </c>
      <c r="B2" s="1680"/>
      <c r="C2" s="1680"/>
      <c r="D2" s="1680"/>
      <c r="E2" s="1680"/>
      <c r="F2" s="1680"/>
      <c r="G2" s="1680"/>
    </row>
    <row r="3" spans="1:7" ht="15.75" thickBot="1">
      <c r="A3" s="1681" t="s">
        <v>916</v>
      </c>
      <c r="B3" s="1681"/>
      <c r="C3" s="1681"/>
      <c r="D3" s="1681"/>
      <c r="E3" s="1681"/>
      <c r="F3" s="1681"/>
      <c r="G3" s="1681"/>
    </row>
    <row r="4" spans="1:7" ht="15.75" thickTop="1">
      <c r="A4" s="810"/>
      <c r="B4" s="811"/>
      <c r="C4" s="812"/>
      <c r="D4" s="811"/>
      <c r="E4" s="811"/>
      <c r="F4" s="813" t="s">
        <v>4</v>
      </c>
      <c r="G4" s="814"/>
    </row>
    <row r="5" spans="1:7" ht="15.75">
      <c r="A5" s="815"/>
      <c r="B5" s="816" t="s">
        <v>47</v>
      </c>
      <c r="C5" s="817" t="s">
        <v>917</v>
      </c>
      <c r="D5" s="816" t="s">
        <v>47</v>
      </c>
      <c r="E5" s="817" t="s">
        <v>918</v>
      </c>
      <c r="F5" s="1682" t="s">
        <v>919</v>
      </c>
      <c r="G5" s="1683"/>
    </row>
    <row r="6" spans="1:7" ht="15.75">
      <c r="A6" s="815"/>
      <c r="B6" s="818">
        <v>2015</v>
      </c>
      <c r="C6" s="819">
        <v>2016</v>
      </c>
      <c r="D6" s="818">
        <v>2016</v>
      </c>
      <c r="E6" s="818">
        <v>2017</v>
      </c>
      <c r="F6" s="820" t="s">
        <v>6</v>
      </c>
      <c r="G6" s="821" t="s">
        <v>77</v>
      </c>
    </row>
    <row r="7" spans="1:7" ht="15.75">
      <c r="A7" s="822"/>
      <c r="B7" s="823"/>
      <c r="C7" s="823"/>
      <c r="D7" s="824"/>
      <c r="E7" s="823"/>
      <c r="F7" s="825"/>
      <c r="G7" s="826"/>
    </row>
    <row r="8" spans="1:7">
      <c r="A8" s="827" t="s">
        <v>920</v>
      </c>
      <c r="B8" s="828">
        <v>726683.87</v>
      </c>
      <c r="C8" s="828">
        <v>899232.53923489992</v>
      </c>
      <c r="D8" s="828">
        <v>917630.89047060988</v>
      </c>
      <c r="E8" s="828">
        <v>944335.54722959001</v>
      </c>
      <c r="F8" s="829">
        <v>23.744667572558043</v>
      </c>
      <c r="G8" s="830">
        <v>2.9101741273426853</v>
      </c>
    </row>
    <row r="9" spans="1:7">
      <c r="A9" s="831" t="s">
        <v>921</v>
      </c>
      <c r="B9" s="832">
        <v>23622.95</v>
      </c>
      <c r="C9" s="832">
        <v>29916.772939519997</v>
      </c>
      <c r="D9" s="832">
        <v>30620.108336740002</v>
      </c>
      <c r="E9" s="832">
        <v>29211.710957880001</v>
      </c>
      <c r="F9" s="829">
        <v>26.642832243729075</v>
      </c>
      <c r="G9" s="830">
        <v>-4.5995832652561717</v>
      </c>
    </row>
    <row r="10" spans="1:7">
      <c r="A10" s="831" t="s">
        <v>922</v>
      </c>
      <c r="B10" s="833">
        <v>703060.92</v>
      </c>
      <c r="C10" s="833">
        <v>869315.76629537996</v>
      </c>
      <c r="D10" s="833">
        <v>887010.78213386983</v>
      </c>
      <c r="E10" s="833">
        <v>915123.83627171</v>
      </c>
      <c r="F10" s="829">
        <v>23.647288814656349</v>
      </c>
      <c r="G10" s="830">
        <v>3.1694151530164021</v>
      </c>
    </row>
    <row r="11" spans="1:7">
      <c r="A11" s="834" t="s">
        <v>923</v>
      </c>
      <c r="B11" s="835">
        <v>517456.67892682005</v>
      </c>
      <c r="C11" s="832">
        <v>652574.05027712998</v>
      </c>
      <c r="D11" s="835">
        <v>672458.1601839799</v>
      </c>
      <c r="E11" s="832">
        <v>681905.62286800006</v>
      </c>
      <c r="F11" s="836">
        <v>26.111822854530885</v>
      </c>
      <c r="G11" s="837">
        <v>1.4049145721475753</v>
      </c>
    </row>
    <row r="12" spans="1:7">
      <c r="A12" s="838" t="s">
        <v>924</v>
      </c>
      <c r="B12" s="835">
        <v>185604.24107317999</v>
      </c>
      <c r="C12" s="832">
        <v>216741.71601825001</v>
      </c>
      <c r="D12" s="835">
        <v>214552.62194988999</v>
      </c>
      <c r="E12" s="832">
        <v>233218.21340370999</v>
      </c>
      <c r="F12" s="836">
        <v>16.77627341111949</v>
      </c>
      <c r="G12" s="837">
        <v>8.6997731764748352</v>
      </c>
    </row>
    <row r="13" spans="1:7" ht="15.75">
      <c r="A13" s="839"/>
      <c r="B13" s="835"/>
      <c r="C13" s="840"/>
      <c r="D13" s="840"/>
      <c r="E13" s="840"/>
      <c r="F13" s="836"/>
      <c r="G13" s="837"/>
    </row>
    <row r="14" spans="1:7" ht="15.75">
      <c r="A14" s="841"/>
      <c r="B14" s="842"/>
      <c r="C14" s="843"/>
      <c r="D14" s="843"/>
      <c r="E14" s="843"/>
      <c r="F14" s="844"/>
      <c r="G14" s="845"/>
    </row>
    <row r="15" spans="1:7">
      <c r="A15" s="827" t="s">
        <v>925</v>
      </c>
      <c r="B15" s="833">
        <v>120995.11</v>
      </c>
      <c r="C15" s="833">
        <v>152424.11327777882</v>
      </c>
      <c r="D15" s="833">
        <v>152199.83332362378</v>
      </c>
      <c r="E15" s="833">
        <v>155134.78958747728</v>
      </c>
      <c r="F15" s="829">
        <v>25.975432625152223</v>
      </c>
      <c r="G15" s="830">
        <v>1.9283570814515087</v>
      </c>
    </row>
    <row r="16" spans="1:7">
      <c r="A16" s="834" t="s">
        <v>923</v>
      </c>
      <c r="B16" s="835">
        <v>114843.41</v>
      </c>
      <c r="C16" s="832">
        <v>144980.11327777882</v>
      </c>
      <c r="D16" s="835">
        <v>144005.59332362379</v>
      </c>
      <c r="E16" s="832">
        <v>146284.38958747729</v>
      </c>
      <c r="F16" s="836">
        <v>26.241560815530306</v>
      </c>
      <c r="G16" s="837">
        <v>1.5824359396460039</v>
      </c>
    </row>
    <row r="17" spans="1:7">
      <c r="A17" s="838" t="s">
        <v>924</v>
      </c>
      <c r="B17" s="835">
        <v>6151.7</v>
      </c>
      <c r="C17" s="832">
        <v>7444</v>
      </c>
      <c r="D17" s="835">
        <v>8194.24</v>
      </c>
      <c r="E17" s="832">
        <v>8850.4</v>
      </c>
      <c r="F17" s="836">
        <v>21.007201261439931</v>
      </c>
      <c r="G17" s="837">
        <v>8.0075760534228806</v>
      </c>
    </row>
    <row r="18" spans="1:7" ht="15.75">
      <c r="A18" s="846"/>
      <c r="B18" s="847"/>
      <c r="C18" s="848"/>
      <c r="D18" s="848"/>
      <c r="E18" s="848"/>
      <c r="F18" s="849"/>
      <c r="G18" s="850"/>
    </row>
    <row r="19" spans="1:7">
      <c r="A19" s="851"/>
      <c r="B19" s="852"/>
      <c r="C19" s="852"/>
      <c r="D19" s="852"/>
      <c r="E19" s="852"/>
      <c r="F19" s="853"/>
      <c r="G19" s="854"/>
    </row>
    <row r="20" spans="1:7">
      <c r="A20" s="827" t="s">
        <v>926</v>
      </c>
      <c r="B20" s="828">
        <v>824056.04</v>
      </c>
      <c r="C20" s="828">
        <v>1021739.8795731588</v>
      </c>
      <c r="D20" s="828">
        <v>1039210.6254574936</v>
      </c>
      <c r="E20" s="828">
        <v>1070258.6258591875</v>
      </c>
      <c r="F20" s="829">
        <v>23.989125736298078</v>
      </c>
      <c r="G20" s="830">
        <v>2.9876523238997521</v>
      </c>
    </row>
    <row r="21" spans="1:7">
      <c r="A21" s="834" t="s">
        <v>923</v>
      </c>
      <c r="B21" s="835">
        <v>632300.08892682008</v>
      </c>
      <c r="C21" s="835">
        <v>797554.16355490882</v>
      </c>
      <c r="D21" s="835">
        <v>816463.75350760366</v>
      </c>
      <c r="E21" s="835">
        <v>828190.01245547738</v>
      </c>
      <c r="F21" s="836">
        <v>26.135386902849959</v>
      </c>
      <c r="G21" s="837">
        <v>1.4362252944477518</v>
      </c>
    </row>
    <row r="22" spans="1:7">
      <c r="A22" s="838" t="s">
        <v>927</v>
      </c>
      <c r="B22" s="835">
        <v>76.730229284748646</v>
      </c>
      <c r="C22" s="835">
        <v>78.0584353708592</v>
      </c>
      <c r="D22" s="835">
        <v>78.56576265741802</v>
      </c>
      <c r="E22" s="835">
        <v>77.382231961981987</v>
      </c>
      <c r="F22" s="836" t="s">
        <v>25</v>
      </c>
      <c r="G22" s="837" t="s">
        <v>25</v>
      </c>
    </row>
    <row r="23" spans="1:7">
      <c r="A23" s="834" t="s">
        <v>924</v>
      </c>
      <c r="B23" s="835">
        <v>191755.95107318001</v>
      </c>
      <c r="C23" s="835">
        <v>224185.71601825001</v>
      </c>
      <c r="D23" s="835">
        <v>222746.87194988999</v>
      </c>
      <c r="E23" s="835">
        <v>242068.61340370998</v>
      </c>
      <c r="F23" s="836">
        <v>16.911999217533435</v>
      </c>
      <c r="G23" s="837">
        <v>8.6743042830099455</v>
      </c>
    </row>
    <row r="24" spans="1:7">
      <c r="A24" s="838" t="s">
        <v>927</v>
      </c>
      <c r="B24" s="835">
        <v>23.269770715251354</v>
      </c>
      <c r="C24" s="835">
        <v>21.9415646291408</v>
      </c>
      <c r="D24" s="835">
        <v>21.434237342581994</v>
      </c>
      <c r="E24" s="835">
        <v>22.617768038018006</v>
      </c>
      <c r="F24" s="836" t="s">
        <v>25</v>
      </c>
      <c r="G24" s="837" t="s">
        <v>25</v>
      </c>
    </row>
    <row r="25" spans="1:7">
      <c r="A25" s="855"/>
      <c r="B25" s="856"/>
      <c r="C25" s="856"/>
      <c r="D25" s="856"/>
      <c r="E25" s="856"/>
      <c r="F25" s="857"/>
      <c r="G25" s="858"/>
    </row>
    <row r="26" spans="1:7" ht="15.75">
      <c r="A26" s="839"/>
      <c r="B26" s="859"/>
      <c r="C26" s="860"/>
      <c r="D26" s="860"/>
      <c r="E26" s="860"/>
      <c r="F26" s="836"/>
      <c r="G26" s="837"/>
    </row>
    <row r="27" spans="1:7">
      <c r="A27" s="827" t="s">
        <v>928</v>
      </c>
      <c r="B27" s="828">
        <v>847678.99</v>
      </c>
      <c r="C27" s="828">
        <v>1051656.6525126786</v>
      </c>
      <c r="D27" s="828">
        <v>1069830.7337942338</v>
      </c>
      <c r="E27" s="828">
        <v>1099470.3368170673</v>
      </c>
      <c r="F27" s="829">
        <v>24.063078703021603</v>
      </c>
      <c r="G27" s="830">
        <v>2.7704946293433323</v>
      </c>
    </row>
    <row r="28" spans="1:7">
      <c r="A28" s="861"/>
      <c r="B28" s="862"/>
      <c r="C28" s="862"/>
      <c r="D28" s="862"/>
      <c r="E28" s="862"/>
      <c r="F28" s="863"/>
      <c r="G28" s="864"/>
    </row>
    <row r="29" spans="1:7" ht="15.75">
      <c r="A29" s="865" t="s">
        <v>929</v>
      </c>
      <c r="B29" s="859"/>
      <c r="C29" s="860"/>
      <c r="D29" s="860"/>
      <c r="E29" s="860"/>
      <c r="F29" s="836"/>
      <c r="G29" s="837"/>
    </row>
    <row r="30" spans="1:7">
      <c r="A30" s="866"/>
      <c r="B30" s="828"/>
      <c r="C30" s="828"/>
      <c r="D30" s="828"/>
      <c r="E30" s="828"/>
      <c r="F30" s="829"/>
      <c r="G30" s="830"/>
    </row>
    <row r="31" spans="1:7" ht="15.75">
      <c r="A31" s="827" t="s">
        <v>930</v>
      </c>
      <c r="B31" s="859"/>
      <c r="C31" s="860"/>
      <c r="D31" s="860"/>
      <c r="E31" s="860"/>
      <c r="F31" s="836"/>
      <c r="G31" s="837"/>
    </row>
    <row r="32" spans="1:7">
      <c r="A32" s="834" t="s">
        <v>931</v>
      </c>
      <c r="B32" s="835">
        <v>12.981127553746326</v>
      </c>
      <c r="C32" s="832">
        <v>16.763989794220791</v>
      </c>
      <c r="D32" s="835">
        <v>16.484769740752078</v>
      </c>
      <c r="E32" s="835">
        <v>13.2792495985335</v>
      </c>
      <c r="F32" s="836" t="s">
        <v>25</v>
      </c>
      <c r="G32" s="837" t="s">
        <v>25</v>
      </c>
    </row>
    <row r="33" spans="1:7">
      <c r="A33" s="838" t="s">
        <v>932</v>
      </c>
      <c r="B33" s="835">
        <v>11.193322496199251</v>
      </c>
      <c r="C33" s="832">
        <v>14.284706713137989</v>
      </c>
      <c r="D33" s="835">
        <v>14.089234984696539</v>
      </c>
      <c r="E33" s="835">
        <v>11.468281726636768</v>
      </c>
      <c r="F33" s="836" t="s">
        <v>25</v>
      </c>
      <c r="G33" s="837" t="s">
        <v>25</v>
      </c>
    </row>
    <row r="34" spans="1:7" ht="15.75">
      <c r="A34" s="839"/>
      <c r="B34" s="835"/>
      <c r="C34" s="835"/>
      <c r="D34" s="835"/>
      <c r="E34" s="835"/>
      <c r="F34" s="836"/>
      <c r="G34" s="837"/>
    </row>
    <row r="35" spans="1:7">
      <c r="A35" s="827" t="s">
        <v>933</v>
      </c>
      <c r="B35" s="828"/>
      <c r="C35" s="828"/>
      <c r="D35" s="828"/>
      <c r="E35" s="828"/>
      <c r="F35" s="829"/>
      <c r="G35" s="830"/>
    </row>
    <row r="36" spans="1:7">
      <c r="A36" s="834" t="s">
        <v>931</v>
      </c>
      <c r="B36" s="835">
        <v>13.353253370754805</v>
      </c>
      <c r="C36" s="832">
        <v>17.254843177024693</v>
      </c>
      <c r="D36" s="835">
        <v>16.970489789222359</v>
      </c>
      <c r="E36" s="835">
        <v>13.641694330710729</v>
      </c>
      <c r="F36" s="836" t="s">
        <v>25</v>
      </c>
      <c r="G36" s="837" t="s">
        <v>25</v>
      </c>
    </row>
    <row r="37" spans="1:7">
      <c r="A37" s="838" t="s">
        <v>932</v>
      </c>
      <c r="B37" s="835">
        <v>11.514197879457882</v>
      </c>
      <c r="C37" s="832">
        <v>14.702966131007749</v>
      </c>
      <c r="D37" s="835">
        <v>14.504371138085341</v>
      </c>
      <c r="E37" s="835">
        <v>11.781297779848307</v>
      </c>
      <c r="F37" s="836" t="s">
        <v>25</v>
      </c>
      <c r="G37" s="837" t="s">
        <v>25</v>
      </c>
    </row>
    <row r="38" spans="1:7">
      <c r="A38" s="867"/>
      <c r="B38" s="856"/>
      <c r="C38" s="856"/>
      <c r="D38" s="856"/>
      <c r="E38" s="856"/>
      <c r="F38" s="857"/>
      <c r="G38" s="858"/>
    </row>
    <row r="39" spans="1:7">
      <c r="A39" s="868"/>
      <c r="B39" s="869"/>
      <c r="C39" s="869"/>
      <c r="D39" s="869"/>
      <c r="E39" s="869"/>
      <c r="F39" s="870"/>
      <c r="G39" s="871"/>
    </row>
    <row r="40" spans="1:7">
      <c r="A40" s="872" t="s">
        <v>934</v>
      </c>
      <c r="B40" s="835">
        <v>100391.6</v>
      </c>
      <c r="C40" s="840">
        <v>111914.21644193798</v>
      </c>
      <c r="D40" s="840">
        <v>113808.65484504159</v>
      </c>
      <c r="E40" s="840">
        <v>94818.28541444843</v>
      </c>
      <c r="F40" s="836">
        <v>11.477669886661815</v>
      </c>
      <c r="G40" s="837">
        <v>-16.686226066418115</v>
      </c>
    </row>
    <row r="41" spans="1:7">
      <c r="A41" s="872" t="s">
        <v>935</v>
      </c>
      <c r="B41" s="835">
        <v>747287.39</v>
      </c>
      <c r="C41" s="840">
        <v>939742.43607074092</v>
      </c>
      <c r="D41" s="840">
        <v>956022.07894919219</v>
      </c>
      <c r="E41" s="840">
        <v>1004652.0514026186</v>
      </c>
      <c r="F41" s="836">
        <v>25.753819567427854</v>
      </c>
      <c r="G41" s="837">
        <v>5.0866997242237346</v>
      </c>
    </row>
    <row r="42" spans="1:7">
      <c r="A42" s="872" t="s">
        <v>936</v>
      </c>
      <c r="B42" s="835">
        <v>-148067.66000000003</v>
      </c>
      <c r="C42" s="840">
        <v>-192455.04607074091</v>
      </c>
      <c r="D42" s="840">
        <v>-208734.68894919218</v>
      </c>
      <c r="E42" s="840">
        <v>-48629.972453426453</v>
      </c>
      <c r="F42" s="836" t="s">
        <v>25</v>
      </c>
      <c r="G42" s="837" t="s">
        <v>25</v>
      </c>
    </row>
    <row r="43" spans="1:7">
      <c r="A43" s="872" t="s">
        <v>937</v>
      </c>
      <c r="B43" s="835">
        <v>3031.7</v>
      </c>
      <c r="C43" s="840">
        <v>21301.352933462498</v>
      </c>
      <c r="D43" s="840">
        <v>19781.400000000001</v>
      </c>
      <c r="E43" s="840">
        <v>-25634.364526980004</v>
      </c>
      <c r="F43" s="836" t="s">
        <v>25</v>
      </c>
      <c r="G43" s="837" t="s">
        <v>25</v>
      </c>
    </row>
    <row r="44" spans="1:7" ht="15.75" thickBot="1">
      <c r="A44" s="873" t="s">
        <v>938</v>
      </c>
      <c r="B44" s="874">
        <v>-145035.96000000002</v>
      </c>
      <c r="C44" s="875">
        <v>-171153.6931372784</v>
      </c>
      <c r="D44" s="875">
        <v>-188953.28894919218</v>
      </c>
      <c r="E44" s="875">
        <v>-74264.336980406457</v>
      </c>
      <c r="F44" s="876" t="s">
        <v>25</v>
      </c>
      <c r="G44" s="877" t="s">
        <v>25</v>
      </c>
    </row>
    <row r="45" spans="1:7" ht="16.5" thickTop="1">
      <c r="A45" s="878" t="s">
        <v>939</v>
      </c>
      <c r="B45" s="879"/>
      <c r="C45" s="808" t="s">
        <v>912</v>
      </c>
      <c r="D45" s="879"/>
      <c r="E45" s="879"/>
      <c r="F45" s="879"/>
      <c r="G45" s="879"/>
    </row>
    <row r="46" spans="1:7" ht="15.75">
      <c r="A46" s="880" t="s">
        <v>940</v>
      </c>
      <c r="B46" s="879"/>
      <c r="C46" s="879"/>
      <c r="D46" s="879"/>
      <c r="E46" s="879"/>
      <c r="F46" s="879"/>
      <c r="G46" s="879"/>
    </row>
    <row r="47" spans="1:7" ht="15.75">
      <c r="A47" s="881" t="s">
        <v>941</v>
      </c>
      <c r="B47" s="879"/>
      <c r="C47" s="879"/>
      <c r="D47" s="879"/>
      <c r="E47" s="879"/>
      <c r="F47" s="879"/>
      <c r="G47" s="879"/>
    </row>
    <row r="48" spans="1:7" ht="15.75">
      <c r="A48" s="882" t="s">
        <v>942</v>
      </c>
      <c r="B48" s="879"/>
      <c r="C48" s="879"/>
      <c r="D48" s="879"/>
      <c r="E48" s="879"/>
      <c r="F48" s="879"/>
      <c r="G48" s="879"/>
    </row>
    <row r="49" spans="1:7" ht="15.75">
      <c r="A49" s="883" t="s">
        <v>943</v>
      </c>
      <c r="B49" s="884">
        <v>101.14</v>
      </c>
      <c r="C49" s="884">
        <v>107.08</v>
      </c>
      <c r="D49" s="884">
        <v>106.73</v>
      </c>
      <c r="E49" s="884">
        <v>102.77</v>
      </c>
      <c r="F49" s="885"/>
      <c r="G49" s="879"/>
    </row>
  </sheetData>
  <mergeCells count="4">
    <mergeCell ref="A1:G1"/>
    <mergeCell ref="A2:G2"/>
    <mergeCell ref="A3:G3"/>
    <mergeCell ref="F5:G5"/>
  </mergeCells>
  <pageMargins left="0.7" right="0.7" top="0.75" bottom="0.75" header="0.3" footer="0.3"/>
  <pageSetup paperSize="9" scale="8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9"/>
  <sheetViews>
    <sheetView view="pageBreakPreview" zoomScaleSheetLayoutView="100" workbookViewId="0">
      <selection activeCell="O15" sqref="O15"/>
    </sheetView>
  </sheetViews>
  <sheetFormatPr defaultRowHeight="15"/>
  <cols>
    <col min="1" max="1" width="39.85546875" customWidth="1"/>
    <col min="2" max="2" width="13.7109375" customWidth="1"/>
    <col min="3" max="3" width="11.85546875" customWidth="1"/>
    <col min="4" max="4" width="12.42578125" customWidth="1"/>
    <col min="5" max="5" width="11.5703125" customWidth="1"/>
    <col min="6" max="6" width="13.42578125" customWidth="1"/>
    <col min="7" max="7" width="13.5703125" customWidth="1"/>
  </cols>
  <sheetData>
    <row r="1" spans="1:7">
      <c r="A1" s="1625" t="s">
        <v>972</v>
      </c>
      <c r="B1" s="1625"/>
      <c r="C1" s="1625"/>
      <c r="D1" s="1625"/>
      <c r="E1" s="1625"/>
      <c r="F1" s="1625"/>
      <c r="G1" s="1625"/>
    </row>
    <row r="2" spans="1:7" ht="15.75">
      <c r="A2" s="1680" t="s">
        <v>915</v>
      </c>
      <c r="B2" s="1680"/>
      <c r="C2" s="1680"/>
      <c r="D2" s="1680"/>
      <c r="E2" s="1680"/>
      <c r="F2" s="1680"/>
      <c r="G2" s="1680"/>
    </row>
    <row r="3" spans="1:7" ht="15.75" thickBot="1">
      <c r="A3" s="1684" t="s">
        <v>944</v>
      </c>
      <c r="B3" s="1684"/>
      <c r="C3" s="1684"/>
      <c r="D3" s="1684"/>
      <c r="E3" s="1684"/>
      <c r="F3" s="1684"/>
      <c r="G3" s="1684"/>
    </row>
    <row r="4" spans="1:7" ht="15.75" thickTop="1">
      <c r="A4" s="810"/>
      <c r="B4" s="811"/>
      <c r="C4" s="812"/>
      <c r="D4" s="811"/>
      <c r="E4" s="811"/>
      <c r="F4" s="813" t="s">
        <v>4</v>
      </c>
      <c r="G4" s="814"/>
    </row>
    <row r="5" spans="1:7" ht="15.75">
      <c r="A5" s="815"/>
      <c r="B5" s="816" t="s">
        <v>47</v>
      </c>
      <c r="C5" s="817" t="s">
        <v>917</v>
      </c>
      <c r="D5" s="816" t="s">
        <v>47</v>
      </c>
      <c r="E5" s="817" t="s">
        <v>918</v>
      </c>
      <c r="F5" s="1682" t="s">
        <v>919</v>
      </c>
      <c r="G5" s="1683"/>
    </row>
    <row r="6" spans="1:7" ht="15.75">
      <c r="A6" s="815"/>
      <c r="B6" s="818">
        <v>2015</v>
      </c>
      <c r="C6" s="819">
        <v>2016</v>
      </c>
      <c r="D6" s="818">
        <v>2016</v>
      </c>
      <c r="E6" s="818">
        <v>2017</v>
      </c>
      <c r="F6" s="820" t="s">
        <v>6</v>
      </c>
      <c r="G6" s="821" t="s">
        <v>77</v>
      </c>
    </row>
    <row r="7" spans="1:7">
      <c r="A7" s="822"/>
      <c r="B7" s="886"/>
      <c r="C7" s="886"/>
      <c r="D7" s="886"/>
      <c r="E7" s="886"/>
      <c r="F7" s="886"/>
      <c r="G7" s="887"/>
    </row>
    <row r="8" spans="1:7">
      <c r="A8" s="827" t="s">
        <v>920</v>
      </c>
      <c r="B8" s="828">
        <v>7184.9304923867903</v>
      </c>
      <c r="C8" s="828">
        <v>8397.7637209086661</v>
      </c>
      <c r="D8" s="828">
        <v>8597.6847228577699</v>
      </c>
      <c r="E8" s="828">
        <v>9188.8250192623345</v>
      </c>
      <c r="F8" s="829">
        <v>16.880236069186807</v>
      </c>
      <c r="G8" s="830">
        <v>6.8755754073298618</v>
      </c>
    </row>
    <row r="9" spans="1:7">
      <c r="A9" s="831" t="s">
        <v>921</v>
      </c>
      <c r="B9" s="828">
        <v>233.56683804627249</v>
      </c>
      <c r="C9" s="828">
        <v>279.38712121329843</v>
      </c>
      <c r="D9" s="828">
        <v>286.89317283556642</v>
      </c>
      <c r="E9" s="828">
        <v>284.2435628868347</v>
      </c>
      <c r="F9" s="829">
        <v>19.617632173428817</v>
      </c>
      <c r="G9" s="830">
        <v>-0.92355280627411673</v>
      </c>
    </row>
    <row r="10" spans="1:7">
      <c r="A10" s="831" t="s">
        <v>922</v>
      </c>
      <c r="B10" s="828">
        <v>6951.3636543405182</v>
      </c>
      <c r="C10" s="828">
        <v>8118.376599695368</v>
      </c>
      <c r="D10" s="828">
        <v>8310.7915500222043</v>
      </c>
      <c r="E10" s="828">
        <v>8904.5814563754993</v>
      </c>
      <c r="F10" s="829">
        <v>16.788259158706964</v>
      </c>
      <c r="G10" s="830">
        <v>7.1448056756002813</v>
      </c>
    </row>
    <row r="11" spans="1:7">
      <c r="A11" s="834" t="s">
        <v>923</v>
      </c>
      <c r="B11" s="835">
        <v>5116.2416346333803</v>
      </c>
      <c r="C11" s="835">
        <v>6094.2664388973662</v>
      </c>
      <c r="D11" s="835">
        <v>6300.5542976106053</v>
      </c>
      <c r="E11" s="835">
        <v>6635.2595394375803</v>
      </c>
      <c r="F11" s="836">
        <v>19.116079225880213</v>
      </c>
      <c r="G11" s="837">
        <v>5.3123142189871686</v>
      </c>
    </row>
    <row r="12" spans="1:7">
      <c r="A12" s="838" t="s">
        <v>924</v>
      </c>
      <c r="B12" s="835">
        <v>1835.1220197071384</v>
      </c>
      <c r="C12" s="835">
        <v>2024.1101607980015</v>
      </c>
      <c r="D12" s="835">
        <v>2010.2372524115992</v>
      </c>
      <c r="E12" s="835">
        <v>2269.3219169379195</v>
      </c>
      <c r="F12" s="836">
        <v>10.298396458728291</v>
      </c>
      <c r="G12" s="837">
        <v>12.888263025446719</v>
      </c>
    </row>
    <row r="13" spans="1:7" ht="15.75">
      <c r="A13" s="839"/>
      <c r="B13" s="835"/>
      <c r="C13" s="835"/>
      <c r="D13" s="835"/>
      <c r="E13" s="835"/>
      <c r="F13" s="836"/>
      <c r="G13" s="837"/>
    </row>
    <row r="14" spans="1:7" ht="15.75">
      <c r="A14" s="841"/>
      <c r="B14" s="842"/>
      <c r="C14" s="842"/>
      <c r="D14" s="842"/>
      <c r="E14" s="842"/>
      <c r="F14" s="844"/>
      <c r="G14" s="845"/>
    </row>
    <row r="15" spans="1:7">
      <c r="A15" s="827" t="s">
        <v>925</v>
      </c>
      <c r="B15" s="828">
        <v>1196.3131303144157</v>
      </c>
      <c r="C15" s="828">
        <v>1423.4601538828801</v>
      </c>
      <c r="D15" s="828">
        <v>1426.0267340356393</v>
      </c>
      <c r="E15" s="828">
        <v>1509.5338093556222</v>
      </c>
      <c r="F15" s="829">
        <v>18.987254909487248</v>
      </c>
      <c r="G15" s="830">
        <v>5.8559263530536327</v>
      </c>
    </row>
    <row r="16" spans="1:7">
      <c r="A16" s="834" t="s">
        <v>923</v>
      </c>
      <c r="B16" s="835">
        <v>1135.4895194779515</v>
      </c>
      <c r="C16" s="835">
        <v>1353.9420365874003</v>
      </c>
      <c r="D16" s="835">
        <v>1349.2513194380567</v>
      </c>
      <c r="E16" s="835">
        <v>1423.4152922786543</v>
      </c>
      <c r="F16" s="836">
        <v>19.23862029214358</v>
      </c>
      <c r="G16" s="837">
        <v>5.4966759544460331</v>
      </c>
    </row>
    <row r="17" spans="1:7">
      <c r="A17" s="838" t="s">
        <v>924</v>
      </c>
      <c r="B17" s="835">
        <v>60.823610836464304</v>
      </c>
      <c r="C17" s="835">
        <v>69.51811729548001</v>
      </c>
      <c r="D17" s="835">
        <v>76.775414597582682</v>
      </c>
      <c r="E17" s="835">
        <v>86.11851707696799</v>
      </c>
      <c r="F17" s="836">
        <v>14.294623978166172</v>
      </c>
      <c r="G17" s="837">
        <v>12.169393715888162</v>
      </c>
    </row>
    <row r="18" spans="1:7" ht="15.75">
      <c r="A18" s="846"/>
      <c r="B18" s="888"/>
      <c r="C18" s="888"/>
      <c r="D18" s="888"/>
      <c r="E18" s="888"/>
      <c r="F18" s="849"/>
      <c r="G18" s="850"/>
    </row>
    <row r="19" spans="1:7">
      <c r="A19" s="851"/>
      <c r="B19" s="852"/>
      <c r="C19" s="852"/>
      <c r="D19" s="852"/>
      <c r="E19" s="852"/>
      <c r="F19" s="853"/>
      <c r="G19" s="854"/>
    </row>
    <row r="20" spans="1:7">
      <c r="A20" s="827" t="s">
        <v>926</v>
      </c>
      <c r="B20" s="828">
        <v>8147.6768835277835</v>
      </c>
      <c r="C20" s="828">
        <v>9541.836753578249</v>
      </c>
      <c r="D20" s="828">
        <v>9736.8183777522117</v>
      </c>
      <c r="E20" s="828">
        <v>10414.115265731121</v>
      </c>
      <c r="F20" s="829">
        <v>17.111133516708904</v>
      </c>
      <c r="G20" s="830">
        <v>6.9560390437853243</v>
      </c>
    </row>
    <row r="21" spans="1:7">
      <c r="A21" s="834" t="s">
        <v>923</v>
      </c>
      <c r="B21" s="835">
        <v>6251.7311541113313</v>
      </c>
      <c r="C21" s="835">
        <v>7448.2084754847665</v>
      </c>
      <c r="D21" s="835">
        <v>7649.8056170486616</v>
      </c>
      <c r="E21" s="835">
        <v>8058.6748317162346</v>
      </c>
      <c r="F21" s="836">
        <v>19.138336116494628</v>
      </c>
      <c r="G21" s="837">
        <v>5.3448314262567749</v>
      </c>
    </row>
    <row r="22" spans="1:7">
      <c r="A22" s="838" t="s">
        <v>927</v>
      </c>
      <c r="B22" s="889">
        <v>76.730229284748646</v>
      </c>
      <c r="C22" s="889">
        <v>78.0584353708592</v>
      </c>
      <c r="D22" s="889">
        <v>78.56576265741802</v>
      </c>
      <c r="E22" s="889">
        <v>77.382231961981987</v>
      </c>
      <c r="F22" s="836" t="s">
        <v>25</v>
      </c>
      <c r="G22" s="837" t="s">
        <v>25</v>
      </c>
    </row>
    <row r="23" spans="1:7">
      <c r="A23" s="834" t="s">
        <v>924</v>
      </c>
      <c r="B23" s="835">
        <v>1895.9457294164527</v>
      </c>
      <c r="C23" s="835">
        <v>2093.6282780934816</v>
      </c>
      <c r="D23" s="835">
        <v>2087.0127607035506</v>
      </c>
      <c r="E23" s="835">
        <v>2355.4404340148876</v>
      </c>
      <c r="F23" s="836">
        <v>10.426593209388585</v>
      </c>
      <c r="G23" s="837">
        <v>12.861812748133246</v>
      </c>
    </row>
    <row r="24" spans="1:7">
      <c r="A24" s="838" t="s">
        <v>927</v>
      </c>
      <c r="B24" s="889">
        <v>23.269770715251354</v>
      </c>
      <c r="C24" s="889">
        <v>21.9415646291408</v>
      </c>
      <c r="D24" s="889">
        <v>21.434237342581994</v>
      </c>
      <c r="E24" s="889">
        <v>22.617768038018006</v>
      </c>
      <c r="F24" s="836" t="s">
        <v>25</v>
      </c>
      <c r="G24" s="837" t="s">
        <v>25</v>
      </c>
    </row>
    <row r="25" spans="1:7">
      <c r="A25" s="855"/>
      <c r="B25" s="856"/>
      <c r="C25" s="856"/>
      <c r="D25" s="856"/>
      <c r="E25" s="856"/>
      <c r="F25" s="857"/>
      <c r="G25" s="858"/>
    </row>
    <row r="26" spans="1:7" ht="15.75">
      <c r="A26" s="839"/>
      <c r="B26" s="889"/>
      <c r="C26" s="889"/>
      <c r="D26" s="889"/>
      <c r="E26" s="889"/>
      <c r="F26" s="836"/>
      <c r="G26" s="837"/>
    </row>
    <row r="27" spans="1:7">
      <c r="A27" s="827" t="s">
        <v>928</v>
      </c>
      <c r="B27" s="828">
        <v>8381.2437215740556</v>
      </c>
      <c r="C27" s="828">
        <v>9821.2238747915453</v>
      </c>
      <c r="D27" s="828">
        <v>10023.711550587779</v>
      </c>
      <c r="E27" s="828">
        <v>10698.358828617957</v>
      </c>
      <c r="F27" s="829">
        <v>17.18098412423987</v>
      </c>
      <c r="G27" s="830">
        <v>6.7305136887205919</v>
      </c>
    </row>
    <row r="28" spans="1:7">
      <c r="A28" s="861"/>
      <c r="B28" s="862"/>
      <c r="C28" s="862"/>
      <c r="D28" s="862"/>
      <c r="E28" s="862"/>
      <c r="F28" s="863"/>
      <c r="G28" s="864"/>
    </row>
    <row r="29" spans="1:7">
      <c r="A29" s="865" t="s">
        <v>929</v>
      </c>
      <c r="B29" s="889"/>
      <c r="C29" s="889"/>
      <c r="D29" s="889"/>
      <c r="E29" s="889"/>
      <c r="F29" s="836"/>
      <c r="G29" s="837"/>
    </row>
    <row r="30" spans="1:7">
      <c r="A30" s="866"/>
      <c r="B30" s="828"/>
      <c r="C30" s="828"/>
      <c r="D30" s="828"/>
      <c r="E30" s="828"/>
      <c r="F30" s="829"/>
      <c r="G30" s="830"/>
    </row>
    <row r="31" spans="1:7">
      <c r="A31" s="827" t="s">
        <v>930</v>
      </c>
      <c r="B31" s="889"/>
      <c r="C31" s="889"/>
      <c r="D31" s="889"/>
      <c r="E31" s="889"/>
      <c r="F31" s="836"/>
      <c r="G31" s="837"/>
    </row>
    <row r="32" spans="1:7">
      <c r="A32" s="834" t="s">
        <v>931</v>
      </c>
      <c r="B32" s="889">
        <v>12.981127553746326</v>
      </c>
      <c r="C32" s="889">
        <v>16.763989794220791</v>
      </c>
      <c r="D32" s="889">
        <v>16.484769740752078</v>
      </c>
      <c r="E32" s="889">
        <v>13.2792495985335</v>
      </c>
      <c r="F32" s="836" t="s">
        <v>25</v>
      </c>
      <c r="G32" s="837" t="s">
        <v>25</v>
      </c>
    </row>
    <row r="33" spans="1:7">
      <c r="A33" s="838" t="s">
        <v>932</v>
      </c>
      <c r="B33" s="889">
        <v>11.193322496199251</v>
      </c>
      <c r="C33" s="889">
        <v>14.284706713137989</v>
      </c>
      <c r="D33" s="889">
        <v>14.089234984696539</v>
      </c>
      <c r="E33" s="889">
        <v>11.468281726636768</v>
      </c>
      <c r="F33" s="836" t="s">
        <v>25</v>
      </c>
      <c r="G33" s="837" t="s">
        <v>25</v>
      </c>
    </row>
    <row r="34" spans="1:7" ht="15.75">
      <c r="A34" s="839"/>
      <c r="B34" s="835"/>
      <c r="C34" s="835"/>
      <c r="D34" s="835"/>
      <c r="E34" s="835"/>
      <c r="F34" s="836"/>
      <c r="G34" s="837"/>
    </row>
    <row r="35" spans="1:7">
      <c r="A35" s="827" t="s">
        <v>933</v>
      </c>
      <c r="B35" s="828"/>
      <c r="C35" s="828"/>
      <c r="D35" s="828"/>
      <c r="E35" s="828"/>
      <c r="F35" s="829"/>
      <c r="G35" s="830"/>
    </row>
    <row r="36" spans="1:7">
      <c r="A36" s="834" t="s">
        <v>931</v>
      </c>
      <c r="B36" s="889">
        <v>13.353253370754805</v>
      </c>
      <c r="C36" s="889">
        <v>17.254843177024693</v>
      </c>
      <c r="D36" s="889">
        <v>16.970489789222359</v>
      </c>
      <c r="E36" s="889">
        <v>13.641694330710729</v>
      </c>
      <c r="F36" s="836" t="s">
        <v>25</v>
      </c>
      <c r="G36" s="837" t="s">
        <v>25</v>
      </c>
    </row>
    <row r="37" spans="1:7">
      <c r="A37" s="838" t="s">
        <v>932</v>
      </c>
      <c r="B37" s="889">
        <v>11.514197879457882</v>
      </c>
      <c r="C37" s="889">
        <v>14.702966131007749</v>
      </c>
      <c r="D37" s="889">
        <v>14.504371138085341</v>
      </c>
      <c r="E37" s="889">
        <v>11.781297779848307</v>
      </c>
      <c r="F37" s="836" t="s">
        <v>25</v>
      </c>
      <c r="G37" s="837" t="s">
        <v>25</v>
      </c>
    </row>
    <row r="38" spans="1:7">
      <c r="A38" s="867"/>
      <c r="B38" s="856"/>
      <c r="C38" s="856"/>
      <c r="D38" s="856"/>
      <c r="E38" s="856"/>
      <c r="F38" s="857"/>
      <c r="G38" s="858"/>
    </row>
    <row r="39" spans="1:7">
      <c r="A39" s="890"/>
      <c r="B39" s="891"/>
      <c r="C39" s="891"/>
      <c r="D39" s="891"/>
      <c r="E39" s="891"/>
      <c r="F39" s="870"/>
      <c r="G39" s="871"/>
    </row>
    <row r="40" spans="1:7">
      <c r="A40" s="872" t="s">
        <v>934</v>
      </c>
      <c r="B40" s="835">
        <v>992.60035594225826</v>
      </c>
      <c r="C40" s="835">
        <v>1045.1458390169778</v>
      </c>
      <c r="D40" s="835">
        <v>1066.3230098851454</v>
      </c>
      <c r="E40" s="835">
        <v>922.62611087329412</v>
      </c>
      <c r="F40" s="836">
        <v>5.2937199508495922</v>
      </c>
      <c r="G40" s="837">
        <v>-13.475925932361619</v>
      </c>
    </row>
    <row r="41" spans="1:7">
      <c r="A41" s="872" t="s">
        <v>935</v>
      </c>
      <c r="B41" s="835">
        <v>7388.6433656317977</v>
      </c>
      <c r="C41" s="835">
        <v>8776.0780357745698</v>
      </c>
      <c r="D41" s="835">
        <v>8957.3885407026337</v>
      </c>
      <c r="E41" s="835">
        <v>9775.7327177446605</v>
      </c>
      <c r="F41" s="836">
        <v>18.777935291834652</v>
      </c>
      <c r="G41" s="837">
        <v>9.1359682939223603</v>
      </c>
    </row>
    <row r="42" spans="1:7">
      <c r="A42" s="872" t="s">
        <v>936</v>
      </c>
      <c r="B42" s="835">
        <v>-1463.9871465295632</v>
      </c>
      <c r="C42" s="835">
        <v>-1797.3015135481967</v>
      </c>
      <c r="D42" s="835">
        <v>-1955.7264962915035</v>
      </c>
      <c r="E42" s="835">
        <v>-473.19229788290801</v>
      </c>
      <c r="F42" s="836" t="s">
        <v>25</v>
      </c>
      <c r="G42" s="837" t="s">
        <v>25</v>
      </c>
    </row>
    <row r="43" spans="1:7">
      <c r="A43" s="872" t="s">
        <v>937</v>
      </c>
      <c r="B43" s="835">
        <v>29.975281787621118</v>
      </c>
      <c r="C43" s="835">
        <v>198.9293325874346</v>
      </c>
      <c r="D43" s="835">
        <v>185.34057903120024</v>
      </c>
      <c r="E43" s="835">
        <v>-249.43431475119203</v>
      </c>
      <c r="F43" s="836" t="s">
        <v>25</v>
      </c>
      <c r="G43" s="837" t="s">
        <v>25</v>
      </c>
    </row>
    <row r="44" spans="1:7" ht="15.75" thickBot="1">
      <c r="A44" s="873" t="s">
        <v>938</v>
      </c>
      <c r="B44" s="874">
        <v>-1434.011864741942</v>
      </c>
      <c r="C44" s="874">
        <v>-1598.3721809607621</v>
      </c>
      <c r="D44" s="874">
        <v>-1770.3859172603034</v>
      </c>
      <c r="E44" s="874">
        <v>-722.62661263410007</v>
      </c>
      <c r="F44" s="876" t="s">
        <v>25</v>
      </c>
      <c r="G44" s="877" t="s">
        <v>25</v>
      </c>
    </row>
    <row r="45" spans="1:7" ht="16.5" thickTop="1">
      <c r="A45" s="878" t="s">
        <v>939</v>
      </c>
      <c r="C45" s="808" t="s">
        <v>912</v>
      </c>
      <c r="F45" s="879"/>
      <c r="G45" s="879"/>
    </row>
    <row r="46" spans="1:7" ht="15.75">
      <c r="A46" s="880" t="s">
        <v>940</v>
      </c>
      <c r="F46" s="879"/>
      <c r="G46" s="879"/>
    </row>
    <row r="47" spans="1:7" ht="15.75">
      <c r="A47" s="881" t="s">
        <v>941</v>
      </c>
      <c r="F47" s="879"/>
      <c r="G47" s="879"/>
    </row>
    <row r="48" spans="1:7" ht="15.75">
      <c r="A48" s="882" t="s">
        <v>942</v>
      </c>
      <c r="F48" s="879"/>
      <c r="G48" s="879"/>
    </row>
    <row r="49" spans="1:7" ht="15.75">
      <c r="A49" s="883" t="s">
        <v>943</v>
      </c>
      <c r="B49" s="884">
        <v>101.14</v>
      </c>
      <c r="C49" s="884">
        <v>107.08</v>
      </c>
      <c r="D49" s="884">
        <v>106.73</v>
      </c>
      <c r="E49" s="884">
        <v>102.77</v>
      </c>
      <c r="F49" s="879"/>
      <c r="G49" s="879"/>
    </row>
  </sheetData>
  <mergeCells count="4">
    <mergeCell ref="A1:G1"/>
    <mergeCell ref="A2:G2"/>
    <mergeCell ref="A3:G3"/>
    <mergeCell ref="F5:G5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5"/>
  <sheetViews>
    <sheetView view="pageBreakPreview" zoomScaleNormal="85" zoomScaleSheetLayoutView="100" workbookViewId="0">
      <selection activeCell="N55" sqref="N55"/>
    </sheetView>
  </sheetViews>
  <sheetFormatPr defaultRowHeight="14.25"/>
  <cols>
    <col min="1" max="1" width="35.85546875" style="362" customWidth="1"/>
    <col min="2" max="2" width="9.85546875" style="336" bestFit="1" customWidth="1"/>
    <col min="3" max="3" width="9.7109375" style="336" bestFit="1" customWidth="1"/>
    <col min="4" max="4" width="8.42578125" style="336" bestFit="1" customWidth="1"/>
    <col min="5" max="5" width="8.5703125" style="336" bestFit="1" customWidth="1"/>
    <col min="6" max="6" width="8.140625" style="336" bestFit="1" customWidth="1"/>
    <col min="7" max="7" width="8.42578125" style="336" bestFit="1" customWidth="1"/>
    <col min="8" max="8" width="8.5703125" style="336" bestFit="1" customWidth="1"/>
    <col min="9" max="12" width="9.85546875" style="336" bestFit="1" customWidth="1"/>
    <col min="13" max="14" width="9.28515625" style="336" customWidth="1"/>
    <col min="15" max="256" width="9.140625" style="336"/>
    <col min="257" max="257" width="35.85546875" style="336" customWidth="1"/>
    <col min="258" max="258" width="9.85546875" style="336" bestFit="1" customWidth="1"/>
    <col min="259" max="259" width="9.7109375" style="336" bestFit="1" customWidth="1"/>
    <col min="260" max="260" width="8.42578125" style="336" bestFit="1" customWidth="1"/>
    <col min="261" max="261" width="8.5703125" style="336" bestFit="1" customWidth="1"/>
    <col min="262" max="262" width="8.140625" style="336" bestFit="1" customWidth="1"/>
    <col min="263" max="263" width="8.42578125" style="336" bestFit="1" customWidth="1"/>
    <col min="264" max="264" width="8.5703125" style="336" bestFit="1" customWidth="1"/>
    <col min="265" max="268" width="9.85546875" style="336" bestFit="1" customWidth="1"/>
    <col min="269" max="270" width="9.28515625" style="336" customWidth="1"/>
    <col min="271" max="512" width="9.140625" style="336"/>
    <col min="513" max="513" width="35.85546875" style="336" customWidth="1"/>
    <col min="514" max="514" width="9.85546875" style="336" bestFit="1" customWidth="1"/>
    <col min="515" max="515" width="9.7109375" style="336" bestFit="1" customWidth="1"/>
    <col min="516" max="516" width="8.42578125" style="336" bestFit="1" customWidth="1"/>
    <col min="517" max="517" width="8.5703125" style="336" bestFit="1" customWidth="1"/>
    <col min="518" max="518" width="8.140625" style="336" bestFit="1" customWidth="1"/>
    <col min="519" max="519" width="8.42578125" style="336" bestFit="1" customWidth="1"/>
    <col min="520" max="520" width="8.5703125" style="336" bestFit="1" customWidth="1"/>
    <col min="521" max="524" width="9.85546875" style="336" bestFit="1" customWidth="1"/>
    <col min="525" max="526" width="9.28515625" style="336" customWidth="1"/>
    <col min="527" max="768" width="9.140625" style="336"/>
    <col min="769" max="769" width="35.85546875" style="336" customWidth="1"/>
    <col min="770" max="770" width="9.85546875" style="336" bestFit="1" customWidth="1"/>
    <col min="771" max="771" width="9.7109375" style="336" bestFit="1" customWidth="1"/>
    <col min="772" max="772" width="8.42578125" style="336" bestFit="1" customWidth="1"/>
    <col min="773" max="773" width="8.5703125" style="336" bestFit="1" customWidth="1"/>
    <col min="774" max="774" width="8.140625" style="336" bestFit="1" customWidth="1"/>
    <col min="775" max="775" width="8.42578125" style="336" bestFit="1" customWidth="1"/>
    <col min="776" max="776" width="8.5703125" style="336" bestFit="1" customWidth="1"/>
    <col min="777" max="780" width="9.85546875" style="336" bestFit="1" customWidth="1"/>
    <col min="781" max="782" width="9.28515625" style="336" customWidth="1"/>
    <col min="783" max="1024" width="9.140625" style="336"/>
    <col min="1025" max="1025" width="35.85546875" style="336" customWidth="1"/>
    <col min="1026" max="1026" width="9.85546875" style="336" bestFit="1" customWidth="1"/>
    <col min="1027" max="1027" width="9.7109375" style="336" bestFit="1" customWidth="1"/>
    <col min="1028" max="1028" width="8.42578125" style="336" bestFit="1" customWidth="1"/>
    <col min="1029" max="1029" width="8.5703125" style="336" bestFit="1" customWidth="1"/>
    <col min="1030" max="1030" width="8.140625" style="336" bestFit="1" customWidth="1"/>
    <col min="1031" max="1031" width="8.42578125" style="336" bestFit="1" customWidth="1"/>
    <col min="1032" max="1032" width="8.5703125" style="336" bestFit="1" customWidth="1"/>
    <col min="1033" max="1036" width="9.85546875" style="336" bestFit="1" customWidth="1"/>
    <col min="1037" max="1038" width="9.28515625" style="336" customWidth="1"/>
    <col min="1039" max="1280" width="9.140625" style="336"/>
    <col min="1281" max="1281" width="35.85546875" style="336" customWidth="1"/>
    <col min="1282" max="1282" width="9.85546875" style="336" bestFit="1" customWidth="1"/>
    <col min="1283" max="1283" width="9.7109375" style="336" bestFit="1" customWidth="1"/>
    <col min="1284" max="1284" width="8.42578125" style="336" bestFit="1" customWidth="1"/>
    <col min="1285" max="1285" width="8.5703125" style="336" bestFit="1" customWidth="1"/>
    <col min="1286" max="1286" width="8.140625" style="336" bestFit="1" customWidth="1"/>
    <col min="1287" max="1287" width="8.42578125" style="336" bestFit="1" customWidth="1"/>
    <col min="1288" max="1288" width="8.5703125" style="336" bestFit="1" customWidth="1"/>
    <col min="1289" max="1292" width="9.85546875" style="336" bestFit="1" customWidth="1"/>
    <col min="1293" max="1294" width="9.28515625" style="336" customWidth="1"/>
    <col min="1295" max="1536" width="9.140625" style="336"/>
    <col min="1537" max="1537" width="35.85546875" style="336" customWidth="1"/>
    <col min="1538" max="1538" width="9.85546875" style="336" bestFit="1" customWidth="1"/>
    <col min="1539" max="1539" width="9.7109375" style="336" bestFit="1" customWidth="1"/>
    <col min="1540" max="1540" width="8.42578125" style="336" bestFit="1" customWidth="1"/>
    <col min="1541" max="1541" width="8.5703125" style="336" bestFit="1" customWidth="1"/>
    <col min="1542" max="1542" width="8.140625" style="336" bestFit="1" customWidth="1"/>
    <col min="1543" max="1543" width="8.42578125" style="336" bestFit="1" customWidth="1"/>
    <col min="1544" max="1544" width="8.5703125" style="336" bestFit="1" customWidth="1"/>
    <col min="1545" max="1548" width="9.85546875" style="336" bestFit="1" customWidth="1"/>
    <col min="1549" max="1550" width="9.28515625" style="336" customWidth="1"/>
    <col min="1551" max="1792" width="9.140625" style="336"/>
    <col min="1793" max="1793" width="35.85546875" style="336" customWidth="1"/>
    <col min="1794" max="1794" width="9.85546875" style="336" bestFit="1" customWidth="1"/>
    <col min="1795" max="1795" width="9.7109375" style="336" bestFit="1" customWidth="1"/>
    <col min="1796" max="1796" width="8.42578125" style="336" bestFit="1" customWidth="1"/>
    <col min="1797" max="1797" width="8.5703125" style="336" bestFit="1" customWidth="1"/>
    <col min="1798" max="1798" width="8.140625" style="336" bestFit="1" customWidth="1"/>
    <col min="1799" max="1799" width="8.42578125" style="336" bestFit="1" customWidth="1"/>
    <col min="1800" max="1800" width="8.5703125" style="336" bestFit="1" customWidth="1"/>
    <col min="1801" max="1804" width="9.85546875" style="336" bestFit="1" customWidth="1"/>
    <col min="1805" max="1806" width="9.28515625" style="336" customWidth="1"/>
    <col min="1807" max="2048" width="9.140625" style="336"/>
    <col min="2049" max="2049" width="35.85546875" style="336" customWidth="1"/>
    <col min="2050" max="2050" width="9.85546875" style="336" bestFit="1" customWidth="1"/>
    <col min="2051" max="2051" width="9.7109375" style="336" bestFit="1" customWidth="1"/>
    <col min="2052" max="2052" width="8.42578125" style="336" bestFit="1" customWidth="1"/>
    <col min="2053" max="2053" width="8.5703125" style="336" bestFit="1" customWidth="1"/>
    <col min="2054" max="2054" width="8.140625" style="336" bestFit="1" customWidth="1"/>
    <col min="2055" max="2055" width="8.42578125" style="336" bestFit="1" customWidth="1"/>
    <col min="2056" max="2056" width="8.5703125" style="336" bestFit="1" customWidth="1"/>
    <col min="2057" max="2060" width="9.85546875" style="336" bestFit="1" customWidth="1"/>
    <col min="2061" max="2062" width="9.28515625" style="336" customWidth="1"/>
    <col min="2063" max="2304" width="9.140625" style="336"/>
    <col min="2305" max="2305" width="35.85546875" style="336" customWidth="1"/>
    <col min="2306" max="2306" width="9.85546875" style="336" bestFit="1" customWidth="1"/>
    <col min="2307" max="2307" width="9.7109375" style="336" bestFit="1" customWidth="1"/>
    <col min="2308" max="2308" width="8.42578125" style="336" bestFit="1" customWidth="1"/>
    <col min="2309" max="2309" width="8.5703125" style="336" bestFit="1" customWidth="1"/>
    <col min="2310" max="2310" width="8.140625" style="336" bestFit="1" customWidth="1"/>
    <col min="2311" max="2311" width="8.42578125" style="336" bestFit="1" customWidth="1"/>
    <col min="2312" max="2312" width="8.5703125" style="336" bestFit="1" customWidth="1"/>
    <col min="2313" max="2316" width="9.85546875" style="336" bestFit="1" customWidth="1"/>
    <col min="2317" max="2318" width="9.28515625" style="336" customWidth="1"/>
    <col min="2319" max="2560" width="9.140625" style="336"/>
    <col min="2561" max="2561" width="35.85546875" style="336" customWidth="1"/>
    <col min="2562" max="2562" width="9.85546875" style="336" bestFit="1" customWidth="1"/>
    <col min="2563" max="2563" width="9.7109375" style="336" bestFit="1" customWidth="1"/>
    <col min="2564" max="2564" width="8.42578125" style="336" bestFit="1" customWidth="1"/>
    <col min="2565" max="2565" width="8.5703125" style="336" bestFit="1" customWidth="1"/>
    <col min="2566" max="2566" width="8.140625" style="336" bestFit="1" customWidth="1"/>
    <col min="2567" max="2567" width="8.42578125" style="336" bestFit="1" customWidth="1"/>
    <col min="2568" max="2568" width="8.5703125" style="336" bestFit="1" customWidth="1"/>
    <col min="2569" max="2572" width="9.85546875" style="336" bestFit="1" customWidth="1"/>
    <col min="2573" max="2574" width="9.28515625" style="336" customWidth="1"/>
    <col min="2575" max="2816" width="9.140625" style="336"/>
    <col min="2817" max="2817" width="35.85546875" style="336" customWidth="1"/>
    <col min="2818" max="2818" width="9.85546875" style="336" bestFit="1" customWidth="1"/>
    <col min="2819" max="2819" width="9.7109375" style="336" bestFit="1" customWidth="1"/>
    <col min="2820" max="2820" width="8.42578125" style="336" bestFit="1" customWidth="1"/>
    <col min="2821" max="2821" width="8.5703125" style="336" bestFit="1" customWidth="1"/>
    <col min="2822" max="2822" width="8.140625" style="336" bestFit="1" customWidth="1"/>
    <col min="2823" max="2823" width="8.42578125" style="336" bestFit="1" customWidth="1"/>
    <col min="2824" max="2824" width="8.5703125" style="336" bestFit="1" customWidth="1"/>
    <col min="2825" max="2828" width="9.85546875" style="336" bestFit="1" customWidth="1"/>
    <col min="2829" max="2830" width="9.28515625" style="336" customWidth="1"/>
    <col min="2831" max="3072" width="9.140625" style="336"/>
    <col min="3073" max="3073" width="35.85546875" style="336" customWidth="1"/>
    <col min="3074" max="3074" width="9.85546875" style="336" bestFit="1" customWidth="1"/>
    <col min="3075" max="3075" width="9.7109375" style="336" bestFit="1" customWidth="1"/>
    <col min="3076" max="3076" width="8.42578125" style="336" bestFit="1" customWidth="1"/>
    <col min="3077" max="3077" width="8.5703125" style="336" bestFit="1" customWidth="1"/>
    <col min="3078" max="3078" width="8.140625" style="336" bestFit="1" customWidth="1"/>
    <col min="3079" max="3079" width="8.42578125" style="336" bestFit="1" customWidth="1"/>
    <col min="3080" max="3080" width="8.5703125" style="336" bestFit="1" customWidth="1"/>
    <col min="3081" max="3084" width="9.85546875" style="336" bestFit="1" customWidth="1"/>
    <col min="3085" max="3086" width="9.28515625" style="336" customWidth="1"/>
    <col min="3087" max="3328" width="9.140625" style="336"/>
    <col min="3329" max="3329" width="35.85546875" style="336" customWidth="1"/>
    <col min="3330" max="3330" width="9.85546875" style="336" bestFit="1" customWidth="1"/>
    <col min="3331" max="3331" width="9.7109375" style="336" bestFit="1" customWidth="1"/>
    <col min="3332" max="3332" width="8.42578125" style="336" bestFit="1" customWidth="1"/>
    <col min="3333" max="3333" width="8.5703125" style="336" bestFit="1" customWidth="1"/>
    <col min="3334" max="3334" width="8.140625" style="336" bestFit="1" customWidth="1"/>
    <col min="3335" max="3335" width="8.42578125" style="336" bestFit="1" customWidth="1"/>
    <col min="3336" max="3336" width="8.5703125" style="336" bestFit="1" customWidth="1"/>
    <col min="3337" max="3340" width="9.85546875" style="336" bestFit="1" customWidth="1"/>
    <col min="3341" max="3342" width="9.28515625" style="336" customWidth="1"/>
    <col min="3343" max="3584" width="9.140625" style="336"/>
    <col min="3585" max="3585" width="35.85546875" style="336" customWidth="1"/>
    <col min="3586" max="3586" width="9.85546875" style="336" bestFit="1" customWidth="1"/>
    <col min="3587" max="3587" width="9.7109375" style="336" bestFit="1" customWidth="1"/>
    <col min="3588" max="3588" width="8.42578125" style="336" bestFit="1" customWidth="1"/>
    <col min="3589" max="3589" width="8.5703125" style="336" bestFit="1" customWidth="1"/>
    <col min="3590" max="3590" width="8.140625" style="336" bestFit="1" customWidth="1"/>
    <col min="3591" max="3591" width="8.42578125" style="336" bestFit="1" customWidth="1"/>
    <col min="3592" max="3592" width="8.5703125" style="336" bestFit="1" customWidth="1"/>
    <col min="3593" max="3596" width="9.85546875" style="336" bestFit="1" customWidth="1"/>
    <col min="3597" max="3598" width="9.28515625" style="336" customWidth="1"/>
    <col min="3599" max="3840" width="9.140625" style="336"/>
    <col min="3841" max="3841" width="35.85546875" style="336" customWidth="1"/>
    <col min="3842" max="3842" width="9.85546875" style="336" bestFit="1" customWidth="1"/>
    <col min="3843" max="3843" width="9.7109375" style="336" bestFit="1" customWidth="1"/>
    <col min="3844" max="3844" width="8.42578125" style="336" bestFit="1" customWidth="1"/>
    <col min="3845" max="3845" width="8.5703125" style="336" bestFit="1" customWidth="1"/>
    <col min="3846" max="3846" width="8.140625" style="336" bestFit="1" customWidth="1"/>
    <col min="3847" max="3847" width="8.42578125" style="336" bestFit="1" customWidth="1"/>
    <col min="3848" max="3848" width="8.5703125" style="336" bestFit="1" customWidth="1"/>
    <col min="3849" max="3852" width="9.85546875" style="336" bestFit="1" customWidth="1"/>
    <col min="3853" max="3854" width="9.28515625" style="336" customWidth="1"/>
    <col min="3855" max="4096" width="9.140625" style="336"/>
    <col min="4097" max="4097" width="35.85546875" style="336" customWidth="1"/>
    <col min="4098" max="4098" width="9.85546875" style="336" bestFit="1" customWidth="1"/>
    <col min="4099" max="4099" width="9.7109375" style="336" bestFit="1" customWidth="1"/>
    <col min="4100" max="4100" width="8.42578125" style="336" bestFit="1" customWidth="1"/>
    <col min="4101" max="4101" width="8.5703125" style="336" bestFit="1" customWidth="1"/>
    <col min="4102" max="4102" width="8.140625" style="336" bestFit="1" customWidth="1"/>
    <col min="4103" max="4103" width="8.42578125" style="336" bestFit="1" customWidth="1"/>
    <col min="4104" max="4104" width="8.5703125" style="336" bestFit="1" customWidth="1"/>
    <col min="4105" max="4108" width="9.85546875" style="336" bestFit="1" customWidth="1"/>
    <col min="4109" max="4110" width="9.28515625" style="336" customWidth="1"/>
    <col min="4111" max="4352" width="9.140625" style="336"/>
    <col min="4353" max="4353" width="35.85546875" style="336" customWidth="1"/>
    <col min="4354" max="4354" width="9.85546875" style="336" bestFit="1" customWidth="1"/>
    <col min="4355" max="4355" width="9.7109375" style="336" bestFit="1" customWidth="1"/>
    <col min="4356" max="4356" width="8.42578125" style="336" bestFit="1" customWidth="1"/>
    <col min="4357" max="4357" width="8.5703125" style="336" bestFit="1" customWidth="1"/>
    <col min="4358" max="4358" width="8.140625" style="336" bestFit="1" customWidth="1"/>
    <col min="4359" max="4359" width="8.42578125" style="336" bestFit="1" customWidth="1"/>
    <col min="4360" max="4360" width="8.5703125" style="336" bestFit="1" customWidth="1"/>
    <col min="4361" max="4364" width="9.85546875" style="336" bestFit="1" customWidth="1"/>
    <col min="4365" max="4366" width="9.28515625" style="336" customWidth="1"/>
    <col min="4367" max="4608" width="9.140625" style="336"/>
    <col min="4609" max="4609" width="35.85546875" style="336" customWidth="1"/>
    <col min="4610" max="4610" width="9.85546875" style="336" bestFit="1" customWidth="1"/>
    <col min="4611" max="4611" width="9.7109375" style="336" bestFit="1" customWidth="1"/>
    <col min="4612" max="4612" width="8.42578125" style="336" bestFit="1" customWidth="1"/>
    <col min="4613" max="4613" width="8.5703125" style="336" bestFit="1" customWidth="1"/>
    <col min="4614" max="4614" width="8.140625" style="336" bestFit="1" customWidth="1"/>
    <col min="4615" max="4615" width="8.42578125" style="336" bestFit="1" customWidth="1"/>
    <col min="4616" max="4616" width="8.5703125" style="336" bestFit="1" customWidth="1"/>
    <col min="4617" max="4620" width="9.85546875" style="336" bestFit="1" customWidth="1"/>
    <col min="4621" max="4622" width="9.28515625" style="336" customWidth="1"/>
    <col min="4623" max="4864" width="9.140625" style="336"/>
    <col min="4865" max="4865" width="35.85546875" style="336" customWidth="1"/>
    <col min="4866" max="4866" width="9.85546875" style="336" bestFit="1" customWidth="1"/>
    <col min="4867" max="4867" width="9.7109375" style="336" bestFit="1" customWidth="1"/>
    <col min="4868" max="4868" width="8.42578125" style="336" bestFit="1" customWidth="1"/>
    <col min="4869" max="4869" width="8.5703125" style="336" bestFit="1" customWidth="1"/>
    <col min="4870" max="4870" width="8.140625" style="336" bestFit="1" customWidth="1"/>
    <col min="4871" max="4871" width="8.42578125" style="336" bestFit="1" customWidth="1"/>
    <col min="4872" max="4872" width="8.5703125" style="336" bestFit="1" customWidth="1"/>
    <col min="4873" max="4876" width="9.85546875" style="336" bestFit="1" customWidth="1"/>
    <col min="4877" max="4878" width="9.28515625" style="336" customWidth="1"/>
    <col min="4879" max="5120" width="9.140625" style="336"/>
    <col min="5121" max="5121" width="35.85546875" style="336" customWidth="1"/>
    <col min="5122" max="5122" width="9.85546875" style="336" bestFit="1" customWidth="1"/>
    <col min="5123" max="5123" width="9.7109375" style="336" bestFit="1" customWidth="1"/>
    <col min="5124" max="5124" width="8.42578125" style="336" bestFit="1" customWidth="1"/>
    <col min="5125" max="5125" width="8.5703125" style="336" bestFit="1" customWidth="1"/>
    <col min="5126" max="5126" width="8.140625" style="336" bestFit="1" customWidth="1"/>
    <col min="5127" max="5127" width="8.42578125" style="336" bestFit="1" customWidth="1"/>
    <col min="5128" max="5128" width="8.5703125" style="336" bestFit="1" customWidth="1"/>
    <col min="5129" max="5132" width="9.85546875" style="336" bestFit="1" customWidth="1"/>
    <col min="5133" max="5134" width="9.28515625" style="336" customWidth="1"/>
    <col min="5135" max="5376" width="9.140625" style="336"/>
    <col min="5377" max="5377" width="35.85546875" style="336" customWidth="1"/>
    <col min="5378" max="5378" width="9.85546875" style="336" bestFit="1" customWidth="1"/>
    <col min="5379" max="5379" width="9.7109375" style="336" bestFit="1" customWidth="1"/>
    <col min="5380" max="5380" width="8.42578125" style="336" bestFit="1" customWidth="1"/>
    <col min="5381" max="5381" width="8.5703125" style="336" bestFit="1" customWidth="1"/>
    <col min="5382" max="5382" width="8.140625" style="336" bestFit="1" customWidth="1"/>
    <col min="5383" max="5383" width="8.42578125" style="336" bestFit="1" customWidth="1"/>
    <col min="5384" max="5384" width="8.5703125" style="336" bestFit="1" customWidth="1"/>
    <col min="5385" max="5388" width="9.85546875" style="336" bestFit="1" customWidth="1"/>
    <col min="5389" max="5390" width="9.28515625" style="336" customWidth="1"/>
    <col min="5391" max="5632" width="9.140625" style="336"/>
    <col min="5633" max="5633" width="35.85546875" style="336" customWidth="1"/>
    <col min="5634" max="5634" width="9.85546875" style="336" bestFit="1" customWidth="1"/>
    <col min="5635" max="5635" width="9.7109375" style="336" bestFit="1" customWidth="1"/>
    <col min="5636" max="5636" width="8.42578125" style="336" bestFit="1" customWidth="1"/>
    <col min="5637" max="5637" width="8.5703125" style="336" bestFit="1" customWidth="1"/>
    <col min="5638" max="5638" width="8.140625" style="336" bestFit="1" customWidth="1"/>
    <col min="5639" max="5639" width="8.42578125" style="336" bestFit="1" customWidth="1"/>
    <col min="5640" max="5640" width="8.5703125" style="336" bestFit="1" customWidth="1"/>
    <col min="5641" max="5644" width="9.85546875" style="336" bestFit="1" customWidth="1"/>
    <col min="5645" max="5646" width="9.28515625" style="336" customWidth="1"/>
    <col min="5647" max="5888" width="9.140625" style="336"/>
    <col min="5889" max="5889" width="35.85546875" style="336" customWidth="1"/>
    <col min="5890" max="5890" width="9.85546875" style="336" bestFit="1" customWidth="1"/>
    <col min="5891" max="5891" width="9.7109375" style="336" bestFit="1" customWidth="1"/>
    <col min="5892" max="5892" width="8.42578125" style="336" bestFit="1" customWidth="1"/>
    <col min="5893" max="5893" width="8.5703125" style="336" bestFit="1" customWidth="1"/>
    <col min="5894" max="5894" width="8.140625" style="336" bestFit="1" customWidth="1"/>
    <col min="5895" max="5895" width="8.42578125" style="336" bestFit="1" customWidth="1"/>
    <col min="5896" max="5896" width="8.5703125" style="336" bestFit="1" customWidth="1"/>
    <col min="5897" max="5900" width="9.85546875" style="336" bestFit="1" customWidth="1"/>
    <col min="5901" max="5902" width="9.28515625" style="336" customWidth="1"/>
    <col min="5903" max="6144" width="9.140625" style="336"/>
    <col min="6145" max="6145" width="35.85546875" style="336" customWidth="1"/>
    <col min="6146" max="6146" width="9.85546875" style="336" bestFit="1" customWidth="1"/>
    <col min="6147" max="6147" width="9.7109375" style="336" bestFit="1" customWidth="1"/>
    <col min="6148" max="6148" width="8.42578125" style="336" bestFit="1" customWidth="1"/>
    <col min="6149" max="6149" width="8.5703125" style="336" bestFit="1" customWidth="1"/>
    <col min="6150" max="6150" width="8.140625" style="336" bestFit="1" customWidth="1"/>
    <col min="6151" max="6151" width="8.42578125" style="336" bestFit="1" customWidth="1"/>
    <col min="6152" max="6152" width="8.5703125" style="336" bestFit="1" customWidth="1"/>
    <col min="6153" max="6156" width="9.85546875" style="336" bestFit="1" customWidth="1"/>
    <col min="6157" max="6158" width="9.28515625" style="336" customWidth="1"/>
    <col min="6159" max="6400" width="9.140625" style="336"/>
    <col min="6401" max="6401" width="35.85546875" style="336" customWidth="1"/>
    <col min="6402" max="6402" width="9.85546875" style="336" bestFit="1" customWidth="1"/>
    <col min="6403" max="6403" width="9.7109375" style="336" bestFit="1" customWidth="1"/>
    <col min="6404" max="6404" width="8.42578125" style="336" bestFit="1" customWidth="1"/>
    <col min="6405" max="6405" width="8.5703125" style="336" bestFit="1" customWidth="1"/>
    <col min="6406" max="6406" width="8.140625" style="336" bestFit="1" customWidth="1"/>
    <col min="6407" max="6407" width="8.42578125" style="336" bestFit="1" customWidth="1"/>
    <col min="6408" max="6408" width="8.5703125" style="336" bestFit="1" customWidth="1"/>
    <col min="6409" max="6412" width="9.85546875" style="336" bestFit="1" customWidth="1"/>
    <col min="6413" max="6414" width="9.28515625" style="336" customWidth="1"/>
    <col min="6415" max="6656" width="9.140625" style="336"/>
    <col min="6657" max="6657" width="35.85546875" style="336" customWidth="1"/>
    <col min="6658" max="6658" width="9.85546875" style="336" bestFit="1" customWidth="1"/>
    <col min="6659" max="6659" width="9.7109375" style="336" bestFit="1" customWidth="1"/>
    <col min="6660" max="6660" width="8.42578125" style="336" bestFit="1" customWidth="1"/>
    <col min="6661" max="6661" width="8.5703125" style="336" bestFit="1" customWidth="1"/>
    <col min="6662" max="6662" width="8.140625" style="336" bestFit="1" customWidth="1"/>
    <col min="6663" max="6663" width="8.42578125" style="336" bestFit="1" customWidth="1"/>
    <col min="6664" max="6664" width="8.5703125" style="336" bestFit="1" customWidth="1"/>
    <col min="6665" max="6668" width="9.85546875" style="336" bestFit="1" customWidth="1"/>
    <col min="6669" max="6670" width="9.28515625" style="336" customWidth="1"/>
    <col min="6671" max="6912" width="9.140625" style="336"/>
    <col min="6913" max="6913" width="35.85546875" style="336" customWidth="1"/>
    <col min="6914" max="6914" width="9.85546875" style="336" bestFit="1" customWidth="1"/>
    <col min="6915" max="6915" width="9.7109375" style="336" bestFit="1" customWidth="1"/>
    <col min="6916" max="6916" width="8.42578125" style="336" bestFit="1" customWidth="1"/>
    <col min="6917" max="6917" width="8.5703125" style="336" bestFit="1" customWidth="1"/>
    <col min="6918" max="6918" width="8.140625" style="336" bestFit="1" customWidth="1"/>
    <col min="6919" max="6919" width="8.42578125" style="336" bestFit="1" customWidth="1"/>
    <col min="6920" max="6920" width="8.5703125" style="336" bestFit="1" customWidth="1"/>
    <col min="6921" max="6924" width="9.85546875" style="336" bestFit="1" customWidth="1"/>
    <col min="6925" max="6926" width="9.28515625" style="336" customWidth="1"/>
    <col min="6927" max="7168" width="9.140625" style="336"/>
    <col min="7169" max="7169" width="35.85546875" style="336" customWidth="1"/>
    <col min="7170" max="7170" width="9.85546875" style="336" bestFit="1" customWidth="1"/>
    <col min="7171" max="7171" width="9.7109375" style="336" bestFit="1" customWidth="1"/>
    <col min="7172" max="7172" width="8.42578125" style="336" bestFit="1" customWidth="1"/>
    <col min="7173" max="7173" width="8.5703125" style="336" bestFit="1" customWidth="1"/>
    <col min="7174" max="7174" width="8.140625" style="336" bestFit="1" customWidth="1"/>
    <col min="7175" max="7175" width="8.42578125" style="336" bestFit="1" customWidth="1"/>
    <col min="7176" max="7176" width="8.5703125" style="336" bestFit="1" customWidth="1"/>
    <col min="7177" max="7180" width="9.85546875" style="336" bestFit="1" customWidth="1"/>
    <col min="7181" max="7182" width="9.28515625" style="336" customWidth="1"/>
    <col min="7183" max="7424" width="9.140625" style="336"/>
    <col min="7425" max="7425" width="35.85546875" style="336" customWidth="1"/>
    <col min="7426" max="7426" width="9.85546875" style="336" bestFit="1" customWidth="1"/>
    <col min="7427" max="7427" width="9.7109375" style="336" bestFit="1" customWidth="1"/>
    <col min="7428" max="7428" width="8.42578125" style="336" bestFit="1" customWidth="1"/>
    <col min="7429" max="7429" width="8.5703125" style="336" bestFit="1" customWidth="1"/>
    <col min="7430" max="7430" width="8.140625" style="336" bestFit="1" customWidth="1"/>
    <col min="7431" max="7431" width="8.42578125" style="336" bestFit="1" customWidth="1"/>
    <col min="7432" max="7432" width="8.5703125" style="336" bestFit="1" customWidth="1"/>
    <col min="7433" max="7436" width="9.85546875" style="336" bestFit="1" customWidth="1"/>
    <col min="7437" max="7438" width="9.28515625" style="336" customWidth="1"/>
    <col min="7439" max="7680" width="9.140625" style="336"/>
    <col min="7681" max="7681" width="35.85546875" style="336" customWidth="1"/>
    <col min="7682" max="7682" width="9.85546875" style="336" bestFit="1" customWidth="1"/>
    <col min="7683" max="7683" width="9.7109375" style="336" bestFit="1" customWidth="1"/>
    <col min="7684" max="7684" width="8.42578125" style="336" bestFit="1" customWidth="1"/>
    <col min="7685" max="7685" width="8.5703125" style="336" bestFit="1" customWidth="1"/>
    <col min="7686" max="7686" width="8.140625" style="336" bestFit="1" customWidth="1"/>
    <col min="7687" max="7687" width="8.42578125" style="336" bestFit="1" customWidth="1"/>
    <col min="7688" max="7688" width="8.5703125" style="336" bestFit="1" customWidth="1"/>
    <col min="7689" max="7692" width="9.85546875" style="336" bestFit="1" customWidth="1"/>
    <col min="7693" max="7694" width="9.28515625" style="336" customWidth="1"/>
    <col min="7695" max="7936" width="9.140625" style="336"/>
    <col min="7937" max="7937" width="35.85546875" style="336" customWidth="1"/>
    <col min="7938" max="7938" width="9.85546875" style="336" bestFit="1" customWidth="1"/>
    <col min="7939" max="7939" width="9.7109375" style="336" bestFit="1" customWidth="1"/>
    <col min="7940" max="7940" width="8.42578125" style="336" bestFit="1" customWidth="1"/>
    <col min="7941" max="7941" width="8.5703125" style="336" bestFit="1" customWidth="1"/>
    <col min="7942" max="7942" width="8.140625" style="336" bestFit="1" customWidth="1"/>
    <col min="7943" max="7943" width="8.42578125" style="336" bestFit="1" customWidth="1"/>
    <col min="7944" max="7944" width="8.5703125" style="336" bestFit="1" customWidth="1"/>
    <col min="7945" max="7948" width="9.85546875" style="336" bestFit="1" customWidth="1"/>
    <col min="7949" max="7950" width="9.28515625" style="336" customWidth="1"/>
    <col min="7951" max="8192" width="9.140625" style="336"/>
    <col min="8193" max="8193" width="35.85546875" style="336" customWidth="1"/>
    <col min="8194" max="8194" width="9.85546875" style="336" bestFit="1" customWidth="1"/>
    <col min="8195" max="8195" width="9.7109375" style="336" bestFit="1" customWidth="1"/>
    <col min="8196" max="8196" width="8.42578125" style="336" bestFit="1" customWidth="1"/>
    <col min="8197" max="8197" width="8.5703125" style="336" bestFit="1" customWidth="1"/>
    <col min="8198" max="8198" width="8.140625" style="336" bestFit="1" customWidth="1"/>
    <col min="8199" max="8199" width="8.42578125" style="336" bestFit="1" customWidth="1"/>
    <col min="8200" max="8200" width="8.5703125" style="336" bestFit="1" customWidth="1"/>
    <col min="8201" max="8204" width="9.85546875" style="336" bestFit="1" customWidth="1"/>
    <col min="8205" max="8206" width="9.28515625" style="336" customWidth="1"/>
    <col min="8207" max="8448" width="9.140625" style="336"/>
    <col min="8449" max="8449" width="35.85546875" style="336" customWidth="1"/>
    <col min="8450" max="8450" width="9.85546875" style="336" bestFit="1" customWidth="1"/>
    <col min="8451" max="8451" width="9.7109375" style="336" bestFit="1" customWidth="1"/>
    <col min="8452" max="8452" width="8.42578125" style="336" bestFit="1" customWidth="1"/>
    <col min="8453" max="8453" width="8.5703125" style="336" bestFit="1" customWidth="1"/>
    <col min="8454" max="8454" width="8.140625" style="336" bestFit="1" customWidth="1"/>
    <col min="8455" max="8455" width="8.42578125" style="336" bestFit="1" customWidth="1"/>
    <col min="8456" max="8456" width="8.5703125" style="336" bestFit="1" customWidth="1"/>
    <col min="8457" max="8460" width="9.85546875" style="336" bestFit="1" customWidth="1"/>
    <col min="8461" max="8462" width="9.28515625" style="336" customWidth="1"/>
    <col min="8463" max="8704" width="9.140625" style="336"/>
    <col min="8705" max="8705" width="35.85546875" style="336" customWidth="1"/>
    <col min="8706" max="8706" width="9.85546875" style="336" bestFit="1" customWidth="1"/>
    <col min="8707" max="8707" width="9.7109375" style="336" bestFit="1" customWidth="1"/>
    <col min="8708" max="8708" width="8.42578125" style="336" bestFit="1" customWidth="1"/>
    <col min="8709" max="8709" width="8.5703125" style="336" bestFit="1" customWidth="1"/>
    <col min="8710" max="8710" width="8.140625" style="336" bestFit="1" customWidth="1"/>
    <col min="8711" max="8711" width="8.42578125" style="336" bestFit="1" customWidth="1"/>
    <col min="8712" max="8712" width="8.5703125" style="336" bestFit="1" customWidth="1"/>
    <col min="8713" max="8716" width="9.85546875" style="336" bestFit="1" customWidth="1"/>
    <col min="8717" max="8718" width="9.28515625" style="336" customWidth="1"/>
    <col min="8719" max="8960" width="9.140625" style="336"/>
    <col min="8961" max="8961" width="35.85546875" style="336" customWidth="1"/>
    <col min="8962" max="8962" width="9.85546875" style="336" bestFit="1" customWidth="1"/>
    <col min="8963" max="8963" width="9.7109375" style="336" bestFit="1" customWidth="1"/>
    <col min="8964" max="8964" width="8.42578125" style="336" bestFit="1" customWidth="1"/>
    <col min="8965" max="8965" width="8.5703125" style="336" bestFit="1" customWidth="1"/>
    <col min="8966" max="8966" width="8.140625" style="336" bestFit="1" customWidth="1"/>
    <col min="8967" max="8967" width="8.42578125" style="336" bestFit="1" customWidth="1"/>
    <col min="8968" max="8968" width="8.5703125" style="336" bestFit="1" customWidth="1"/>
    <col min="8969" max="8972" width="9.85546875" style="336" bestFit="1" customWidth="1"/>
    <col min="8973" max="8974" width="9.28515625" style="336" customWidth="1"/>
    <col min="8975" max="9216" width="9.140625" style="336"/>
    <col min="9217" max="9217" width="35.85546875" style="336" customWidth="1"/>
    <col min="9218" max="9218" width="9.85546875" style="336" bestFit="1" customWidth="1"/>
    <col min="9219" max="9219" width="9.7109375" style="336" bestFit="1" customWidth="1"/>
    <col min="9220" max="9220" width="8.42578125" style="336" bestFit="1" customWidth="1"/>
    <col min="9221" max="9221" width="8.5703125" style="336" bestFit="1" customWidth="1"/>
    <col min="9222" max="9222" width="8.140625" style="336" bestFit="1" customWidth="1"/>
    <col min="9223" max="9223" width="8.42578125" style="336" bestFit="1" customWidth="1"/>
    <col min="9224" max="9224" width="8.5703125" style="336" bestFit="1" customWidth="1"/>
    <col min="9225" max="9228" width="9.85546875" style="336" bestFit="1" customWidth="1"/>
    <col min="9229" max="9230" width="9.28515625" style="336" customWidth="1"/>
    <col min="9231" max="9472" width="9.140625" style="336"/>
    <col min="9473" max="9473" width="35.85546875" style="336" customWidth="1"/>
    <col min="9474" max="9474" width="9.85546875" style="336" bestFit="1" customWidth="1"/>
    <col min="9475" max="9475" width="9.7109375" style="336" bestFit="1" customWidth="1"/>
    <col min="9476" max="9476" width="8.42578125" style="336" bestFit="1" customWidth="1"/>
    <col min="9477" max="9477" width="8.5703125" style="336" bestFit="1" customWidth="1"/>
    <col min="9478" max="9478" width="8.140625" style="336" bestFit="1" customWidth="1"/>
    <col min="9479" max="9479" width="8.42578125" style="336" bestFit="1" customWidth="1"/>
    <col min="9480" max="9480" width="8.5703125" style="336" bestFit="1" customWidth="1"/>
    <col min="9481" max="9484" width="9.85546875" style="336" bestFit="1" customWidth="1"/>
    <col min="9485" max="9486" width="9.28515625" style="336" customWidth="1"/>
    <col min="9487" max="9728" width="9.140625" style="336"/>
    <col min="9729" max="9729" width="35.85546875" style="336" customWidth="1"/>
    <col min="9730" max="9730" width="9.85546875" style="336" bestFit="1" customWidth="1"/>
    <col min="9731" max="9731" width="9.7109375" style="336" bestFit="1" customWidth="1"/>
    <col min="9732" max="9732" width="8.42578125" style="336" bestFit="1" customWidth="1"/>
    <col min="9733" max="9733" width="8.5703125" style="336" bestFit="1" customWidth="1"/>
    <col min="9734" max="9734" width="8.140625" style="336" bestFit="1" customWidth="1"/>
    <col min="9735" max="9735" width="8.42578125" style="336" bestFit="1" customWidth="1"/>
    <col min="9736" max="9736" width="8.5703125" style="336" bestFit="1" customWidth="1"/>
    <col min="9737" max="9740" width="9.85546875" style="336" bestFit="1" customWidth="1"/>
    <col min="9741" max="9742" width="9.28515625" style="336" customWidth="1"/>
    <col min="9743" max="9984" width="9.140625" style="336"/>
    <col min="9985" max="9985" width="35.85546875" style="336" customWidth="1"/>
    <col min="9986" max="9986" width="9.85546875" style="336" bestFit="1" customWidth="1"/>
    <col min="9987" max="9987" width="9.7109375" style="336" bestFit="1" customWidth="1"/>
    <col min="9988" max="9988" width="8.42578125" style="336" bestFit="1" customWidth="1"/>
    <col min="9989" max="9989" width="8.5703125" style="336" bestFit="1" customWidth="1"/>
    <col min="9990" max="9990" width="8.140625" style="336" bestFit="1" customWidth="1"/>
    <col min="9991" max="9991" width="8.42578125" style="336" bestFit="1" customWidth="1"/>
    <col min="9992" max="9992" width="8.5703125" style="336" bestFit="1" customWidth="1"/>
    <col min="9993" max="9996" width="9.85546875" style="336" bestFit="1" customWidth="1"/>
    <col min="9997" max="9998" width="9.28515625" style="336" customWidth="1"/>
    <col min="9999" max="10240" width="9.140625" style="336"/>
    <col min="10241" max="10241" width="35.85546875" style="336" customWidth="1"/>
    <col min="10242" max="10242" width="9.85546875" style="336" bestFit="1" customWidth="1"/>
    <col min="10243" max="10243" width="9.7109375" style="336" bestFit="1" customWidth="1"/>
    <col min="10244" max="10244" width="8.42578125" style="336" bestFit="1" customWidth="1"/>
    <col min="10245" max="10245" width="8.5703125" style="336" bestFit="1" customWidth="1"/>
    <col min="10246" max="10246" width="8.140625" style="336" bestFit="1" customWidth="1"/>
    <col min="10247" max="10247" width="8.42578125" style="336" bestFit="1" customWidth="1"/>
    <col min="10248" max="10248" width="8.5703125" style="336" bestFit="1" customWidth="1"/>
    <col min="10249" max="10252" width="9.85546875" style="336" bestFit="1" customWidth="1"/>
    <col min="10253" max="10254" width="9.28515625" style="336" customWidth="1"/>
    <col min="10255" max="10496" width="9.140625" style="336"/>
    <col min="10497" max="10497" width="35.85546875" style="336" customWidth="1"/>
    <col min="10498" max="10498" width="9.85546875" style="336" bestFit="1" customWidth="1"/>
    <col min="10499" max="10499" width="9.7109375" style="336" bestFit="1" customWidth="1"/>
    <col min="10500" max="10500" width="8.42578125" style="336" bestFit="1" customWidth="1"/>
    <col min="10501" max="10501" width="8.5703125" style="336" bestFit="1" customWidth="1"/>
    <col min="10502" max="10502" width="8.140625" style="336" bestFit="1" customWidth="1"/>
    <col min="10503" max="10503" width="8.42578125" style="336" bestFit="1" customWidth="1"/>
    <col min="10504" max="10504" width="8.5703125" style="336" bestFit="1" customWidth="1"/>
    <col min="10505" max="10508" width="9.85546875" style="336" bestFit="1" customWidth="1"/>
    <col min="10509" max="10510" width="9.28515625" style="336" customWidth="1"/>
    <col min="10511" max="10752" width="9.140625" style="336"/>
    <col min="10753" max="10753" width="35.85546875" style="336" customWidth="1"/>
    <col min="10754" max="10754" width="9.85546875" style="336" bestFit="1" customWidth="1"/>
    <col min="10755" max="10755" width="9.7109375" style="336" bestFit="1" customWidth="1"/>
    <col min="10756" max="10756" width="8.42578125" style="336" bestFit="1" customWidth="1"/>
    <col min="10757" max="10757" width="8.5703125" style="336" bestFit="1" customWidth="1"/>
    <col min="10758" max="10758" width="8.140625" style="336" bestFit="1" customWidth="1"/>
    <col min="10759" max="10759" width="8.42578125" style="336" bestFit="1" customWidth="1"/>
    <col min="10760" max="10760" width="8.5703125" style="336" bestFit="1" customWidth="1"/>
    <col min="10761" max="10764" width="9.85546875" style="336" bestFit="1" customWidth="1"/>
    <col min="10765" max="10766" width="9.28515625" style="336" customWidth="1"/>
    <col min="10767" max="11008" width="9.140625" style="336"/>
    <col min="11009" max="11009" width="35.85546875" style="336" customWidth="1"/>
    <col min="11010" max="11010" width="9.85546875" style="336" bestFit="1" customWidth="1"/>
    <col min="11011" max="11011" width="9.7109375" style="336" bestFit="1" customWidth="1"/>
    <col min="11012" max="11012" width="8.42578125" style="336" bestFit="1" customWidth="1"/>
    <col min="11013" max="11013" width="8.5703125" style="336" bestFit="1" customWidth="1"/>
    <col min="11014" max="11014" width="8.140625" style="336" bestFit="1" customWidth="1"/>
    <col min="11015" max="11015" width="8.42578125" style="336" bestFit="1" customWidth="1"/>
    <col min="11016" max="11016" width="8.5703125" style="336" bestFit="1" customWidth="1"/>
    <col min="11017" max="11020" width="9.85546875" style="336" bestFit="1" customWidth="1"/>
    <col min="11021" max="11022" width="9.28515625" style="336" customWidth="1"/>
    <col min="11023" max="11264" width="9.140625" style="336"/>
    <col min="11265" max="11265" width="35.85546875" style="336" customWidth="1"/>
    <col min="11266" max="11266" width="9.85546875" style="336" bestFit="1" customWidth="1"/>
    <col min="11267" max="11267" width="9.7109375" style="336" bestFit="1" customWidth="1"/>
    <col min="11268" max="11268" width="8.42578125" style="336" bestFit="1" customWidth="1"/>
    <col min="11269" max="11269" width="8.5703125" style="336" bestFit="1" customWidth="1"/>
    <col min="11270" max="11270" width="8.140625" style="336" bestFit="1" customWidth="1"/>
    <col min="11271" max="11271" width="8.42578125" style="336" bestFit="1" customWidth="1"/>
    <col min="11272" max="11272" width="8.5703125" style="336" bestFit="1" customWidth="1"/>
    <col min="11273" max="11276" width="9.85546875" style="336" bestFit="1" customWidth="1"/>
    <col min="11277" max="11278" width="9.28515625" style="336" customWidth="1"/>
    <col min="11279" max="11520" width="9.140625" style="336"/>
    <col min="11521" max="11521" width="35.85546875" style="336" customWidth="1"/>
    <col min="11522" max="11522" width="9.85546875" style="336" bestFit="1" customWidth="1"/>
    <col min="11523" max="11523" width="9.7109375" style="336" bestFit="1" customWidth="1"/>
    <col min="11524" max="11524" width="8.42578125" style="336" bestFit="1" customWidth="1"/>
    <col min="11525" max="11525" width="8.5703125" style="336" bestFit="1" customWidth="1"/>
    <col min="11526" max="11526" width="8.140625" style="336" bestFit="1" customWidth="1"/>
    <col min="11527" max="11527" width="8.42578125" style="336" bestFit="1" customWidth="1"/>
    <col min="11528" max="11528" width="8.5703125" style="336" bestFit="1" customWidth="1"/>
    <col min="11529" max="11532" width="9.85546875" style="336" bestFit="1" customWidth="1"/>
    <col min="11533" max="11534" width="9.28515625" style="336" customWidth="1"/>
    <col min="11535" max="11776" width="9.140625" style="336"/>
    <col min="11777" max="11777" width="35.85546875" style="336" customWidth="1"/>
    <col min="11778" max="11778" width="9.85546875" style="336" bestFit="1" customWidth="1"/>
    <col min="11779" max="11779" width="9.7109375" style="336" bestFit="1" customWidth="1"/>
    <col min="11780" max="11780" width="8.42578125" style="336" bestFit="1" customWidth="1"/>
    <col min="11781" max="11781" width="8.5703125" style="336" bestFit="1" customWidth="1"/>
    <col min="11782" max="11782" width="8.140625" style="336" bestFit="1" customWidth="1"/>
    <col min="11783" max="11783" width="8.42578125" style="336" bestFit="1" customWidth="1"/>
    <col min="11784" max="11784" width="8.5703125" style="336" bestFit="1" customWidth="1"/>
    <col min="11785" max="11788" width="9.85546875" style="336" bestFit="1" customWidth="1"/>
    <col min="11789" max="11790" width="9.28515625" style="336" customWidth="1"/>
    <col min="11791" max="12032" width="9.140625" style="336"/>
    <col min="12033" max="12033" width="35.85546875" style="336" customWidth="1"/>
    <col min="12034" max="12034" width="9.85546875" style="336" bestFit="1" customWidth="1"/>
    <col min="12035" max="12035" width="9.7109375" style="336" bestFit="1" customWidth="1"/>
    <col min="12036" max="12036" width="8.42578125" style="336" bestFit="1" customWidth="1"/>
    <col min="12037" max="12037" width="8.5703125" style="336" bestFit="1" customWidth="1"/>
    <col min="12038" max="12038" width="8.140625" style="336" bestFit="1" customWidth="1"/>
    <col min="12039" max="12039" width="8.42578125" style="336" bestFit="1" customWidth="1"/>
    <col min="12040" max="12040" width="8.5703125" style="336" bestFit="1" customWidth="1"/>
    <col min="12041" max="12044" width="9.85546875" style="336" bestFit="1" customWidth="1"/>
    <col min="12045" max="12046" width="9.28515625" style="336" customWidth="1"/>
    <col min="12047" max="12288" width="9.140625" style="336"/>
    <col min="12289" max="12289" width="35.85546875" style="336" customWidth="1"/>
    <col min="12290" max="12290" width="9.85546875" style="336" bestFit="1" customWidth="1"/>
    <col min="12291" max="12291" width="9.7109375" style="336" bestFit="1" customWidth="1"/>
    <col min="12292" max="12292" width="8.42578125" style="336" bestFit="1" customWidth="1"/>
    <col min="12293" max="12293" width="8.5703125" style="336" bestFit="1" customWidth="1"/>
    <col min="12294" max="12294" width="8.140625" style="336" bestFit="1" customWidth="1"/>
    <col min="12295" max="12295" width="8.42578125" style="336" bestFit="1" customWidth="1"/>
    <col min="12296" max="12296" width="8.5703125" style="336" bestFit="1" customWidth="1"/>
    <col min="12297" max="12300" width="9.85546875" style="336" bestFit="1" customWidth="1"/>
    <col min="12301" max="12302" width="9.28515625" style="336" customWidth="1"/>
    <col min="12303" max="12544" width="9.140625" style="336"/>
    <col min="12545" max="12545" width="35.85546875" style="336" customWidth="1"/>
    <col min="12546" max="12546" width="9.85546875" style="336" bestFit="1" customWidth="1"/>
    <col min="12547" max="12547" width="9.7109375" style="336" bestFit="1" customWidth="1"/>
    <col min="12548" max="12548" width="8.42578125" style="336" bestFit="1" customWidth="1"/>
    <col min="12549" max="12549" width="8.5703125" style="336" bestFit="1" customWidth="1"/>
    <col min="12550" max="12550" width="8.140625" style="336" bestFit="1" customWidth="1"/>
    <col min="12551" max="12551" width="8.42578125" style="336" bestFit="1" customWidth="1"/>
    <col min="12552" max="12552" width="8.5703125" style="336" bestFit="1" customWidth="1"/>
    <col min="12553" max="12556" width="9.85546875" style="336" bestFit="1" customWidth="1"/>
    <col min="12557" max="12558" width="9.28515625" style="336" customWidth="1"/>
    <col min="12559" max="12800" width="9.140625" style="336"/>
    <col min="12801" max="12801" width="35.85546875" style="336" customWidth="1"/>
    <col min="12802" max="12802" width="9.85546875" style="336" bestFit="1" customWidth="1"/>
    <col min="12803" max="12803" width="9.7109375" style="336" bestFit="1" customWidth="1"/>
    <col min="12804" max="12804" width="8.42578125" style="336" bestFit="1" customWidth="1"/>
    <col min="12805" max="12805" width="8.5703125" style="336" bestFit="1" customWidth="1"/>
    <col min="12806" max="12806" width="8.140625" style="336" bestFit="1" customWidth="1"/>
    <col min="12807" max="12807" width="8.42578125" style="336" bestFit="1" customWidth="1"/>
    <col min="12808" max="12808" width="8.5703125" style="336" bestFit="1" customWidth="1"/>
    <col min="12809" max="12812" width="9.85546875" style="336" bestFit="1" customWidth="1"/>
    <col min="12813" max="12814" width="9.28515625" style="336" customWidth="1"/>
    <col min="12815" max="13056" width="9.140625" style="336"/>
    <col min="13057" max="13057" width="35.85546875" style="336" customWidth="1"/>
    <col min="13058" max="13058" width="9.85546875" style="336" bestFit="1" customWidth="1"/>
    <col min="13059" max="13059" width="9.7109375" style="336" bestFit="1" customWidth="1"/>
    <col min="13060" max="13060" width="8.42578125" style="336" bestFit="1" customWidth="1"/>
    <col min="13061" max="13061" width="8.5703125" style="336" bestFit="1" customWidth="1"/>
    <col min="13062" max="13062" width="8.140625" style="336" bestFit="1" customWidth="1"/>
    <col min="13063" max="13063" width="8.42578125" style="336" bestFit="1" customWidth="1"/>
    <col min="13064" max="13064" width="8.5703125" style="336" bestFit="1" customWidth="1"/>
    <col min="13065" max="13068" width="9.85546875" style="336" bestFit="1" customWidth="1"/>
    <col min="13069" max="13070" width="9.28515625" style="336" customWidth="1"/>
    <col min="13071" max="13312" width="9.140625" style="336"/>
    <col min="13313" max="13313" width="35.85546875" style="336" customWidth="1"/>
    <col min="13314" max="13314" width="9.85546875" style="336" bestFit="1" customWidth="1"/>
    <col min="13315" max="13315" width="9.7109375" style="336" bestFit="1" customWidth="1"/>
    <col min="13316" max="13316" width="8.42578125" style="336" bestFit="1" customWidth="1"/>
    <col min="13317" max="13317" width="8.5703125" style="336" bestFit="1" customWidth="1"/>
    <col min="13318" max="13318" width="8.140625" style="336" bestFit="1" customWidth="1"/>
    <col min="13319" max="13319" width="8.42578125" style="336" bestFit="1" customWidth="1"/>
    <col min="13320" max="13320" width="8.5703125" style="336" bestFit="1" customWidth="1"/>
    <col min="13321" max="13324" width="9.85546875" style="336" bestFit="1" customWidth="1"/>
    <col min="13325" max="13326" width="9.28515625" style="336" customWidth="1"/>
    <col min="13327" max="13568" width="9.140625" style="336"/>
    <col min="13569" max="13569" width="35.85546875" style="336" customWidth="1"/>
    <col min="13570" max="13570" width="9.85546875" style="336" bestFit="1" customWidth="1"/>
    <col min="13571" max="13571" width="9.7109375" style="336" bestFit="1" customWidth="1"/>
    <col min="13572" max="13572" width="8.42578125" style="336" bestFit="1" customWidth="1"/>
    <col min="13573" max="13573" width="8.5703125" style="336" bestFit="1" customWidth="1"/>
    <col min="13574" max="13574" width="8.140625" style="336" bestFit="1" customWidth="1"/>
    <col min="13575" max="13575" width="8.42578125" style="336" bestFit="1" customWidth="1"/>
    <col min="13576" max="13576" width="8.5703125" style="336" bestFit="1" customWidth="1"/>
    <col min="13577" max="13580" width="9.85546875" style="336" bestFit="1" customWidth="1"/>
    <col min="13581" max="13582" width="9.28515625" style="336" customWidth="1"/>
    <col min="13583" max="13824" width="9.140625" style="336"/>
    <col min="13825" max="13825" width="35.85546875" style="336" customWidth="1"/>
    <col min="13826" max="13826" width="9.85546875" style="336" bestFit="1" customWidth="1"/>
    <col min="13827" max="13827" width="9.7109375" style="336" bestFit="1" customWidth="1"/>
    <col min="13828" max="13828" width="8.42578125" style="336" bestFit="1" customWidth="1"/>
    <col min="13829" max="13829" width="8.5703125" style="336" bestFit="1" customWidth="1"/>
    <col min="13830" max="13830" width="8.140625" style="336" bestFit="1" customWidth="1"/>
    <col min="13831" max="13831" width="8.42578125" style="336" bestFit="1" customWidth="1"/>
    <col min="13832" max="13832" width="8.5703125" style="336" bestFit="1" customWidth="1"/>
    <col min="13833" max="13836" width="9.85546875" style="336" bestFit="1" customWidth="1"/>
    <col min="13837" max="13838" width="9.28515625" style="336" customWidth="1"/>
    <col min="13839" max="14080" width="9.140625" style="336"/>
    <col min="14081" max="14081" width="35.85546875" style="336" customWidth="1"/>
    <col min="14082" max="14082" width="9.85546875" style="336" bestFit="1" customWidth="1"/>
    <col min="14083" max="14083" width="9.7109375" style="336" bestFit="1" customWidth="1"/>
    <col min="14084" max="14084" width="8.42578125" style="336" bestFit="1" customWidth="1"/>
    <col min="14085" max="14085" width="8.5703125" style="336" bestFit="1" customWidth="1"/>
    <col min="14086" max="14086" width="8.140625" style="336" bestFit="1" customWidth="1"/>
    <col min="14087" max="14087" width="8.42578125" style="336" bestFit="1" customWidth="1"/>
    <col min="14088" max="14088" width="8.5703125" style="336" bestFit="1" customWidth="1"/>
    <col min="14089" max="14092" width="9.85546875" style="336" bestFit="1" customWidth="1"/>
    <col min="14093" max="14094" width="9.28515625" style="336" customWidth="1"/>
    <col min="14095" max="14336" width="9.140625" style="336"/>
    <col min="14337" max="14337" width="35.85546875" style="336" customWidth="1"/>
    <col min="14338" max="14338" width="9.85546875" style="336" bestFit="1" customWidth="1"/>
    <col min="14339" max="14339" width="9.7109375" style="336" bestFit="1" customWidth="1"/>
    <col min="14340" max="14340" width="8.42578125" style="336" bestFit="1" customWidth="1"/>
    <col min="14341" max="14341" width="8.5703125" style="336" bestFit="1" customWidth="1"/>
    <col min="14342" max="14342" width="8.140625" style="336" bestFit="1" customWidth="1"/>
    <col min="14343" max="14343" width="8.42578125" style="336" bestFit="1" customWidth="1"/>
    <col min="14344" max="14344" width="8.5703125" style="336" bestFit="1" customWidth="1"/>
    <col min="14345" max="14348" width="9.85546875" style="336" bestFit="1" customWidth="1"/>
    <col min="14349" max="14350" width="9.28515625" style="336" customWidth="1"/>
    <col min="14351" max="14592" width="9.140625" style="336"/>
    <col min="14593" max="14593" width="35.85546875" style="336" customWidth="1"/>
    <col min="14594" max="14594" width="9.85546875" style="336" bestFit="1" customWidth="1"/>
    <col min="14595" max="14595" width="9.7109375" style="336" bestFit="1" customWidth="1"/>
    <col min="14596" max="14596" width="8.42578125" style="336" bestFit="1" customWidth="1"/>
    <col min="14597" max="14597" width="8.5703125" style="336" bestFit="1" customWidth="1"/>
    <col min="14598" max="14598" width="8.140625" style="336" bestFit="1" customWidth="1"/>
    <col min="14599" max="14599" width="8.42578125" style="336" bestFit="1" customWidth="1"/>
    <col min="14600" max="14600" width="8.5703125" style="336" bestFit="1" customWidth="1"/>
    <col min="14601" max="14604" width="9.85546875" style="336" bestFit="1" customWidth="1"/>
    <col min="14605" max="14606" width="9.28515625" style="336" customWidth="1"/>
    <col min="14607" max="14848" width="9.140625" style="336"/>
    <col min="14849" max="14849" width="35.85546875" style="336" customWidth="1"/>
    <col min="14850" max="14850" width="9.85546875" style="336" bestFit="1" customWidth="1"/>
    <col min="14851" max="14851" width="9.7109375" style="336" bestFit="1" customWidth="1"/>
    <col min="14852" max="14852" width="8.42578125" style="336" bestFit="1" customWidth="1"/>
    <col min="14853" max="14853" width="8.5703125" style="336" bestFit="1" customWidth="1"/>
    <col min="14854" max="14854" width="8.140625" style="336" bestFit="1" customWidth="1"/>
    <col min="14855" max="14855" width="8.42578125" style="336" bestFit="1" customWidth="1"/>
    <col min="14856" max="14856" width="8.5703125" style="336" bestFit="1" customWidth="1"/>
    <col min="14857" max="14860" width="9.85546875" style="336" bestFit="1" customWidth="1"/>
    <col min="14861" max="14862" width="9.28515625" style="336" customWidth="1"/>
    <col min="14863" max="15104" width="9.140625" style="336"/>
    <col min="15105" max="15105" width="35.85546875" style="336" customWidth="1"/>
    <col min="15106" max="15106" width="9.85546875" style="336" bestFit="1" customWidth="1"/>
    <col min="15107" max="15107" width="9.7109375" style="336" bestFit="1" customWidth="1"/>
    <col min="15108" max="15108" width="8.42578125" style="336" bestFit="1" customWidth="1"/>
    <col min="15109" max="15109" width="8.5703125" style="336" bestFit="1" customWidth="1"/>
    <col min="15110" max="15110" width="8.140625" style="336" bestFit="1" customWidth="1"/>
    <col min="15111" max="15111" width="8.42578125" style="336" bestFit="1" customWidth="1"/>
    <col min="15112" max="15112" width="8.5703125" style="336" bestFit="1" customWidth="1"/>
    <col min="15113" max="15116" width="9.85546875" style="336" bestFit="1" customWidth="1"/>
    <col min="15117" max="15118" width="9.28515625" style="336" customWidth="1"/>
    <col min="15119" max="15360" width="9.140625" style="336"/>
    <col min="15361" max="15361" width="35.85546875" style="336" customWidth="1"/>
    <col min="15362" max="15362" width="9.85546875" style="336" bestFit="1" customWidth="1"/>
    <col min="15363" max="15363" width="9.7109375" style="336" bestFit="1" customWidth="1"/>
    <col min="15364" max="15364" width="8.42578125" style="336" bestFit="1" customWidth="1"/>
    <col min="15365" max="15365" width="8.5703125" style="336" bestFit="1" customWidth="1"/>
    <col min="15366" max="15366" width="8.140625" style="336" bestFit="1" customWidth="1"/>
    <col min="15367" max="15367" width="8.42578125" style="336" bestFit="1" customWidth="1"/>
    <col min="15368" max="15368" width="8.5703125" style="336" bestFit="1" customWidth="1"/>
    <col min="15369" max="15372" width="9.85546875" style="336" bestFit="1" customWidth="1"/>
    <col min="15373" max="15374" width="9.28515625" style="336" customWidth="1"/>
    <col min="15375" max="15616" width="9.140625" style="336"/>
    <col min="15617" max="15617" width="35.85546875" style="336" customWidth="1"/>
    <col min="15618" max="15618" width="9.85546875" style="336" bestFit="1" customWidth="1"/>
    <col min="15619" max="15619" width="9.7109375" style="336" bestFit="1" customWidth="1"/>
    <col min="15620" max="15620" width="8.42578125" style="336" bestFit="1" customWidth="1"/>
    <col min="15621" max="15621" width="8.5703125" style="336" bestFit="1" customWidth="1"/>
    <col min="15622" max="15622" width="8.140625" style="336" bestFit="1" customWidth="1"/>
    <col min="15623" max="15623" width="8.42578125" style="336" bestFit="1" customWidth="1"/>
    <col min="15624" max="15624" width="8.5703125" style="336" bestFit="1" customWidth="1"/>
    <col min="15625" max="15628" width="9.85546875" style="336" bestFit="1" customWidth="1"/>
    <col min="15629" max="15630" width="9.28515625" style="336" customWidth="1"/>
    <col min="15631" max="15872" width="9.140625" style="336"/>
    <col min="15873" max="15873" width="35.85546875" style="336" customWidth="1"/>
    <col min="15874" max="15874" width="9.85546875" style="336" bestFit="1" customWidth="1"/>
    <col min="15875" max="15875" width="9.7109375" style="336" bestFit="1" customWidth="1"/>
    <col min="15876" max="15876" width="8.42578125" style="336" bestFit="1" customWidth="1"/>
    <col min="15877" max="15877" width="8.5703125" style="336" bestFit="1" customWidth="1"/>
    <col min="15878" max="15878" width="8.140625" style="336" bestFit="1" customWidth="1"/>
    <col min="15879" max="15879" width="8.42578125" style="336" bestFit="1" customWidth="1"/>
    <col min="15880" max="15880" width="8.5703125" style="336" bestFit="1" customWidth="1"/>
    <col min="15881" max="15884" width="9.85546875" style="336" bestFit="1" customWidth="1"/>
    <col min="15885" max="15886" width="9.28515625" style="336" customWidth="1"/>
    <col min="15887" max="16128" width="9.140625" style="336"/>
    <col min="16129" max="16129" width="35.85546875" style="336" customWidth="1"/>
    <col min="16130" max="16130" width="9.85546875" style="336" bestFit="1" customWidth="1"/>
    <col min="16131" max="16131" width="9.7109375" style="336" bestFit="1" customWidth="1"/>
    <col min="16132" max="16132" width="8.42578125" style="336" bestFit="1" customWidth="1"/>
    <col min="16133" max="16133" width="8.5703125" style="336" bestFit="1" customWidth="1"/>
    <col min="16134" max="16134" width="8.140625" style="336" bestFit="1" customWidth="1"/>
    <col min="16135" max="16135" width="8.42578125" style="336" bestFit="1" customWidth="1"/>
    <col min="16136" max="16136" width="8.5703125" style="336" bestFit="1" customWidth="1"/>
    <col min="16137" max="16140" width="9.85546875" style="336" bestFit="1" customWidth="1"/>
    <col min="16141" max="16142" width="9.28515625" style="336" customWidth="1"/>
    <col min="16143" max="16384" width="9.140625" style="336"/>
  </cols>
  <sheetData>
    <row r="1" spans="1:25">
      <c r="A1" s="1527" t="s">
        <v>418</v>
      </c>
      <c r="B1" s="1527"/>
      <c r="C1" s="1527"/>
      <c r="D1" s="1527"/>
      <c r="E1" s="1527"/>
      <c r="F1" s="1527"/>
      <c r="G1" s="1527"/>
      <c r="H1" s="1527"/>
      <c r="I1" s="1527"/>
      <c r="J1" s="1527"/>
      <c r="K1" s="1527"/>
      <c r="L1" s="1527"/>
    </row>
    <row r="2" spans="1:25" ht="15.75">
      <c r="A2" s="1528" t="s">
        <v>419</v>
      </c>
      <c r="B2" s="1528"/>
      <c r="C2" s="1528"/>
      <c r="D2" s="1528"/>
      <c r="E2" s="1528"/>
      <c r="F2" s="1528"/>
      <c r="G2" s="1528"/>
      <c r="H2" s="1528"/>
      <c r="I2" s="1528"/>
      <c r="J2" s="1528"/>
      <c r="K2" s="1528"/>
      <c r="L2" s="1528"/>
    </row>
    <row r="3" spans="1:25">
      <c r="A3" s="1529" t="s">
        <v>420</v>
      </c>
      <c r="B3" s="1529"/>
      <c r="C3" s="1529"/>
      <c r="D3" s="1529"/>
      <c r="E3" s="1529"/>
      <c r="F3" s="1529"/>
      <c r="G3" s="1529"/>
      <c r="H3" s="1529"/>
      <c r="I3" s="1529"/>
      <c r="J3" s="1529"/>
      <c r="K3" s="1529"/>
      <c r="L3" s="1529"/>
    </row>
    <row r="4" spans="1:25" ht="15" thickBot="1">
      <c r="A4" s="1530" t="s">
        <v>421</v>
      </c>
      <c r="B4" s="1530"/>
      <c r="C4" s="1530"/>
      <c r="D4" s="1530"/>
      <c r="E4" s="1530"/>
      <c r="F4" s="1530"/>
      <c r="G4" s="1530"/>
      <c r="H4" s="1530"/>
      <c r="I4" s="1530"/>
      <c r="J4" s="1530"/>
      <c r="K4" s="1530"/>
      <c r="L4" s="1530"/>
    </row>
    <row r="5" spans="1:25" ht="14.25" customHeight="1" thickTop="1">
      <c r="A5" s="1531" t="s">
        <v>422</v>
      </c>
      <c r="B5" s="1533" t="s">
        <v>423</v>
      </c>
      <c r="C5" s="337" t="s">
        <v>424</v>
      </c>
      <c r="D5" s="1535" t="s">
        <v>425</v>
      </c>
      <c r="E5" s="1535"/>
      <c r="F5" s="1535" t="s">
        <v>426</v>
      </c>
      <c r="G5" s="1535"/>
      <c r="H5" s="1535"/>
      <c r="I5" s="1536" t="s">
        <v>427</v>
      </c>
      <c r="J5" s="1537"/>
      <c r="K5" s="1537"/>
      <c r="L5" s="1538"/>
      <c r="N5"/>
      <c r="O5"/>
      <c r="P5"/>
      <c r="Q5"/>
      <c r="R5"/>
      <c r="S5"/>
      <c r="T5"/>
      <c r="U5"/>
      <c r="V5"/>
      <c r="W5"/>
      <c r="X5"/>
      <c r="Y5"/>
    </row>
    <row r="6" spans="1:25" ht="15">
      <c r="A6" s="1532"/>
      <c r="B6" s="1534"/>
      <c r="C6" s="338" t="s">
        <v>428</v>
      </c>
      <c r="D6" s="338" t="s">
        <v>429</v>
      </c>
      <c r="E6" s="338" t="s">
        <v>428</v>
      </c>
      <c r="F6" s="338" t="s">
        <v>430</v>
      </c>
      <c r="G6" s="338" t="s">
        <v>429</v>
      </c>
      <c r="H6" s="338" t="s">
        <v>428</v>
      </c>
      <c r="I6" s="338" t="s">
        <v>431</v>
      </c>
      <c r="J6" s="338" t="s">
        <v>431</v>
      </c>
      <c r="K6" s="338" t="s">
        <v>432</v>
      </c>
      <c r="L6" s="339" t="s">
        <v>432</v>
      </c>
      <c r="N6"/>
      <c r="O6"/>
      <c r="P6"/>
      <c r="Q6"/>
      <c r="R6"/>
      <c r="S6"/>
      <c r="T6"/>
      <c r="U6"/>
      <c r="V6"/>
      <c r="W6"/>
      <c r="X6"/>
      <c r="Y6"/>
    </row>
    <row r="7" spans="1:25" ht="15">
      <c r="A7" s="340">
        <v>1</v>
      </c>
      <c r="B7" s="341">
        <v>2</v>
      </c>
      <c r="C7" s="341">
        <v>3</v>
      </c>
      <c r="D7" s="341">
        <v>4</v>
      </c>
      <c r="E7" s="341">
        <v>5</v>
      </c>
      <c r="F7" s="341">
        <v>6</v>
      </c>
      <c r="G7" s="341">
        <v>7</v>
      </c>
      <c r="H7" s="341">
        <v>8</v>
      </c>
      <c r="I7" s="342" t="s">
        <v>433</v>
      </c>
      <c r="J7" s="342" t="s">
        <v>434</v>
      </c>
      <c r="K7" s="342" t="s">
        <v>435</v>
      </c>
      <c r="L7" s="343" t="s">
        <v>436</v>
      </c>
      <c r="N7"/>
      <c r="O7"/>
      <c r="P7"/>
      <c r="Q7"/>
      <c r="R7"/>
      <c r="S7"/>
      <c r="T7"/>
      <c r="U7"/>
      <c r="V7"/>
      <c r="W7"/>
      <c r="X7"/>
      <c r="Y7"/>
    </row>
    <row r="8" spans="1:25" ht="15">
      <c r="A8" s="344">
        <v>1</v>
      </c>
      <c r="B8" s="345">
        <v>2</v>
      </c>
      <c r="C8" s="346">
        <v>3</v>
      </c>
      <c r="D8" s="346">
        <v>4</v>
      </c>
      <c r="E8" s="346">
        <v>5</v>
      </c>
      <c r="F8" s="346">
        <v>6</v>
      </c>
      <c r="G8" s="346">
        <v>7</v>
      </c>
      <c r="H8" s="346">
        <v>8</v>
      </c>
      <c r="I8" s="346">
        <v>9</v>
      </c>
      <c r="J8" s="346">
        <v>10</v>
      </c>
      <c r="K8" s="347">
        <v>11</v>
      </c>
      <c r="L8" s="348">
        <v>12</v>
      </c>
      <c r="N8"/>
      <c r="O8"/>
      <c r="P8" s="349"/>
      <c r="Q8" s="349"/>
      <c r="R8" s="349"/>
      <c r="S8" s="349"/>
      <c r="T8" s="349"/>
      <c r="U8" s="349"/>
      <c r="V8" s="349"/>
      <c r="W8" s="349"/>
      <c r="X8" s="349"/>
      <c r="Y8" s="349"/>
    </row>
    <row r="9" spans="1:25" s="1375" customFormat="1" ht="15">
      <c r="A9" s="350" t="s">
        <v>437</v>
      </c>
      <c r="B9" s="351">
        <v>100</v>
      </c>
      <c r="C9" s="1373">
        <v>101.18</v>
      </c>
      <c r="D9" s="1373">
        <v>111.48</v>
      </c>
      <c r="E9" s="1373">
        <v>112.44</v>
      </c>
      <c r="F9" s="1373">
        <v>113.47</v>
      </c>
      <c r="G9" s="1373">
        <v>115.22</v>
      </c>
      <c r="H9" s="1373">
        <v>115.57</v>
      </c>
      <c r="I9" s="1373">
        <v>11.12</v>
      </c>
      <c r="J9" s="1373">
        <v>0.86</v>
      </c>
      <c r="K9" s="1373">
        <v>2.78</v>
      </c>
      <c r="L9" s="1374">
        <v>0.3</v>
      </c>
      <c r="N9" s="1376"/>
      <c r="O9" s="1376"/>
      <c r="P9" s="392"/>
      <c r="Q9" s="392"/>
      <c r="R9" s="392"/>
      <c r="S9" s="392"/>
      <c r="T9" s="392"/>
      <c r="U9" s="392"/>
      <c r="V9" s="392"/>
      <c r="W9" s="392"/>
      <c r="X9" s="392"/>
      <c r="Y9" s="392"/>
    </row>
    <row r="10" spans="1:25" s="1375" customFormat="1" ht="15">
      <c r="A10" s="350" t="s">
        <v>438</v>
      </c>
      <c r="B10" s="351">
        <v>43.91</v>
      </c>
      <c r="C10" s="1373">
        <v>101.07</v>
      </c>
      <c r="D10" s="1373">
        <v>110.91</v>
      </c>
      <c r="E10" s="1373">
        <v>113.08</v>
      </c>
      <c r="F10" s="1373">
        <v>109.86</v>
      </c>
      <c r="G10" s="1373">
        <v>111.1</v>
      </c>
      <c r="H10" s="1373">
        <v>111.97</v>
      </c>
      <c r="I10" s="1373">
        <v>11.89</v>
      </c>
      <c r="J10" s="1373">
        <v>1.96</v>
      </c>
      <c r="K10" s="1373">
        <v>-0.98</v>
      </c>
      <c r="L10" s="1374">
        <v>0.78</v>
      </c>
      <c r="N10" s="1376"/>
      <c r="O10" s="1376"/>
      <c r="P10" s="392"/>
      <c r="Q10" s="392"/>
      <c r="R10" s="392"/>
      <c r="S10" s="392"/>
      <c r="T10" s="392"/>
      <c r="U10" s="392"/>
      <c r="V10" s="392"/>
      <c r="W10" s="392"/>
      <c r="X10" s="392"/>
      <c r="Y10" s="392"/>
    </row>
    <row r="11" spans="1:25" ht="15">
      <c r="A11" s="354" t="s">
        <v>439</v>
      </c>
      <c r="B11" s="355">
        <v>11.33</v>
      </c>
      <c r="C11" s="352">
        <v>102.54</v>
      </c>
      <c r="D11" s="352">
        <v>110.08</v>
      </c>
      <c r="E11" s="352">
        <v>110.82</v>
      </c>
      <c r="F11" s="352">
        <v>109.56</v>
      </c>
      <c r="G11" s="352">
        <v>110.19</v>
      </c>
      <c r="H11" s="352">
        <v>110.88</v>
      </c>
      <c r="I11" s="352">
        <v>8.07</v>
      </c>
      <c r="J11" s="352">
        <v>0.67</v>
      </c>
      <c r="K11" s="352">
        <v>0.06</v>
      </c>
      <c r="L11" s="353">
        <v>0.63</v>
      </c>
      <c r="N11"/>
      <c r="O11"/>
      <c r="P11" s="349"/>
      <c r="Q11" s="349"/>
      <c r="R11" s="349"/>
      <c r="S11" s="349"/>
      <c r="T11" s="349"/>
      <c r="U11" s="349"/>
      <c r="V11" s="349"/>
      <c r="W11" s="349"/>
      <c r="X11" s="349"/>
      <c r="Y11" s="349"/>
    </row>
    <row r="12" spans="1:25" ht="15">
      <c r="A12" s="354" t="s">
        <v>440</v>
      </c>
      <c r="B12" s="355">
        <v>1.84</v>
      </c>
      <c r="C12" s="352">
        <v>111.39</v>
      </c>
      <c r="D12" s="352">
        <v>130.04</v>
      </c>
      <c r="E12" s="352">
        <v>135.30000000000001</v>
      </c>
      <c r="F12" s="352">
        <v>115.52</v>
      </c>
      <c r="G12" s="352">
        <v>112.59</v>
      </c>
      <c r="H12" s="352">
        <v>111.69</v>
      </c>
      <c r="I12" s="352">
        <v>21.46</v>
      </c>
      <c r="J12" s="352">
        <v>4.04</v>
      </c>
      <c r="K12" s="352">
        <v>-17.45</v>
      </c>
      <c r="L12" s="353">
        <v>-0.81</v>
      </c>
      <c r="N12"/>
      <c r="O12"/>
      <c r="P12" s="349"/>
      <c r="Q12" s="349"/>
      <c r="R12" s="349"/>
      <c r="S12" s="349"/>
      <c r="T12" s="349"/>
      <c r="U12" s="349"/>
      <c r="V12" s="349"/>
      <c r="W12" s="349"/>
      <c r="X12" s="349"/>
      <c r="Y12" s="349"/>
    </row>
    <row r="13" spans="1:25" ht="15">
      <c r="A13" s="354" t="s">
        <v>441</v>
      </c>
      <c r="B13" s="355">
        <v>5.52</v>
      </c>
      <c r="C13" s="352">
        <v>88.78</v>
      </c>
      <c r="D13" s="352">
        <v>106.29</v>
      </c>
      <c r="E13" s="352">
        <v>114.91</v>
      </c>
      <c r="F13" s="352">
        <v>87.62</v>
      </c>
      <c r="G13" s="352">
        <v>92.34</v>
      </c>
      <c r="H13" s="352">
        <v>96.23</v>
      </c>
      <c r="I13" s="352">
        <v>29.42</v>
      </c>
      <c r="J13" s="352">
        <v>8.11</v>
      </c>
      <c r="K13" s="352">
        <v>-16.25</v>
      </c>
      <c r="L13" s="353">
        <v>4.21</v>
      </c>
      <c r="N13"/>
      <c r="O13"/>
      <c r="P13" s="349"/>
      <c r="Q13" s="349"/>
      <c r="R13" s="349"/>
      <c r="S13" s="349"/>
      <c r="T13" s="349"/>
      <c r="U13" s="349"/>
      <c r="V13" s="349"/>
      <c r="W13" s="349"/>
      <c r="X13" s="349"/>
      <c r="Y13" s="349"/>
    </row>
    <row r="14" spans="1:25" ht="15">
      <c r="A14" s="354" t="s">
        <v>442</v>
      </c>
      <c r="B14" s="355">
        <v>6.75</v>
      </c>
      <c r="C14" s="352">
        <v>99.15</v>
      </c>
      <c r="D14" s="352">
        <v>109.84</v>
      </c>
      <c r="E14" s="352">
        <v>111.7</v>
      </c>
      <c r="F14" s="352">
        <v>115.46</v>
      </c>
      <c r="G14" s="352">
        <v>117.29</v>
      </c>
      <c r="H14" s="352">
        <v>117.25</v>
      </c>
      <c r="I14" s="352">
        <v>12.65</v>
      </c>
      <c r="J14" s="352">
        <v>1.69</v>
      </c>
      <c r="K14" s="352">
        <v>4.9800000000000004</v>
      </c>
      <c r="L14" s="353">
        <v>-0.03</v>
      </c>
      <c r="N14"/>
      <c r="O14"/>
      <c r="P14" s="349"/>
      <c r="Q14" s="349"/>
      <c r="R14" s="349"/>
      <c r="S14" s="349"/>
      <c r="T14" s="349"/>
      <c r="U14" s="349"/>
      <c r="V14" s="349"/>
      <c r="W14" s="349"/>
      <c r="X14" s="349"/>
      <c r="Y14" s="349"/>
    </row>
    <row r="15" spans="1:25" ht="15">
      <c r="A15" s="354" t="s">
        <v>443</v>
      </c>
      <c r="B15" s="355">
        <v>5.24</v>
      </c>
      <c r="C15" s="352">
        <v>105.67</v>
      </c>
      <c r="D15" s="352">
        <v>110.73</v>
      </c>
      <c r="E15" s="352">
        <v>111.87</v>
      </c>
      <c r="F15" s="352">
        <v>114.65</v>
      </c>
      <c r="G15" s="352">
        <v>114.9</v>
      </c>
      <c r="H15" s="352">
        <v>115</v>
      </c>
      <c r="I15" s="352">
        <v>5.87</v>
      </c>
      <c r="J15" s="352">
        <v>1.02</v>
      </c>
      <c r="K15" s="352">
        <v>2.8</v>
      </c>
      <c r="L15" s="353">
        <v>0.08</v>
      </c>
      <c r="N15"/>
      <c r="O15"/>
      <c r="P15" s="349"/>
      <c r="Q15" s="349"/>
      <c r="R15" s="349"/>
      <c r="S15" s="349"/>
      <c r="T15" s="349"/>
      <c r="U15" s="349"/>
      <c r="V15" s="349"/>
      <c r="W15" s="349"/>
      <c r="X15" s="349"/>
      <c r="Y15" s="349"/>
    </row>
    <row r="16" spans="1:25" ht="15">
      <c r="A16" s="354" t="s">
        <v>444</v>
      </c>
      <c r="B16" s="355">
        <v>2.95</v>
      </c>
      <c r="C16" s="352">
        <v>100.98</v>
      </c>
      <c r="D16" s="352">
        <v>113.51</v>
      </c>
      <c r="E16" s="352">
        <v>113.71</v>
      </c>
      <c r="F16" s="352">
        <v>111.94</v>
      </c>
      <c r="G16" s="352">
        <v>111.37</v>
      </c>
      <c r="H16" s="352">
        <v>112.53</v>
      </c>
      <c r="I16" s="352">
        <v>12.61</v>
      </c>
      <c r="J16" s="352">
        <v>0.18</v>
      </c>
      <c r="K16" s="352">
        <v>-1.04</v>
      </c>
      <c r="L16" s="353">
        <v>1.05</v>
      </c>
      <c r="N16"/>
      <c r="O16"/>
      <c r="P16" s="349"/>
      <c r="Q16" s="349"/>
      <c r="R16" s="349"/>
      <c r="S16" s="349"/>
      <c r="T16" s="349"/>
      <c r="U16" s="349"/>
      <c r="V16" s="349"/>
      <c r="W16" s="349"/>
      <c r="X16" s="349"/>
      <c r="Y16" s="349"/>
    </row>
    <row r="17" spans="1:25" ht="15">
      <c r="A17" s="354" t="s">
        <v>445</v>
      </c>
      <c r="B17" s="355">
        <v>2.08</v>
      </c>
      <c r="C17" s="352">
        <v>117.47</v>
      </c>
      <c r="D17" s="352">
        <v>111.23</v>
      </c>
      <c r="E17" s="352">
        <v>113.3</v>
      </c>
      <c r="F17" s="352">
        <v>105.69</v>
      </c>
      <c r="G17" s="352">
        <v>109.99</v>
      </c>
      <c r="H17" s="352">
        <v>110.97</v>
      </c>
      <c r="I17" s="352">
        <v>-3.55</v>
      </c>
      <c r="J17" s="352">
        <v>1.86</v>
      </c>
      <c r="K17" s="352">
        <v>-2.0499999999999998</v>
      </c>
      <c r="L17" s="353">
        <v>0.9</v>
      </c>
      <c r="N17"/>
      <c r="O17"/>
      <c r="P17" s="349"/>
      <c r="Q17" s="349"/>
      <c r="R17" s="349"/>
      <c r="S17" s="349"/>
      <c r="T17" s="349"/>
      <c r="U17" s="349"/>
      <c r="V17" s="349"/>
      <c r="W17" s="349"/>
      <c r="X17" s="349"/>
      <c r="Y17" s="349"/>
    </row>
    <row r="18" spans="1:25" ht="15">
      <c r="A18" s="354" t="s">
        <v>446</v>
      </c>
      <c r="B18" s="355">
        <v>1.74</v>
      </c>
      <c r="C18" s="352">
        <v>98.84</v>
      </c>
      <c r="D18" s="352">
        <v>111.15</v>
      </c>
      <c r="E18" s="352">
        <v>112.19</v>
      </c>
      <c r="F18" s="352">
        <v>124.81</v>
      </c>
      <c r="G18" s="352">
        <v>125.24</v>
      </c>
      <c r="H18" s="352">
        <v>125.07</v>
      </c>
      <c r="I18" s="352">
        <v>13.51</v>
      </c>
      <c r="J18" s="352">
        <v>0.94</v>
      </c>
      <c r="K18" s="352">
        <v>11.48</v>
      </c>
      <c r="L18" s="353">
        <v>-0.13</v>
      </c>
      <c r="N18"/>
      <c r="O18"/>
      <c r="P18" s="349"/>
      <c r="Q18" s="349"/>
      <c r="R18" s="349"/>
      <c r="S18" s="349"/>
      <c r="T18" s="349"/>
      <c r="U18" s="349"/>
      <c r="V18" s="349"/>
      <c r="W18" s="349"/>
      <c r="X18" s="349"/>
      <c r="Y18" s="349"/>
    </row>
    <row r="19" spans="1:25" ht="15">
      <c r="A19" s="354" t="s">
        <v>447</v>
      </c>
      <c r="B19" s="355">
        <v>1.21</v>
      </c>
      <c r="C19" s="352">
        <v>100.86</v>
      </c>
      <c r="D19" s="352">
        <v>114.1</v>
      </c>
      <c r="E19" s="352">
        <v>116.12</v>
      </c>
      <c r="F19" s="352">
        <v>118.61</v>
      </c>
      <c r="G19" s="352">
        <v>117.94</v>
      </c>
      <c r="H19" s="352">
        <v>118</v>
      </c>
      <c r="I19" s="352">
        <v>15.13</v>
      </c>
      <c r="J19" s="352">
        <v>1.77</v>
      </c>
      <c r="K19" s="352">
        <v>1.61</v>
      </c>
      <c r="L19" s="353">
        <v>0.05</v>
      </c>
      <c r="N19"/>
      <c r="O19"/>
      <c r="P19" s="349"/>
      <c r="Q19" s="349"/>
      <c r="R19" s="349"/>
      <c r="S19" s="349"/>
      <c r="T19" s="349"/>
      <c r="U19" s="349"/>
      <c r="V19" s="349"/>
      <c r="W19" s="349"/>
      <c r="X19" s="349"/>
      <c r="Y19" s="349"/>
    </row>
    <row r="20" spans="1:25" ht="15">
      <c r="A20" s="354" t="s">
        <v>448</v>
      </c>
      <c r="B20" s="355">
        <v>1.24</v>
      </c>
      <c r="C20" s="352">
        <v>100.39</v>
      </c>
      <c r="D20" s="352">
        <v>106.24</v>
      </c>
      <c r="E20" s="352">
        <v>106.49</v>
      </c>
      <c r="F20" s="352">
        <v>108.72</v>
      </c>
      <c r="G20" s="352">
        <v>108.99</v>
      </c>
      <c r="H20" s="352">
        <v>108.98</v>
      </c>
      <c r="I20" s="352">
        <v>6.07</v>
      </c>
      <c r="J20" s="352">
        <v>0.24</v>
      </c>
      <c r="K20" s="352">
        <v>2.33</v>
      </c>
      <c r="L20" s="353">
        <v>-0.01</v>
      </c>
      <c r="N20"/>
      <c r="O20"/>
      <c r="P20" s="349"/>
      <c r="Q20" s="349"/>
      <c r="R20" s="349"/>
      <c r="S20" s="349"/>
      <c r="T20" s="349"/>
      <c r="U20" s="349"/>
      <c r="V20" s="349"/>
      <c r="W20" s="349"/>
      <c r="X20" s="349"/>
      <c r="Y20" s="349"/>
    </row>
    <row r="21" spans="1:25" ht="15">
      <c r="A21" s="354" t="s">
        <v>449</v>
      </c>
      <c r="B21" s="355">
        <v>0.68</v>
      </c>
      <c r="C21" s="352">
        <v>100.15</v>
      </c>
      <c r="D21" s="352">
        <v>116.03</v>
      </c>
      <c r="E21" s="352">
        <v>116.03</v>
      </c>
      <c r="F21" s="352">
        <v>129.53</v>
      </c>
      <c r="G21" s="352">
        <v>128.47999999999999</v>
      </c>
      <c r="H21" s="352">
        <v>128.59</v>
      </c>
      <c r="I21" s="352">
        <v>15.85</v>
      </c>
      <c r="J21" s="352">
        <v>0</v>
      </c>
      <c r="K21" s="352">
        <v>10.83</v>
      </c>
      <c r="L21" s="353">
        <v>0.09</v>
      </c>
      <c r="N21"/>
      <c r="O21"/>
      <c r="P21" s="349"/>
      <c r="Q21" s="349"/>
      <c r="R21" s="349"/>
      <c r="S21" s="349"/>
      <c r="T21" s="349"/>
      <c r="U21" s="349"/>
      <c r="V21" s="349"/>
      <c r="W21" s="349"/>
      <c r="X21" s="349"/>
      <c r="Y21" s="349"/>
    </row>
    <row r="22" spans="1:25" ht="15">
      <c r="A22" s="354" t="s">
        <v>450</v>
      </c>
      <c r="B22" s="355">
        <v>0.41</v>
      </c>
      <c r="C22" s="352">
        <v>100.26</v>
      </c>
      <c r="D22" s="352">
        <v>108.52</v>
      </c>
      <c r="E22" s="352">
        <v>108.52</v>
      </c>
      <c r="F22" s="352">
        <v>112.22</v>
      </c>
      <c r="G22" s="352">
        <v>112.93</v>
      </c>
      <c r="H22" s="352">
        <v>112.29</v>
      </c>
      <c r="I22" s="352">
        <v>8.24</v>
      </c>
      <c r="J22" s="352">
        <v>0</v>
      </c>
      <c r="K22" s="352">
        <v>3.47</v>
      </c>
      <c r="L22" s="353">
        <v>-0.56999999999999995</v>
      </c>
      <c r="N22"/>
      <c r="O22"/>
      <c r="P22" s="349"/>
      <c r="Q22" s="349"/>
      <c r="R22" s="349"/>
      <c r="S22" s="349"/>
      <c r="T22" s="349"/>
      <c r="U22" s="349"/>
      <c r="V22" s="349"/>
      <c r="W22" s="349"/>
      <c r="X22" s="349"/>
      <c r="Y22" s="349"/>
    </row>
    <row r="23" spans="1:25" ht="15">
      <c r="A23" s="354" t="s">
        <v>451</v>
      </c>
      <c r="B23" s="355">
        <v>2.92</v>
      </c>
      <c r="C23" s="352">
        <v>101.65</v>
      </c>
      <c r="D23" s="352">
        <v>111.62</v>
      </c>
      <c r="E23" s="352">
        <v>112.48</v>
      </c>
      <c r="F23" s="352">
        <v>118.25</v>
      </c>
      <c r="G23" s="352">
        <v>118.16</v>
      </c>
      <c r="H23" s="352">
        <v>119.37</v>
      </c>
      <c r="I23" s="352">
        <v>10.66</v>
      </c>
      <c r="J23" s="352">
        <v>0.78</v>
      </c>
      <c r="K23" s="352">
        <v>6.13</v>
      </c>
      <c r="L23" s="353">
        <v>1.03</v>
      </c>
      <c r="N23"/>
      <c r="O23"/>
      <c r="P23" s="349"/>
      <c r="Q23" s="349"/>
      <c r="R23" s="349"/>
      <c r="S23" s="349"/>
      <c r="T23" s="349"/>
      <c r="U23" s="349"/>
      <c r="V23" s="349"/>
      <c r="W23" s="349"/>
      <c r="X23" s="349"/>
      <c r="Y23" s="349"/>
    </row>
    <row r="24" spans="1:25" ht="15">
      <c r="A24" s="354"/>
      <c r="B24" s="355"/>
      <c r="C24" s="352"/>
      <c r="D24" s="352"/>
      <c r="E24" s="352"/>
      <c r="F24" s="352"/>
      <c r="G24" s="352"/>
      <c r="H24" s="352"/>
      <c r="I24" s="352"/>
      <c r="J24" s="352"/>
      <c r="K24" s="352"/>
      <c r="L24" s="353"/>
      <c r="N24"/>
      <c r="O24"/>
      <c r="P24" s="349"/>
      <c r="Q24" s="349"/>
      <c r="R24" s="349"/>
      <c r="S24" s="349"/>
      <c r="T24" s="349"/>
      <c r="U24" s="349"/>
      <c r="V24" s="349"/>
      <c r="W24" s="349"/>
      <c r="X24" s="349"/>
      <c r="Y24" s="349"/>
    </row>
    <row r="25" spans="1:25" s="1375" customFormat="1" ht="15">
      <c r="A25" s="350" t="s">
        <v>452</v>
      </c>
      <c r="B25" s="351">
        <v>56.09</v>
      </c>
      <c r="C25" s="1373">
        <v>101.27</v>
      </c>
      <c r="D25" s="1373">
        <v>111.93</v>
      </c>
      <c r="E25" s="1373">
        <v>111.93</v>
      </c>
      <c r="F25" s="1373">
        <v>116.44</v>
      </c>
      <c r="G25" s="1373">
        <v>118.61</v>
      </c>
      <c r="H25" s="1373">
        <v>118.46</v>
      </c>
      <c r="I25" s="1373">
        <v>10.53</v>
      </c>
      <c r="J25" s="1373">
        <v>0.01</v>
      </c>
      <c r="K25" s="1373">
        <v>5.83</v>
      </c>
      <c r="L25" s="1374">
        <v>-0.12</v>
      </c>
      <c r="N25" s="1376"/>
      <c r="O25" s="1376"/>
      <c r="P25" s="392"/>
      <c r="Q25" s="392"/>
      <c r="R25" s="392"/>
      <c r="S25" s="392"/>
      <c r="T25" s="392"/>
      <c r="U25" s="392"/>
      <c r="V25" s="392"/>
      <c r="W25" s="392"/>
      <c r="X25" s="392"/>
      <c r="Y25" s="392"/>
    </row>
    <row r="26" spans="1:25" ht="15">
      <c r="A26" s="354" t="s">
        <v>453</v>
      </c>
      <c r="B26" s="355">
        <v>7.19</v>
      </c>
      <c r="C26" s="352">
        <v>100.86</v>
      </c>
      <c r="D26" s="352">
        <v>118.04</v>
      </c>
      <c r="E26" s="352">
        <v>118.04</v>
      </c>
      <c r="F26" s="352">
        <v>125.05</v>
      </c>
      <c r="G26" s="352">
        <v>128.56</v>
      </c>
      <c r="H26" s="352">
        <v>127.15</v>
      </c>
      <c r="I26" s="352">
        <v>17.04</v>
      </c>
      <c r="J26" s="352">
        <v>0</v>
      </c>
      <c r="K26" s="352">
        <v>7.72</v>
      </c>
      <c r="L26" s="353">
        <v>-1.1000000000000001</v>
      </c>
      <c r="N26"/>
      <c r="O26"/>
      <c r="P26" s="349"/>
      <c r="Q26" s="349"/>
      <c r="R26" s="349"/>
      <c r="S26" s="349"/>
      <c r="T26" s="349"/>
      <c r="U26" s="349"/>
      <c r="V26" s="349"/>
      <c r="W26" s="349"/>
      <c r="X26" s="349"/>
      <c r="Y26" s="349"/>
    </row>
    <row r="27" spans="1:25" ht="15">
      <c r="A27" s="354" t="s">
        <v>454</v>
      </c>
      <c r="B27" s="355">
        <v>20.3</v>
      </c>
      <c r="C27" s="352">
        <v>100.37</v>
      </c>
      <c r="D27" s="352">
        <v>116.83</v>
      </c>
      <c r="E27" s="352">
        <v>116.83</v>
      </c>
      <c r="F27" s="352">
        <v>121.94</v>
      </c>
      <c r="G27" s="352">
        <v>125.76</v>
      </c>
      <c r="H27" s="352">
        <v>125.1</v>
      </c>
      <c r="I27" s="352">
        <v>16.399999999999999</v>
      </c>
      <c r="J27" s="352">
        <v>0</v>
      </c>
      <c r="K27" s="352">
        <v>7.08</v>
      </c>
      <c r="L27" s="353">
        <v>-0.53</v>
      </c>
      <c r="N27"/>
      <c r="O27"/>
      <c r="P27" s="349"/>
      <c r="Q27" s="349"/>
      <c r="R27" s="349"/>
      <c r="S27" s="349"/>
      <c r="T27" s="349"/>
      <c r="U27" s="349"/>
      <c r="V27" s="349"/>
      <c r="W27" s="349"/>
      <c r="X27" s="349"/>
      <c r="Y27" s="349"/>
    </row>
    <row r="28" spans="1:25" ht="15">
      <c r="A28" s="354" t="s">
        <v>455</v>
      </c>
      <c r="B28" s="355">
        <v>4.3</v>
      </c>
      <c r="C28" s="352">
        <v>100.81</v>
      </c>
      <c r="D28" s="352">
        <v>108.82</v>
      </c>
      <c r="E28" s="352">
        <v>108.91</v>
      </c>
      <c r="F28" s="352">
        <v>113.73</v>
      </c>
      <c r="G28" s="352">
        <v>114.56</v>
      </c>
      <c r="H28" s="352">
        <v>114.42</v>
      </c>
      <c r="I28" s="352">
        <v>8.0399999999999991</v>
      </c>
      <c r="J28" s="352">
        <v>0.08</v>
      </c>
      <c r="K28" s="352">
        <v>5.0599999999999996</v>
      </c>
      <c r="L28" s="353">
        <v>-0.12</v>
      </c>
      <c r="N28"/>
      <c r="O28"/>
      <c r="P28" s="349"/>
      <c r="Q28" s="349"/>
      <c r="R28" s="349"/>
      <c r="S28" s="349"/>
      <c r="T28" s="349"/>
      <c r="U28" s="349"/>
      <c r="V28" s="349"/>
      <c r="W28" s="349"/>
      <c r="X28" s="349"/>
      <c r="Y28" s="349"/>
    </row>
    <row r="29" spans="1:25" ht="15">
      <c r="A29" s="354" t="s">
        <v>456</v>
      </c>
      <c r="B29" s="355">
        <v>3.47</v>
      </c>
      <c r="C29" s="352">
        <v>100.33</v>
      </c>
      <c r="D29" s="352">
        <v>105.09</v>
      </c>
      <c r="E29" s="352">
        <v>105.09</v>
      </c>
      <c r="F29" s="352">
        <v>105</v>
      </c>
      <c r="G29" s="352">
        <v>105.68</v>
      </c>
      <c r="H29" s="352">
        <v>105.61</v>
      </c>
      <c r="I29" s="352">
        <v>4.74</v>
      </c>
      <c r="J29" s="352">
        <v>0</v>
      </c>
      <c r="K29" s="352">
        <v>0.49</v>
      </c>
      <c r="L29" s="353">
        <v>-7.0000000000000007E-2</v>
      </c>
      <c r="N29"/>
      <c r="O29"/>
      <c r="P29" s="349"/>
      <c r="Q29" s="349"/>
      <c r="R29" s="349"/>
      <c r="S29" s="349"/>
      <c r="T29" s="349"/>
      <c r="U29" s="349"/>
      <c r="V29" s="349"/>
      <c r="W29" s="349"/>
      <c r="X29" s="349"/>
      <c r="Y29" s="349"/>
    </row>
    <row r="30" spans="1:25" ht="15">
      <c r="A30" s="354" t="s">
        <v>457</v>
      </c>
      <c r="B30" s="355">
        <v>5.34</v>
      </c>
      <c r="C30" s="352">
        <v>97.27</v>
      </c>
      <c r="D30" s="352">
        <v>100.48</v>
      </c>
      <c r="E30" s="352">
        <v>100.2</v>
      </c>
      <c r="F30" s="352">
        <v>101.91</v>
      </c>
      <c r="G30" s="352">
        <v>102</v>
      </c>
      <c r="H30" s="352">
        <v>101.95</v>
      </c>
      <c r="I30" s="352">
        <v>3.02</v>
      </c>
      <c r="J30" s="352">
        <v>-0.28000000000000003</v>
      </c>
      <c r="K30" s="352">
        <v>1.75</v>
      </c>
      <c r="L30" s="353">
        <v>-0.05</v>
      </c>
      <c r="N30"/>
      <c r="O30"/>
      <c r="P30" s="349"/>
      <c r="Q30" s="349"/>
      <c r="R30" s="349"/>
      <c r="S30" s="349"/>
      <c r="T30" s="349"/>
      <c r="U30" s="349"/>
      <c r="V30" s="349"/>
      <c r="W30" s="349"/>
      <c r="X30" s="349"/>
      <c r="Y30" s="349"/>
    </row>
    <row r="31" spans="1:25" ht="15">
      <c r="A31" s="354" t="s">
        <v>458</v>
      </c>
      <c r="B31" s="355">
        <v>2.82</v>
      </c>
      <c r="C31" s="352">
        <v>100.43</v>
      </c>
      <c r="D31" s="352">
        <v>105.59</v>
      </c>
      <c r="E31" s="352">
        <v>105.59</v>
      </c>
      <c r="F31" s="352">
        <v>104.78</v>
      </c>
      <c r="G31" s="352">
        <v>103.22</v>
      </c>
      <c r="H31" s="352">
        <v>104.38</v>
      </c>
      <c r="I31" s="352">
        <v>5.14</v>
      </c>
      <c r="J31" s="352">
        <v>0</v>
      </c>
      <c r="K31" s="352">
        <v>-1.1499999999999999</v>
      </c>
      <c r="L31" s="353">
        <v>1.1200000000000001</v>
      </c>
      <c r="N31"/>
      <c r="O31"/>
      <c r="P31" s="349"/>
      <c r="Q31" s="349"/>
      <c r="R31" s="349"/>
      <c r="S31" s="349"/>
      <c r="T31" s="349"/>
      <c r="U31" s="349"/>
      <c r="V31" s="349"/>
      <c r="W31" s="349"/>
      <c r="X31" s="349"/>
      <c r="Y31" s="349"/>
    </row>
    <row r="32" spans="1:25" ht="15">
      <c r="A32" s="354" t="s">
        <v>459</v>
      </c>
      <c r="B32" s="355">
        <v>2.46</v>
      </c>
      <c r="C32" s="352">
        <v>100.18</v>
      </c>
      <c r="D32" s="352">
        <v>105.95</v>
      </c>
      <c r="E32" s="352">
        <v>105.95</v>
      </c>
      <c r="F32" s="352">
        <v>106.64</v>
      </c>
      <c r="G32" s="352">
        <v>109.73</v>
      </c>
      <c r="H32" s="352">
        <v>109.96</v>
      </c>
      <c r="I32" s="352">
        <v>5.75</v>
      </c>
      <c r="J32" s="352">
        <v>0</v>
      </c>
      <c r="K32" s="352">
        <v>3.79</v>
      </c>
      <c r="L32" s="353">
        <v>0.21</v>
      </c>
      <c r="N32"/>
      <c r="O32"/>
      <c r="P32" s="349"/>
      <c r="Q32" s="349"/>
      <c r="R32" s="349"/>
      <c r="S32" s="349"/>
      <c r="T32" s="349"/>
      <c r="U32" s="349"/>
      <c r="V32" s="349"/>
      <c r="W32" s="349"/>
      <c r="X32" s="349"/>
      <c r="Y32" s="349"/>
    </row>
    <row r="33" spans="1:25" ht="15">
      <c r="A33" s="354" t="s">
        <v>460</v>
      </c>
      <c r="B33" s="355">
        <v>7.41</v>
      </c>
      <c r="C33" s="352">
        <v>109.08</v>
      </c>
      <c r="D33" s="352">
        <v>112.73</v>
      </c>
      <c r="E33" s="352">
        <v>112.73</v>
      </c>
      <c r="F33" s="352">
        <v>120.28</v>
      </c>
      <c r="G33" s="352">
        <v>123.41</v>
      </c>
      <c r="H33" s="352">
        <v>124.63</v>
      </c>
      <c r="I33" s="352">
        <v>3.35</v>
      </c>
      <c r="J33" s="352">
        <v>0</v>
      </c>
      <c r="K33" s="352">
        <v>10.55</v>
      </c>
      <c r="L33" s="353">
        <v>0.99</v>
      </c>
      <c r="N33"/>
      <c r="O33"/>
      <c r="P33" s="349"/>
      <c r="Q33" s="349"/>
      <c r="R33" s="349"/>
      <c r="S33" s="349"/>
      <c r="T33" s="349"/>
      <c r="U33" s="349"/>
      <c r="V33" s="349"/>
      <c r="W33" s="349"/>
      <c r="X33" s="349"/>
      <c r="Y33" s="349"/>
    </row>
    <row r="34" spans="1:25" ht="15">
      <c r="A34" s="354" t="s">
        <v>461</v>
      </c>
      <c r="B34" s="355">
        <v>2.81</v>
      </c>
      <c r="C34" s="352">
        <v>100.54</v>
      </c>
      <c r="D34" s="352">
        <v>108.3</v>
      </c>
      <c r="E34" s="352">
        <v>108.94</v>
      </c>
      <c r="F34" s="352">
        <v>115.87</v>
      </c>
      <c r="G34" s="352">
        <v>113.47</v>
      </c>
      <c r="H34" s="352">
        <v>114.18</v>
      </c>
      <c r="I34" s="352">
        <v>8.35</v>
      </c>
      <c r="J34" s="352">
        <v>0.59</v>
      </c>
      <c r="K34" s="352">
        <v>4.8099999999999996</v>
      </c>
      <c r="L34" s="353">
        <v>0.62</v>
      </c>
      <c r="N34"/>
      <c r="O34"/>
      <c r="P34" s="349"/>
      <c r="Q34" s="349"/>
      <c r="R34" s="349"/>
      <c r="S34" s="349"/>
      <c r="T34" s="349"/>
      <c r="U34" s="349"/>
      <c r="V34" s="349"/>
      <c r="W34" s="349"/>
      <c r="X34" s="349"/>
      <c r="Y34" s="349"/>
    </row>
    <row r="35" spans="1:25" ht="15">
      <c r="A35" s="354"/>
      <c r="B35" s="355"/>
      <c r="C35" s="356"/>
      <c r="D35" s="356"/>
      <c r="E35" s="356"/>
      <c r="F35" s="356"/>
      <c r="G35" s="356"/>
      <c r="H35" s="356"/>
      <c r="I35" s="356"/>
      <c r="J35" s="356"/>
      <c r="K35" s="356"/>
      <c r="L35" s="357"/>
      <c r="N35"/>
      <c r="O35"/>
      <c r="P35" s="349"/>
      <c r="Q35" s="349"/>
      <c r="R35" s="349"/>
      <c r="S35" s="349"/>
      <c r="T35" s="349"/>
      <c r="U35" s="349"/>
      <c r="V35" s="349"/>
      <c r="W35" s="349"/>
      <c r="X35" s="349"/>
      <c r="Y35" s="349"/>
    </row>
    <row r="36" spans="1:25" s="1375" customFormat="1" ht="15">
      <c r="A36" s="350" t="s">
        <v>462</v>
      </c>
      <c r="B36" s="351"/>
      <c r="C36" s="1377"/>
      <c r="D36" s="1377"/>
      <c r="E36" s="1377"/>
      <c r="F36" s="1377"/>
      <c r="G36" s="1377"/>
      <c r="H36" s="1377"/>
      <c r="I36" s="1377"/>
      <c r="J36" s="1377"/>
      <c r="K36" s="1377"/>
      <c r="L36" s="1378"/>
      <c r="N36" s="1376"/>
      <c r="O36" s="1376"/>
      <c r="P36" s="392"/>
      <c r="Q36" s="392"/>
      <c r="R36" s="392"/>
      <c r="S36" s="392"/>
      <c r="T36" s="392"/>
      <c r="U36" s="392"/>
      <c r="V36" s="392"/>
      <c r="W36" s="392"/>
      <c r="X36" s="392"/>
      <c r="Y36" s="392"/>
    </row>
    <row r="37" spans="1:25" s="1375" customFormat="1" ht="15">
      <c r="A37" s="350" t="s">
        <v>437</v>
      </c>
      <c r="B37" s="351">
        <v>100</v>
      </c>
      <c r="C37" s="1373">
        <v>101.09</v>
      </c>
      <c r="D37" s="1373">
        <v>113.25</v>
      </c>
      <c r="E37" s="1373">
        <v>114.18</v>
      </c>
      <c r="F37" s="1373">
        <v>113.96</v>
      </c>
      <c r="G37" s="1373">
        <v>115.43</v>
      </c>
      <c r="H37" s="1373">
        <v>115.73</v>
      </c>
      <c r="I37" s="1373">
        <v>12.95</v>
      </c>
      <c r="J37" s="1373">
        <v>0.83</v>
      </c>
      <c r="K37" s="1373">
        <v>1.36</v>
      </c>
      <c r="L37" s="1374">
        <v>0.26</v>
      </c>
      <c r="N37" s="1376"/>
      <c r="O37" s="1376"/>
      <c r="P37" s="392"/>
      <c r="Q37" s="392"/>
      <c r="R37" s="392"/>
      <c r="S37" s="392"/>
      <c r="T37" s="392"/>
      <c r="U37" s="392"/>
      <c r="V37" s="392"/>
      <c r="W37" s="392"/>
      <c r="X37" s="392"/>
      <c r="Y37" s="392"/>
    </row>
    <row r="38" spans="1:25" ht="15">
      <c r="A38" s="354" t="s">
        <v>438</v>
      </c>
      <c r="B38" s="355">
        <v>39.770000000000003</v>
      </c>
      <c r="C38" s="352">
        <v>100.55</v>
      </c>
      <c r="D38" s="352">
        <v>113.84</v>
      </c>
      <c r="E38" s="352">
        <v>116.22</v>
      </c>
      <c r="F38" s="352">
        <v>112.1</v>
      </c>
      <c r="G38" s="352">
        <v>114.05</v>
      </c>
      <c r="H38" s="352">
        <v>114.72</v>
      </c>
      <c r="I38" s="352">
        <v>15.58</v>
      </c>
      <c r="J38" s="352">
        <v>2.09</v>
      </c>
      <c r="K38" s="352">
        <v>-1.29</v>
      </c>
      <c r="L38" s="353">
        <v>0.57999999999999996</v>
      </c>
      <c r="N38"/>
      <c r="O38"/>
      <c r="P38" s="349"/>
      <c r="Q38" s="349"/>
      <c r="R38" s="349"/>
      <c r="S38" s="349"/>
      <c r="T38" s="349"/>
      <c r="U38" s="349"/>
      <c r="V38" s="349"/>
      <c r="W38" s="349"/>
      <c r="X38" s="349"/>
      <c r="Y38" s="349"/>
    </row>
    <row r="39" spans="1:25" ht="15">
      <c r="A39" s="354" t="s">
        <v>452</v>
      </c>
      <c r="B39" s="355">
        <v>60.23</v>
      </c>
      <c r="C39" s="352">
        <v>101.45</v>
      </c>
      <c r="D39" s="352">
        <v>112.86</v>
      </c>
      <c r="E39" s="352">
        <v>112.86</v>
      </c>
      <c r="F39" s="352">
        <v>115.2</v>
      </c>
      <c r="G39" s="352">
        <v>116.35</v>
      </c>
      <c r="H39" s="352">
        <v>116.41</v>
      </c>
      <c r="I39" s="352">
        <v>11.24</v>
      </c>
      <c r="J39" s="352">
        <v>0</v>
      </c>
      <c r="K39" s="352">
        <v>3.15</v>
      </c>
      <c r="L39" s="353">
        <v>0.05</v>
      </c>
      <c r="N39"/>
      <c r="O39"/>
      <c r="P39" s="349"/>
      <c r="Q39" s="349"/>
      <c r="R39" s="349"/>
      <c r="S39" s="349"/>
      <c r="T39" s="349"/>
      <c r="U39" s="349"/>
      <c r="V39" s="349"/>
      <c r="W39" s="349"/>
      <c r="X39" s="349"/>
      <c r="Y39" s="349"/>
    </row>
    <row r="40" spans="1:25" ht="15">
      <c r="A40" s="354"/>
      <c r="B40" s="355"/>
      <c r="C40" s="352"/>
      <c r="D40" s="352"/>
      <c r="E40" s="352"/>
      <c r="F40" s="352"/>
      <c r="G40" s="352"/>
      <c r="H40" s="352"/>
      <c r="I40" s="352"/>
      <c r="J40" s="352"/>
      <c r="K40" s="352"/>
      <c r="L40" s="353"/>
      <c r="N40"/>
      <c r="O40"/>
      <c r="P40" s="349"/>
      <c r="Q40" s="349"/>
      <c r="R40" s="349"/>
      <c r="S40" s="349"/>
      <c r="T40" s="349"/>
      <c r="U40" s="349"/>
      <c r="V40" s="349"/>
      <c r="W40" s="349"/>
      <c r="X40" s="349"/>
      <c r="Y40" s="349"/>
    </row>
    <row r="41" spans="1:25" s="1375" customFormat="1" ht="15">
      <c r="A41" s="350" t="s">
        <v>463</v>
      </c>
      <c r="B41" s="351"/>
      <c r="C41" s="1373"/>
      <c r="D41" s="1373"/>
      <c r="E41" s="1373"/>
      <c r="F41" s="1373"/>
      <c r="G41" s="1373"/>
      <c r="H41" s="1373"/>
      <c r="I41" s="1373"/>
      <c r="J41" s="1373"/>
      <c r="K41" s="1373"/>
      <c r="L41" s="1374"/>
      <c r="N41" s="1376"/>
      <c r="O41" s="1376"/>
      <c r="P41" s="392"/>
      <c r="Q41" s="392"/>
      <c r="R41" s="392"/>
      <c r="S41" s="392"/>
      <c r="T41" s="392"/>
      <c r="U41" s="392"/>
      <c r="V41" s="392"/>
      <c r="W41" s="392"/>
      <c r="X41" s="392"/>
      <c r="Y41" s="392"/>
    </row>
    <row r="42" spans="1:25" s="1375" customFormat="1" ht="15">
      <c r="A42" s="350" t="s">
        <v>437</v>
      </c>
      <c r="B42" s="351">
        <v>100</v>
      </c>
      <c r="C42" s="1373">
        <v>101.02</v>
      </c>
      <c r="D42" s="1373">
        <v>109.67</v>
      </c>
      <c r="E42" s="1373">
        <v>110.6</v>
      </c>
      <c r="F42" s="1373">
        <v>111.63</v>
      </c>
      <c r="G42" s="1373">
        <v>113.66</v>
      </c>
      <c r="H42" s="1373">
        <v>114.01</v>
      </c>
      <c r="I42" s="1373">
        <v>9.48</v>
      </c>
      <c r="J42" s="1373">
        <v>0.85</v>
      </c>
      <c r="K42" s="1373">
        <v>3.08</v>
      </c>
      <c r="L42" s="1374">
        <v>0.3</v>
      </c>
      <c r="N42" s="1376"/>
      <c r="O42" s="1376"/>
      <c r="P42" s="392"/>
      <c r="Q42" s="392"/>
      <c r="R42" s="392"/>
      <c r="S42" s="392"/>
      <c r="T42" s="392"/>
      <c r="U42" s="392"/>
      <c r="V42" s="392"/>
      <c r="W42" s="392"/>
      <c r="X42" s="392"/>
      <c r="Y42" s="392"/>
    </row>
    <row r="43" spans="1:25" ht="15">
      <c r="A43" s="354" t="s">
        <v>438</v>
      </c>
      <c r="B43" s="355">
        <v>44.14</v>
      </c>
      <c r="C43" s="352">
        <v>100.86</v>
      </c>
      <c r="D43" s="352">
        <v>109.14</v>
      </c>
      <c r="E43" s="352">
        <v>111.27</v>
      </c>
      <c r="F43" s="352">
        <v>107.34</v>
      </c>
      <c r="G43" s="352">
        <v>108.56</v>
      </c>
      <c r="H43" s="352">
        <v>109.28</v>
      </c>
      <c r="I43" s="352">
        <v>10.31</v>
      </c>
      <c r="J43" s="352">
        <v>1.95</v>
      </c>
      <c r="K43" s="352">
        <v>-1.79</v>
      </c>
      <c r="L43" s="353">
        <v>0.66</v>
      </c>
      <c r="N43"/>
      <c r="O43"/>
      <c r="P43" s="349"/>
      <c r="Q43" s="349"/>
      <c r="R43" s="349"/>
      <c r="S43" s="349"/>
      <c r="T43" s="349"/>
      <c r="U43" s="349"/>
      <c r="V43" s="349"/>
      <c r="W43" s="349"/>
      <c r="X43" s="349"/>
      <c r="Y43" s="349"/>
    </row>
    <row r="44" spans="1:25" ht="15">
      <c r="A44" s="354" t="s">
        <v>452</v>
      </c>
      <c r="B44" s="355">
        <v>55.86</v>
      </c>
      <c r="C44" s="352">
        <v>101.14</v>
      </c>
      <c r="D44" s="352">
        <v>110.09</v>
      </c>
      <c r="E44" s="352">
        <v>110.07</v>
      </c>
      <c r="F44" s="352">
        <v>115.15</v>
      </c>
      <c r="G44" s="352">
        <v>117.86</v>
      </c>
      <c r="H44" s="352">
        <v>117.89</v>
      </c>
      <c r="I44" s="352">
        <v>8.83</v>
      </c>
      <c r="J44" s="352">
        <v>-0.01</v>
      </c>
      <c r="K44" s="352">
        <v>7.1</v>
      </c>
      <c r="L44" s="353">
        <v>0.02</v>
      </c>
      <c r="N44"/>
      <c r="O44"/>
      <c r="P44" s="349"/>
      <c r="Q44" s="349"/>
      <c r="R44" s="349"/>
      <c r="S44" s="349"/>
      <c r="T44" s="349"/>
      <c r="U44" s="349"/>
      <c r="V44" s="349"/>
      <c r="W44" s="349"/>
      <c r="X44" s="349"/>
      <c r="Y44" s="349"/>
    </row>
    <row r="45" spans="1:25" ht="15">
      <c r="A45" s="354"/>
      <c r="B45" s="355"/>
      <c r="C45" s="352"/>
      <c r="D45" s="352"/>
      <c r="E45" s="352"/>
      <c r="F45" s="352"/>
      <c r="G45" s="352"/>
      <c r="H45" s="352"/>
      <c r="I45" s="352"/>
      <c r="J45" s="352"/>
      <c r="K45" s="352"/>
      <c r="L45" s="353"/>
      <c r="N45"/>
      <c r="O45"/>
      <c r="P45" s="349"/>
      <c r="Q45" s="349"/>
      <c r="R45" s="349"/>
      <c r="S45" s="349"/>
      <c r="T45" s="349"/>
      <c r="U45" s="349"/>
      <c r="V45" s="349"/>
      <c r="W45" s="349"/>
      <c r="X45" s="349"/>
      <c r="Y45" s="349"/>
    </row>
    <row r="46" spans="1:25" ht="15">
      <c r="A46" s="350" t="s">
        <v>464</v>
      </c>
      <c r="B46" s="355"/>
      <c r="C46" s="352"/>
      <c r="D46" s="352"/>
      <c r="E46" s="352"/>
      <c r="F46" s="352"/>
      <c r="G46" s="352"/>
      <c r="H46" s="352"/>
      <c r="I46" s="352"/>
      <c r="J46" s="352"/>
      <c r="K46" s="352"/>
      <c r="L46" s="353"/>
      <c r="N46"/>
      <c r="O46"/>
      <c r="P46" s="349"/>
      <c r="Q46" s="349"/>
      <c r="R46" s="349"/>
      <c r="S46" s="349"/>
      <c r="T46" s="349"/>
      <c r="U46" s="349"/>
      <c r="V46" s="349"/>
      <c r="W46" s="349"/>
      <c r="X46" s="349"/>
      <c r="Y46" s="349"/>
    </row>
    <row r="47" spans="1:25" ht="15">
      <c r="A47" s="350" t="s">
        <v>437</v>
      </c>
      <c r="B47" s="351">
        <v>100</v>
      </c>
      <c r="C47" s="352">
        <v>101.58</v>
      </c>
      <c r="D47" s="352">
        <v>112.8</v>
      </c>
      <c r="E47" s="352">
        <v>113.8</v>
      </c>
      <c r="F47" s="352">
        <v>116.11</v>
      </c>
      <c r="G47" s="352">
        <v>117.34</v>
      </c>
      <c r="H47" s="352">
        <v>118.39</v>
      </c>
      <c r="I47" s="352">
        <v>12.03</v>
      </c>
      <c r="J47" s="352">
        <v>0.89</v>
      </c>
      <c r="K47" s="352">
        <v>4.03</v>
      </c>
      <c r="L47" s="353">
        <v>0.9</v>
      </c>
      <c r="N47"/>
      <c r="O47"/>
      <c r="P47" s="349"/>
      <c r="Q47" s="349"/>
      <c r="R47" s="349"/>
      <c r="S47" s="349"/>
      <c r="T47" s="349"/>
      <c r="U47" s="349"/>
      <c r="V47" s="349"/>
      <c r="W47" s="349"/>
      <c r="X47" s="349"/>
      <c r="Y47" s="349"/>
    </row>
    <row r="48" spans="1:25" ht="15">
      <c r="A48" s="354" t="s">
        <v>438</v>
      </c>
      <c r="B48" s="355">
        <v>46.88</v>
      </c>
      <c r="C48" s="352">
        <v>101.88</v>
      </c>
      <c r="D48" s="352">
        <v>111.26</v>
      </c>
      <c r="E48" s="352">
        <v>113.31</v>
      </c>
      <c r="F48" s="352">
        <v>111.96</v>
      </c>
      <c r="G48" s="352">
        <v>112.19</v>
      </c>
      <c r="H48" s="352">
        <v>113.91</v>
      </c>
      <c r="I48" s="352">
        <v>11.23</v>
      </c>
      <c r="J48" s="352">
        <v>1.84</v>
      </c>
      <c r="K48" s="352">
        <v>0.53</v>
      </c>
      <c r="L48" s="353">
        <v>1.53</v>
      </c>
      <c r="N48"/>
      <c r="O48"/>
      <c r="P48" s="349"/>
      <c r="Q48" s="349"/>
      <c r="R48" s="349"/>
      <c r="S48" s="349"/>
      <c r="T48" s="349"/>
      <c r="U48" s="349"/>
      <c r="V48" s="349"/>
      <c r="W48" s="349"/>
      <c r="X48" s="349"/>
      <c r="Y48" s="349"/>
    </row>
    <row r="49" spans="1:25" ht="15">
      <c r="A49" s="354" t="s">
        <v>452</v>
      </c>
      <c r="B49" s="355">
        <v>53.12</v>
      </c>
      <c r="C49" s="352">
        <v>101.33</v>
      </c>
      <c r="D49" s="352">
        <v>114.17</v>
      </c>
      <c r="E49" s="352">
        <v>114.24</v>
      </c>
      <c r="F49" s="352">
        <v>119.99</v>
      </c>
      <c r="G49" s="352">
        <v>122.24</v>
      </c>
      <c r="H49" s="352">
        <v>122.5</v>
      </c>
      <c r="I49" s="352">
        <v>12.74</v>
      </c>
      <c r="J49" s="352">
        <v>0.06</v>
      </c>
      <c r="K49" s="352">
        <v>7.23</v>
      </c>
      <c r="L49" s="353">
        <v>0.21</v>
      </c>
      <c r="N49"/>
      <c r="O49"/>
      <c r="P49" s="349"/>
      <c r="Q49" s="349"/>
      <c r="R49" s="349"/>
      <c r="S49" s="349"/>
      <c r="T49" s="349"/>
      <c r="U49" s="349"/>
      <c r="V49" s="349"/>
      <c r="W49" s="349"/>
      <c r="X49" s="349"/>
      <c r="Y49" s="349"/>
    </row>
    <row r="50" spans="1:25" ht="15">
      <c r="A50" s="354"/>
      <c r="B50" s="355"/>
      <c r="C50" s="352"/>
      <c r="D50" s="352"/>
      <c r="E50" s="352"/>
      <c r="F50" s="352"/>
      <c r="G50" s="352"/>
      <c r="H50" s="352"/>
      <c r="I50" s="352"/>
      <c r="J50" s="352"/>
      <c r="K50" s="352"/>
      <c r="L50" s="353"/>
      <c r="N50"/>
      <c r="O50"/>
      <c r="P50" s="349"/>
      <c r="Q50" s="349"/>
      <c r="R50" s="349"/>
      <c r="S50" s="349"/>
      <c r="T50" s="349"/>
      <c r="U50" s="349"/>
      <c r="V50" s="349"/>
      <c r="W50" s="349"/>
      <c r="X50" s="349"/>
      <c r="Y50" s="349"/>
    </row>
    <row r="51" spans="1:25" s="1375" customFormat="1" ht="15">
      <c r="A51" s="350" t="s">
        <v>465</v>
      </c>
      <c r="B51" s="351"/>
      <c r="C51" s="1373"/>
      <c r="D51" s="1373"/>
      <c r="E51" s="1373"/>
      <c r="F51" s="1373"/>
      <c r="G51" s="1373"/>
      <c r="H51" s="1373"/>
      <c r="I51" s="1373"/>
      <c r="J51" s="1373"/>
      <c r="K51" s="1373"/>
      <c r="L51" s="1374"/>
      <c r="N51" s="1376"/>
      <c r="O51" s="1376"/>
      <c r="P51" s="392"/>
      <c r="Q51" s="392"/>
      <c r="R51" s="392"/>
      <c r="S51" s="392"/>
      <c r="T51" s="392"/>
      <c r="U51" s="392"/>
      <c r="V51" s="392"/>
      <c r="W51" s="392"/>
      <c r="X51" s="392"/>
      <c r="Y51" s="392"/>
    </row>
    <row r="52" spans="1:25" s="1375" customFormat="1" ht="15">
      <c r="A52" s="350" t="s">
        <v>437</v>
      </c>
      <c r="B52" s="351">
        <v>100</v>
      </c>
      <c r="C52" s="1373">
        <v>101.14</v>
      </c>
      <c r="D52" s="1373">
        <v>110.11</v>
      </c>
      <c r="E52" s="1373">
        <v>111.41</v>
      </c>
      <c r="F52" s="1373">
        <v>111.53</v>
      </c>
      <c r="G52" s="1373">
        <v>113.15</v>
      </c>
      <c r="H52" s="1373">
        <v>113.45</v>
      </c>
      <c r="I52" s="1373">
        <v>10.16</v>
      </c>
      <c r="J52" s="1373">
        <v>1.19</v>
      </c>
      <c r="K52" s="1373">
        <v>1.83</v>
      </c>
      <c r="L52" s="1374">
        <v>0.26</v>
      </c>
      <c r="N52" s="1376"/>
      <c r="O52" s="1376"/>
      <c r="P52" s="392"/>
      <c r="Q52" s="392"/>
      <c r="R52" s="392"/>
      <c r="S52" s="392"/>
      <c r="T52" s="392"/>
      <c r="U52" s="392"/>
      <c r="V52" s="392"/>
      <c r="W52" s="392"/>
      <c r="X52" s="392"/>
      <c r="Y52" s="392"/>
    </row>
    <row r="53" spans="1:25" ht="15">
      <c r="A53" s="354" t="s">
        <v>438</v>
      </c>
      <c r="B53" s="355">
        <v>59.53</v>
      </c>
      <c r="C53" s="352">
        <v>101.44</v>
      </c>
      <c r="D53" s="352">
        <v>108.82</v>
      </c>
      <c r="E53" s="352">
        <v>110.97</v>
      </c>
      <c r="F53" s="352">
        <v>107.99</v>
      </c>
      <c r="G53" s="352">
        <v>111.03</v>
      </c>
      <c r="H53" s="352">
        <v>111.5</v>
      </c>
      <c r="I53" s="352">
        <v>9.39</v>
      </c>
      <c r="J53" s="352">
        <v>1.98</v>
      </c>
      <c r="K53" s="352">
        <v>0.47</v>
      </c>
      <c r="L53" s="353">
        <v>0.42</v>
      </c>
      <c r="N53"/>
      <c r="O53"/>
      <c r="P53" s="349"/>
      <c r="Q53" s="349"/>
      <c r="R53" s="349"/>
      <c r="S53" s="349"/>
      <c r="T53" s="349"/>
      <c r="U53" s="349"/>
      <c r="V53" s="349"/>
      <c r="W53" s="349"/>
      <c r="X53" s="349"/>
      <c r="Y53" s="349"/>
    </row>
    <row r="54" spans="1:25" ht="15.75" thickBot="1">
      <c r="A54" s="358" t="s">
        <v>452</v>
      </c>
      <c r="B54" s="359">
        <v>40.47</v>
      </c>
      <c r="C54" s="360">
        <v>100.69</v>
      </c>
      <c r="D54" s="360">
        <v>112.03</v>
      </c>
      <c r="E54" s="360">
        <v>112.06</v>
      </c>
      <c r="F54" s="360">
        <v>117.07</v>
      </c>
      <c r="G54" s="360">
        <v>116.34</v>
      </c>
      <c r="H54" s="360">
        <v>116.39</v>
      </c>
      <c r="I54" s="360">
        <v>11.3</v>
      </c>
      <c r="J54" s="360">
        <v>0.03</v>
      </c>
      <c r="K54" s="360">
        <v>3.86</v>
      </c>
      <c r="L54" s="361">
        <v>0.04</v>
      </c>
      <c r="N54"/>
      <c r="O54"/>
      <c r="P54" s="349"/>
      <c r="Q54" s="349"/>
      <c r="R54" s="349"/>
      <c r="S54" s="349"/>
      <c r="T54" s="349"/>
      <c r="U54" s="349"/>
      <c r="V54" s="349"/>
      <c r="W54" s="349"/>
      <c r="X54" s="349"/>
      <c r="Y54" s="349"/>
    </row>
    <row r="55" spans="1:25" ht="15" thickTop="1"/>
  </sheetData>
  <mergeCells count="9">
    <mergeCell ref="A1:L1"/>
    <mergeCell ref="A2:L2"/>
    <mergeCell ref="A3:L3"/>
    <mergeCell ref="A4:L4"/>
    <mergeCell ref="A5:A6"/>
    <mergeCell ref="B5:B6"/>
    <mergeCell ref="D5:E5"/>
    <mergeCell ref="F5:H5"/>
    <mergeCell ref="I5:L5"/>
  </mergeCells>
  <printOptions horizontalCentered="1"/>
  <pageMargins left="0.75" right="0.7" top="0.25" bottom="0.23" header="0.3" footer="0.3"/>
  <pageSetup scale="6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1"/>
  <sheetViews>
    <sheetView view="pageBreakPreview" zoomScaleSheetLayoutView="100" workbookViewId="0">
      <selection activeCell="O15" sqref="O15"/>
    </sheetView>
  </sheetViews>
  <sheetFormatPr defaultRowHeight="15"/>
  <cols>
    <col min="1" max="1" width="12.7109375" customWidth="1"/>
    <col min="2" max="2" width="13.7109375" bestFit="1" customWidth="1"/>
    <col min="3" max="4" width="9.28515625" bestFit="1" customWidth="1"/>
    <col min="5" max="5" width="9.42578125" bestFit="1" customWidth="1"/>
    <col min="6" max="11" width="9.28515625" bestFit="1" customWidth="1"/>
  </cols>
  <sheetData>
    <row r="1" spans="1:8">
      <c r="A1" s="1625" t="s">
        <v>855</v>
      </c>
      <c r="B1" s="1625"/>
      <c r="C1" s="1625"/>
      <c r="D1" s="1625"/>
      <c r="E1" s="1625"/>
      <c r="F1" s="1625"/>
      <c r="G1" s="1625"/>
      <c r="H1" s="1625"/>
    </row>
    <row r="2" spans="1:8" ht="16.5" thickBot="1">
      <c r="A2" s="1688" t="s">
        <v>945</v>
      </c>
      <c r="B2" s="1689"/>
      <c r="C2" s="1689"/>
      <c r="D2" s="1689"/>
      <c r="E2" s="1689"/>
      <c r="F2" s="1689"/>
      <c r="G2" s="1689"/>
      <c r="H2" s="1689"/>
    </row>
    <row r="3" spans="1:8" ht="15.75" thickTop="1">
      <c r="A3" s="1690" t="s">
        <v>946</v>
      </c>
      <c r="B3" s="1692" t="s">
        <v>840</v>
      </c>
      <c r="C3" s="1694" t="s">
        <v>947</v>
      </c>
      <c r="D3" s="1694"/>
      <c r="E3" s="1694"/>
      <c r="F3" s="1695" t="s">
        <v>948</v>
      </c>
      <c r="G3" s="1694"/>
      <c r="H3" s="1696"/>
    </row>
    <row r="4" spans="1:8" ht="15.75" thickBot="1">
      <c r="A4" s="1691"/>
      <c r="B4" s="1693"/>
      <c r="C4" s="892" t="s">
        <v>949</v>
      </c>
      <c r="D4" s="892" t="s">
        <v>950</v>
      </c>
      <c r="E4" s="892" t="s">
        <v>951</v>
      </c>
      <c r="F4" s="893" t="s">
        <v>949</v>
      </c>
      <c r="G4" s="892" t="s">
        <v>950</v>
      </c>
      <c r="H4" s="894" t="s">
        <v>951</v>
      </c>
    </row>
    <row r="5" spans="1:8">
      <c r="A5" s="1685" t="s">
        <v>829</v>
      </c>
      <c r="B5" s="895" t="s">
        <v>843</v>
      </c>
      <c r="C5" s="896">
        <v>72.099999999999994</v>
      </c>
      <c r="D5" s="896">
        <v>72.7</v>
      </c>
      <c r="E5" s="896">
        <v>72.400000000000006</v>
      </c>
      <c r="F5" s="896">
        <v>71.107187499999995</v>
      </c>
      <c r="G5" s="896">
        <v>71.707187500000003</v>
      </c>
      <c r="H5" s="897">
        <v>71.407187500000006</v>
      </c>
    </row>
    <row r="6" spans="1:8">
      <c r="A6" s="1686"/>
      <c r="B6" s="895" t="s">
        <v>844</v>
      </c>
      <c r="C6" s="896">
        <v>75.599999999999994</v>
      </c>
      <c r="D6" s="896">
        <v>76.2</v>
      </c>
      <c r="E6" s="896">
        <v>75.900000000000006</v>
      </c>
      <c r="F6" s="896">
        <v>73.617096774193527</v>
      </c>
      <c r="G6" s="896">
        <v>74.21709677419355</v>
      </c>
      <c r="H6" s="897">
        <v>73.917096774193539</v>
      </c>
    </row>
    <row r="7" spans="1:8">
      <c r="A7" s="1686"/>
      <c r="B7" s="895" t="s">
        <v>845</v>
      </c>
      <c r="C7" s="896">
        <v>78.099999999999994</v>
      </c>
      <c r="D7" s="896">
        <v>78.7</v>
      </c>
      <c r="E7" s="896">
        <v>78.400000000000006</v>
      </c>
      <c r="F7" s="896">
        <v>77.85466666666666</v>
      </c>
      <c r="G7" s="896">
        <v>78.454666666666668</v>
      </c>
      <c r="H7" s="897">
        <v>78.154666666666657</v>
      </c>
    </row>
    <row r="8" spans="1:8">
      <c r="A8" s="1686"/>
      <c r="B8" s="895" t="s">
        <v>846</v>
      </c>
      <c r="C8" s="896">
        <v>80.739999999999995</v>
      </c>
      <c r="D8" s="896">
        <v>81.34</v>
      </c>
      <c r="E8" s="896">
        <v>81.040000000000006</v>
      </c>
      <c r="F8" s="896">
        <v>78.983333333333334</v>
      </c>
      <c r="G8" s="896">
        <v>79.583333333333329</v>
      </c>
      <c r="H8" s="897">
        <v>79.283333333333331</v>
      </c>
    </row>
    <row r="9" spans="1:8">
      <c r="A9" s="1686"/>
      <c r="B9" s="895" t="s">
        <v>847</v>
      </c>
      <c r="C9" s="896">
        <v>85.51</v>
      </c>
      <c r="D9" s="896">
        <v>86.11</v>
      </c>
      <c r="E9" s="896">
        <v>85.81</v>
      </c>
      <c r="F9" s="896">
        <v>82.697241379310341</v>
      </c>
      <c r="G9" s="896">
        <v>83.297241379310336</v>
      </c>
      <c r="H9" s="897">
        <v>82.997241379310339</v>
      </c>
    </row>
    <row r="10" spans="1:8">
      <c r="A10" s="1686"/>
      <c r="B10" s="895" t="s">
        <v>848</v>
      </c>
      <c r="C10" s="896">
        <v>81.900000000000006</v>
      </c>
      <c r="D10" s="896">
        <v>82.5</v>
      </c>
      <c r="E10" s="896">
        <v>82.2</v>
      </c>
      <c r="F10" s="896">
        <v>84.163666666666657</v>
      </c>
      <c r="G10" s="896">
        <v>84.763666666666666</v>
      </c>
      <c r="H10" s="897">
        <v>84.463666666666654</v>
      </c>
    </row>
    <row r="11" spans="1:8">
      <c r="A11" s="1686"/>
      <c r="B11" s="895" t="s">
        <v>849</v>
      </c>
      <c r="C11" s="896">
        <v>79.05</v>
      </c>
      <c r="D11" s="896">
        <v>79.650000000000006</v>
      </c>
      <c r="E11" s="896">
        <v>79.349999999999994</v>
      </c>
      <c r="F11" s="896">
        <v>79.455517241379312</v>
      </c>
      <c r="G11" s="896">
        <v>80.055517241379306</v>
      </c>
      <c r="H11" s="897">
        <v>79.755517241379309</v>
      </c>
    </row>
    <row r="12" spans="1:8">
      <c r="A12" s="1686"/>
      <c r="B12" s="895" t="s">
        <v>850</v>
      </c>
      <c r="C12" s="896">
        <v>79.55</v>
      </c>
      <c r="D12" s="896">
        <v>80.150000000000006</v>
      </c>
      <c r="E12" s="896">
        <v>79.849999999999994</v>
      </c>
      <c r="F12" s="896">
        <v>78.760000000000005</v>
      </c>
      <c r="G12" s="896">
        <v>79.36</v>
      </c>
      <c r="H12" s="897">
        <v>79.06</v>
      </c>
    </row>
    <row r="13" spans="1:8">
      <c r="A13" s="1686"/>
      <c r="B13" s="895" t="s">
        <v>851</v>
      </c>
      <c r="C13" s="896">
        <v>82.13</v>
      </c>
      <c r="D13" s="896">
        <v>82.73</v>
      </c>
      <c r="E13" s="896">
        <v>82.43</v>
      </c>
      <c r="F13" s="896">
        <v>80.99233333333332</v>
      </c>
      <c r="G13" s="896">
        <v>81.592333333333343</v>
      </c>
      <c r="H13" s="897">
        <v>81.292333333333332</v>
      </c>
    </row>
    <row r="14" spans="1:8">
      <c r="A14" s="1686"/>
      <c r="B14" s="895" t="s">
        <v>852</v>
      </c>
      <c r="C14" s="896">
        <v>85.32</v>
      </c>
      <c r="D14" s="896">
        <v>85.92</v>
      </c>
      <c r="E14" s="896">
        <v>85.62</v>
      </c>
      <c r="F14" s="896">
        <v>83.74677419354839</v>
      </c>
      <c r="G14" s="896">
        <v>84.346774193548384</v>
      </c>
      <c r="H14" s="897">
        <v>84.046774193548387</v>
      </c>
    </row>
    <row r="15" spans="1:8">
      <c r="A15" s="1686"/>
      <c r="B15" s="895" t="s">
        <v>853</v>
      </c>
      <c r="C15" s="898">
        <v>88.6</v>
      </c>
      <c r="D15" s="896">
        <v>89.2</v>
      </c>
      <c r="E15" s="898">
        <v>88.9</v>
      </c>
      <c r="F15" s="896">
        <v>88.055937499999999</v>
      </c>
      <c r="G15" s="898">
        <v>88.655937499999993</v>
      </c>
      <c r="H15" s="897">
        <v>88.355937499999996</v>
      </c>
    </row>
    <row r="16" spans="1:8">
      <c r="A16" s="1686"/>
      <c r="B16" s="899" t="s">
        <v>854</v>
      </c>
      <c r="C16" s="900">
        <v>88.6</v>
      </c>
      <c r="D16" s="900">
        <v>89.2</v>
      </c>
      <c r="E16" s="900">
        <v>88.9</v>
      </c>
      <c r="F16" s="900">
        <v>89.202903225806452</v>
      </c>
      <c r="G16" s="900">
        <v>89.80290322580646</v>
      </c>
      <c r="H16" s="901">
        <v>89.502903225806449</v>
      </c>
    </row>
    <row r="17" spans="1:8" ht="15.75" thickBot="1">
      <c r="A17" s="1697"/>
      <c r="B17" s="902" t="s">
        <v>952</v>
      </c>
      <c r="C17" s="903">
        <v>81.433333333333323</v>
      </c>
      <c r="D17" s="903">
        <v>82.033333333333346</v>
      </c>
      <c r="E17" s="903">
        <v>81.733333333333334</v>
      </c>
      <c r="F17" s="903">
        <v>80.719721484519837</v>
      </c>
      <c r="G17" s="903">
        <v>81.319721484519846</v>
      </c>
      <c r="H17" s="904">
        <v>81.019721484519806</v>
      </c>
    </row>
    <row r="18" spans="1:8">
      <c r="A18" s="1685" t="s">
        <v>830</v>
      </c>
      <c r="B18" s="895" t="s">
        <v>843</v>
      </c>
      <c r="C18" s="905">
        <v>88.75</v>
      </c>
      <c r="D18" s="905">
        <v>89.35</v>
      </c>
      <c r="E18" s="905">
        <v>89.05</v>
      </c>
      <c r="F18" s="906">
        <v>88.448437499999997</v>
      </c>
      <c r="G18" s="905">
        <v>89.048437500000006</v>
      </c>
      <c r="H18" s="907">
        <v>88.748437499999994</v>
      </c>
    </row>
    <row r="19" spans="1:8">
      <c r="A19" s="1686"/>
      <c r="B19" s="895" t="s">
        <v>844</v>
      </c>
      <c r="C19" s="905">
        <v>87.23</v>
      </c>
      <c r="D19" s="905">
        <v>87.83</v>
      </c>
      <c r="E19" s="905">
        <v>87.53</v>
      </c>
      <c r="F19" s="906">
        <v>88.500967741935511</v>
      </c>
      <c r="G19" s="905">
        <v>89.100967741935477</v>
      </c>
      <c r="H19" s="907">
        <v>88.800967741935494</v>
      </c>
    </row>
    <row r="20" spans="1:8">
      <c r="A20" s="1686"/>
      <c r="B20" s="895" t="s">
        <v>845</v>
      </c>
      <c r="C20" s="905">
        <v>84.6</v>
      </c>
      <c r="D20" s="905">
        <v>85.2</v>
      </c>
      <c r="E20" s="905">
        <v>84.9</v>
      </c>
      <c r="F20" s="906">
        <v>84.469333333333324</v>
      </c>
      <c r="G20" s="905">
        <v>85.069333333333333</v>
      </c>
      <c r="H20" s="907">
        <v>84.769333333333321</v>
      </c>
    </row>
    <row r="21" spans="1:8">
      <c r="A21" s="1686"/>
      <c r="B21" s="895" t="s">
        <v>846</v>
      </c>
      <c r="C21" s="905">
        <v>87.64</v>
      </c>
      <c r="D21" s="905">
        <v>88.24</v>
      </c>
      <c r="E21" s="905">
        <v>87.94</v>
      </c>
      <c r="F21" s="906">
        <v>85.926666666666677</v>
      </c>
      <c r="G21" s="905">
        <v>86.526666666666657</v>
      </c>
      <c r="H21" s="907">
        <v>86.226666666666659</v>
      </c>
    </row>
    <row r="22" spans="1:8">
      <c r="A22" s="1686"/>
      <c r="B22" s="895" t="s">
        <v>847</v>
      </c>
      <c r="C22" s="905">
        <v>86.61</v>
      </c>
      <c r="D22" s="905">
        <v>87.21</v>
      </c>
      <c r="E22" s="905">
        <v>86.91</v>
      </c>
      <c r="F22" s="906">
        <v>87.38366666666667</v>
      </c>
      <c r="G22" s="905">
        <v>87.983666666666679</v>
      </c>
      <c r="H22" s="907">
        <v>87.683666666666682</v>
      </c>
    </row>
    <row r="23" spans="1:8">
      <c r="A23" s="1686"/>
      <c r="B23" s="895" t="s">
        <v>848</v>
      </c>
      <c r="C23" s="905">
        <v>87.1</v>
      </c>
      <c r="D23" s="905">
        <v>87.7</v>
      </c>
      <c r="E23" s="905">
        <v>87.4</v>
      </c>
      <c r="F23" s="906">
        <v>87.402758620689667</v>
      </c>
      <c r="G23" s="905">
        <v>88.002758620689633</v>
      </c>
      <c r="H23" s="907">
        <v>87.70275862068965</v>
      </c>
    </row>
    <row r="24" spans="1:8">
      <c r="A24" s="1686"/>
      <c r="B24" s="895" t="s">
        <v>849</v>
      </c>
      <c r="C24" s="905">
        <v>85.3</v>
      </c>
      <c r="D24" s="905">
        <v>85.9</v>
      </c>
      <c r="E24" s="905">
        <v>85.6</v>
      </c>
      <c r="F24" s="906">
        <v>85.646896551724126</v>
      </c>
      <c r="G24" s="905">
        <v>86.246896551724149</v>
      </c>
      <c r="H24" s="907">
        <v>85.946896551724137</v>
      </c>
    </row>
    <row r="25" spans="1:8">
      <c r="A25" s="1686"/>
      <c r="B25" s="895" t="s">
        <v>850</v>
      </c>
      <c r="C25" s="905">
        <v>86.77</v>
      </c>
      <c r="D25" s="905">
        <v>87.37</v>
      </c>
      <c r="E25" s="905">
        <v>87.07</v>
      </c>
      <c r="F25" s="906">
        <v>86.572333333333333</v>
      </c>
      <c r="G25" s="905">
        <v>87.172333333333341</v>
      </c>
      <c r="H25" s="907">
        <v>86.87233333333333</v>
      </c>
    </row>
    <row r="26" spans="1:8">
      <c r="A26" s="1686"/>
      <c r="B26" s="895" t="s">
        <v>851</v>
      </c>
      <c r="C26" s="905">
        <v>86.86</v>
      </c>
      <c r="D26" s="905">
        <v>87.46</v>
      </c>
      <c r="E26" s="905">
        <v>87.16</v>
      </c>
      <c r="F26" s="906">
        <v>86.686451612903213</v>
      </c>
      <c r="G26" s="905">
        <v>87.291000000000011</v>
      </c>
      <c r="H26" s="907">
        <v>86.988725806451612</v>
      </c>
    </row>
    <row r="27" spans="1:8">
      <c r="A27" s="1686"/>
      <c r="B27" s="895" t="s">
        <v>852</v>
      </c>
      <c r="C27" s="905">
        <v>87.61</v>
      </c>
      <c r="D27" s="905">
        <v>88.21</v>
      </c>
      <c r="E27" s="905">
        <v>87.91</v>
      </c>
      <c r="F27" s="906">
        <v>86.455806451612901</v>
      </c>
      <c r="G27" s="905">
        <v>87.055806451612895</v>
      </c>
      <c r="H27" s="907">
        <v>86.755806451612898</v>
      </c>
    </row>
    <row r="28" spans="1:8">
      <c r="A28" s="1686"/>
      <c r="B28" s="895" t="s">
        <v>853</v>
      </c>
      <c r="C28" s="905">
        <v>92.72</v>
      </c>
      <c r="D28" s="905">
        <v>93.32</v>
      </c>
      <c r="E28" s="905">
        <v>93.02</v>
      </c>
      <c r="F28" s="906">
        <v>89.458709677419364</v>
      </c>
      <c r="G28" s="905">
        <v>90.058709677419344</v>
      </c>
      <c r="H28" s="907">
        <v>89.758709677419347</v>
      </c>
    </row>
    <row r="29" spans="1:8">
      <c r="A29" s="1686"/>
      <c r="B29" s="899" t="s">
        <v>854</v>
      </c>
      <c r="C29" s="905">
        <v>95</v>
      </c>
      <c r="D29" s="905">
        <v>95.6</v>
      </c>
      <c r="E29" s="905">
        <v>95.3</v>
      </c>
      <c r="F29" s="906">
        <v>94.915483870967748</v>
      </c>
      <c r="G29" s="905">
        <v>95.515483870967742</v>
      </c>
      <c r="H29" s="907">
        <v>95.215483870967745</v>
      </c>
    </row>
    <row r="30" spans="1:8" ht="15.75" thickBot="1">
      <c r="A30" s="1697"/>
      <c r="B30" s="908" t="s">
        <v>952</v>
      </c>
      <c r="C30" s="909">
        <v>88.015833333333333</v>
      </c>
      <c r="D30" s="909">
        <v>88.615833333333327</v>
      </c>
      <c r="E30" s="909">
        <v>88.31583333333333</v>
      </c>
      <c r="F30" s="910">
        <v>87.655626002271049</v>
      </c>
      <c r="G30" s="909">
        <v>88.256005034529096</v>
      </c>
      <c r="H30" s="911">
        <v>87.955815518400073</v>
      </c>
    </row>
    <row r="31" spans="1:8">
      <c r="A31" s="1685" t="s">
        <v>831</v>
      </c>
      <c r="B31" s="895" t="s">
        <v>843</v>
      </c>
      <c r="C31" s="912">
        <v>97.96</v>
      </c>
      <c r="D31" s="912">
        <v>98.56</v>
      </c>
      <c r="E31" s="912">
        <v>98.259999999999991</v>
      </c>
      <c r="F31" s="912">
        <v>96.012187499999996</v>
      </c>
      <c r="G31" s="912">
        <v>96.612187500000005</v>
      </c>
      <c r="H31" s="913">
        <v>96.312187499999993</v>
      </c>
    </row>
    <row r="32" spans="1:8">
      <c r="A32" s="1686"/>
      <c r="B32" s="895" t="s">
        <v>844</v>
      </c>
      <c r="C32" s="905">
        <v>101.29</v>
      </c>
      <c r="D32" s="905">
        <v>101.89</v>
      </c>
      <c r="E32" s="905">
        <v>101.59</v>
      </c>
      <c r="F32" s="905">
        <v>103.24870967741936</v>
      </c>
      <c r="G32" s="905">
        <v>103.84870967741935</v>
      </c>
      <c r="H32" s="907">
        <v>103.54870967741935</v>
      </c>
    </row>
    <row r="33" spans="1:8">
      <c r="A33" s="1686"/>
      <c r="B33" s="895" t="s">
        <v>845</v>
      </c>
      <c r="C33" s="905">
        <v>98.64</v>
      </c>
      <c r="D33" s="905">
        <v>99.24</v>
      </c>
      <c r="E33" s="905">
        <v>98.94</v>
      </c>
      <c r="F33" s="905">
        <v>98.939677419354837</v>
      </c>
      <c r="G33" s="905">
        <v>99.539677419354845</v>
      </c>
      <c r="H33" s="907">
        <v>99.239677419354848</v>
      </c>
    </row>
    <row r="34" spans="1:8">
      <c r="A34" s="1686"/>
      <c r="B34" s="895" t="s">
        <v>846</v>
      </c>
      <c r="C34" s="905">
        <v>100.73</v>
      </c>
      <c r="D34" s="905">
        <v>101.33</v>
      </c>
      <c r="E34" s="905">
        <v>101.03</v>
      </c>
      <c r="F34" s="905">
        <v>98.803103448275863</v>
      </c>
      <c r="G34" s="905">
        <v>99.403103448275857</v>
      </c>
      <c r="H34" s="907">
        <v>99.10310344827586</v>
      </c>
    </row>
    <row r="35" spans="1:8">
      <c r="A35" s="1686"/>
      <c r="B35" s="895" t="s">
        <v>847</v>
      </c>
      <c r="C35" s="905">
        <v>99.11</v>
      </c>
      <c r="D35" s="905">
        <v>99.71</v>
      </c>
      <c r="E35" s="905">
        <v>99.41</v>
      </c>
      <c r="F35" s="905">
        <v>99.268333333333302</v>
      </c>
      <c r="G35" s="905">
        <v>99.868333333333339</v>
      </c>
      <c r="H35" s="907">
        <v>99.568333333333328</v>
      </c>
    </row>
    <row r="36" spans="1:8">
      <c r="A36" s="1686"/>
      <c r="B36" s="895" t="s">
        <v>848</v>
      </c>
      <c r="C36" s="905">
        <v>98.14</v>
      </c>
      <c r="D36" s="905">
        <v>98.74</v>
      </c>
      <c r="E36" s="905">
        <v>98.44</v>
      </c>
      <c r="F36" s="905">
        <v>98.89533333333334</v>
      </c>
      <c r="G36" s="905">
        <v>99.495333333333321</v>
      </c>
      <c r="H36" s="907">
        <v>99.195333333333338</v>
      </c>
    </row>
    <row r="37" spans="1:8">
      <c r="A37" s="1686"/>
      <c r="B37" s="914" t="s">
        <v>849</v>
      </c>
      <c r="C37" s="915">
        <v>99.26</v>
      </c>
      <c r="D37" s="915">
        <v>99.86</v>
      </c>
      <c r="E37" s="915">
        <v>99.56</v>
      </c>
      <c r="F37" s="915">
        <v>99.27</v>
      </c>
      <c r="G37" s="915">
        <v>99.87</v>
      </c>
      <c r="H37" s="907">
        <v>99.57</v>
      </c>
    </row>
    <row r="38" spans="1:8">
      <c r="A38" s="1686"/>
      <c r="B38" s="914" t="s">
        <v>850</v>
      </c>
      <c r="C38" s="915">
        <v>97.58</v>
      </c>
      <c r="D38" s="915">
        <v>98.18</v>
      </c>
      <c r="E38" s="915">
        <v>97.88</v>
      </c>
      <c r="F38" s="915">
        <v>98.50866666666667</v>
      </c>
      <c r="G38" s="915">
        <v>99.108666666666679</v>
      </c>
      <c r="H38" s="907">
        <v>98.808666666666682</v>
      </c>
    </row>
    <row r="39" spans="1:8">
      <c r="A39" s="1686"/>
      <c r="B39" s="895" t="s">
        <v>851</v>
      </c>
      <c r="C39" s="905">
        <v>95.99</v>
      </c>
      <c r="D39" s="905">
        <v>96.59</v>
      </c>
      <c r="E39" s="905">
        <v>96.289999999999992</v>
      </c>
      <c r="F39" s="905">
        <v>96.414666666666662</v>
      </c>
      <c r="G39" s="905">
        <v>97.014666666666685</v>
      </c>
      <c r="H39" s="907">
        <v>96.714666666666673</v>
      </c>
    </row>
    <row r="40" spans="1:8">
      <c r="A40" s="1686"/>
      <c r="B40" s="895" t="s">
        <v>852</v>
      </c>
      <c r="C40" s="905">
        <v>95.2</v>
      </c>
      <c r="D40" s="905">
        <v>95.8</v>
      </c>
      <c r="E40" s="905">
        <v>95.5</v>
      </c>
      <c r="F40" s="905">
        <v>96.220967741935496</v>
      </c>
      <c r="G40" s="905">
        <v>96.820967741935476</v>
      </c>
      <c r="H40" s="907">
        <v>96.520967741935493</v>
      </c>
    </row>
    <row r="41" spans="1:8">
      <c r="A41" s="1686"/>
      <c r="B41" s="895" t="s">
        <v>853</v>
      </c>
      <c r="C41" s="905">
        <v>95.32</v>
      </c>
      <c r="D41" s="905">
        <v>95.92</v>
      </c>
      <c r="E41" s="905">
        <v>95.62</v>
      </c>
      <c r="F41" s="905">
        <v>94.152258064516133</v>
      </c>
      <c r="G41" s="905">
        <v>94.752258064516141</v>
      </c>
      <c r="H41" s="907">
        <v>94.452258064516144</v>
      </c>
    </row>
    <row r="42" spans="1:8">
      <c r="A42" s="1686"/>
      <c r="B42" s="899" t="s">
        <v>854</v>
      </c>
      <c r="C42" s="916">
        <v>95.9</v>
      </c>
      <c r="D42" s="916">
        <v>96.5</v>
      </c>
      <c r="E42" s="916">
        <v>96.2</v>
      </c>
      <c r="F42" s="916">
        <v>95.714062499999997</v>
      </c>
      <c r="G42" s="916">
        <v>96.314062500000006</v>
      </c>
      <c r="H42" s="917">
        <v>96.014062499999994</v>
      </c>
    </row>
    <row r="43" spans="1:8" ht="15.75" thickBot="1">
      <c r="A43" s="1697"/>
      <c r="B43" s="918" t="s">
        <v>952</v>
      </c>
      <c r="C43" s="919">
        <v>97.926666666666677</v>
      </c>
      <c r="D43" s="919">
        <v>98.526666666666657</v>
      </c>
      <c r="E43" s="919">
        <v>98.251639784946235</v>
      </c>
      <c r="F43" s="919">
        <v>97.953997195958479</v>
      </c>
      <c r="G43" s="919">
        <v>98.553997195958473</v>
      </c>
      <c r="H43" s="920">
        <v>98.253997195958462</v>
      </c>
    </row>
    <row r="44" spans="1:8">
      <c r="A44" s="1685" t="s">
        <v>5</v>
      </c>
      <c r="B44" s="895" t="s">
        <v>843</v>
      </c>
      <c r="C44" s="921">
        <v>96.92</v>
      </c>
      <c r="D44" s="921">
        <v>97.52</v>
      </c>
      <c r="E44" s="921">
        <v>97.22</v>
      </c>
      <c r="F44" s="921">
        <v>96.714193548387101</v>
      </c>
      <c r="G44" s="921">
        <v>97.314193548387095</v>
      </c>
      <c r="H44" s="922">
        <v>97.014193548387098</v>
      </c>
    </row>
    <row r="45" spans="1:8">
      <c r="A45" s="1686"/>
      <c r="B45" s="895" t="s">
        <v>844</v>
      </c>
      <c r="C45" s="906">
        <v>97.52</v>
      </c>
      <c r="D45" s="906">
        <v>98.12</v>
      </c>
      <c r="E45" s="906">
        <v>97.82</v>
      </c>
      <c r="F45" s="906">
        <v>96.642258064516142</v>
      </c>
      <c r="G45" s="906">
        <v>97.242258064516108</v>
      </c>
      <c r="H45" s="923">
        <v>96.942258064516125</v>
      </c>
    </row>
    <row r="46" spans="1:8">
      <c r="A46" s="1686"/>
      <c r="B46" s="895" t="s">
        <v>845</v>
      </c>
      <c r="C46" s="906">
        <v>98.64</v>
      </c>
      <c r="D46" s="906">
        <v>99.24</v>
      </c>
      <c r="E46" s="906">
        <v>98.94</v>
      </c>
      <c r="F46" s="906">
        <v>97.734193548387097</v>
      </c>
      <c r="G46" s="906">
        <v>98.334193548387105</v>
      </c>
      <c r="H46" s="923">
        <v>98.034193548387094</v>
      </c>
    </row>
    <row r="47" spans="1:8">
      <c r="A47" s="1686"/>
      <c r="B47" s="895" t="s">
        <v>846</v>
      </c>
      <c r="C47" s="906">
        <v>98.46</v>
      </c>
      <c r="D47" s="906">
        <v>99.06</v>
      </c>
      <c r="E47" s="906">
        <v>98.76</v>
      </c>
      <c r="F47" s="906">
        <v>97.996333333333311</v>
      </c>
      <c r="G47" s="906">
        <v>98.596333333333334</v>
      </c>
      <c r="H47" s="923">
        <v>98.296333333333322</v>
      </c>
    </row>
    <row r="48" spans="1:8">
      <c r="A48" s="1686"/>
      <c r="B48" s="895" t="s">
        <v>847</v>
      </c>
      <c r="C48" s="906">
        <v>99.37</v>
      </c>
      <c r="D48" s="906">
        <v>99.97</v>
      </c>
      <c r="E48" s="906">
        <v>99.67</v>
      </c>
      <c r="F48" s="906">
        <v>98.795172413793082</v>
      </c>
      <c r="G48" s="906">
        <v>99.395172413793105</v>
      </c>
      <c r="H48" s="923">
        <v>99.095172413793094</v>
      </c>
    </row>
    <row r="49" spans="1:10">
      <c r="A49" s="1686"/>
      <c r="B49" s="895" t="s">
        <v>848</v>
      </c>
      <c r="C49" s="906">
        <v>99.13</v>
      </c>
      <c r="D49" s="906">
        <v>99.73</v>
      </c>
      <c r="E49" s="906">
        <v>99.43</v>
      </c>
      <c r="F49" s="906">
        <v>100.75700000000002</v>
      </c>
      <c r="G49" s="906">
        <v>101.357</v>
      </c>
      <c r="H49" s="923">
        <v>101.05700000000002</v>
      </c>
    </row>
    <row r="50" spans="1:10">
      <c r="A50" s="1686"/>
      <c r="B50" s="895" t="s">
        <v>953</v>
      </c>
      <c r="C50" s="906">
        <v>99.31</v>
      </c>
      <c r="D50" s="906">
        <v>99.91</v>
      </c>
      <c r="E50" s="906">
        <v>99.61</v>
      </c>
      <c r="F50" s="906">
        <v>98.53</v>
      </c>
      <c r="G50" s="906">
        <v>99.13</v>
      </c>
      <c r="H50" s="923">
        <v>98.83</v>
      </c>
    </row>
    <row r="51" spans="1:10">
      <c r="A51" s="1686"/>
      <c r="B51" s="895" t="s">
        <v>850</v>
      </c>
      <c r="C51" s="906">
        <v>100.45</v>
      </c>
      <c r="D51" s="906">
        <v>101.05</v>
      </c>
      <c r="E51" s="906">
        <v>100.75</v>
      </c>
      <c r="F51" s="906">
        <v>99.253666666666689</v>
      </c>
      <c r="G51" s="906">
        <v>99.853666666666655</v>
      </c>
      <c r="H51" s="923">
        <v>99.553666666666672</v>
      </c>
    </row>
    <row r="52" spans="1:10">
      <c r="A52" s="1686"/>
      <c r="B52" s="895" t="s">
        <v>851</v>
      </c>
      <c r="C52" s="906">
        <v>99.4</v>
      </c>
      <c r="D52" s="906">
        <v>100</v>
      </c>
      <c r="E52" s="906">
        <v>99.7</v>
      </c>
      <c r="F52" s="906">
        <v>99.667000000000002</v>
      </c>
      <c r="G52" s="906">
        <v>100.26700000000001</v>
      </c>
      <c r="H52" s="923">
        <v>99.967000000000013</v>
      </c>
    </row>
    <row r="53" spans="1:10">
      <c r="A53" s="1686"/>
      <c r="B53" s="895" t="s">
        <v>852</v>
      </c>
      <c r="C53" s="906">
        <v>102.16</v>
      </c>
      <c r="D53" s="906">
        <v>102.76</v>
      </c>
      <c r="E53" s="906">
        <v>102.46000000000001</v>
      </c>
      <c r="F53" s="906">
        <v>100.94516129032259</v>
      </c>
      <c r="G53" s="906">
        <v>101.54516129032258</v>
      </c>
      <c r="H53" s="923">
        <v>101.24516129032259</v>
      </c>
    </row>
    <row r="54" spans="1:10">
      <c r="A54" s="1686"/>
      <c r="B54" s="895" t="s">
        <v>954</v>
      </c>
      <c r="C54" s="906">
        <v>102.2</v>
      </c>
      <c r="D54" s="906">
        <v>102.8</v>
      </c>
      <c r="E54" s="906">
        <v>102.5</v>
      </c>
      <c r="F54" s="906">
        <v>101.78375</v>
      </c>
      <c r="G54" s="906">
        <v>102.38374999999999</v>
      </c>
      <c r="H54" s="923">
        <v>102.08374999999999</v>
      </c>
    </row>
    <row r="55" spans="1:10">
      <c r="A55" s="1686"/>
      <c r="B55" s="895" t="s">
        <v>854</v>
      </c>
      <c r="C55" s="905">
        <v>101.14</v>
      </c>
      <c r="D55" s="905">
        <v>101.74</v>
      </c>
      <c r="E55" s="905">
        <v>101.44</v>
      </c>
      <c r="F55" s="905">
        <v>101.45258064516129</v>
      </c>
      <c r="G55" s="905">
        <v>102.0525806451613</v>
      </c>
      <c r="H55" s="907">
        <v>101.75258064516129</v>
      </c>
    </row>
    <row r="56" spans="1:10" ht="15.75" thickBot="1">
      <c r="A56" s="1697"/>
      <c r="B56" s="918" t="s">
        <v>952</v>
      </c>
      <c r="C56" s="909">
        <v>99.558333333333337</v>
      </c>
      <c r="D56" s="909">
        <v>100.15833333333332</v>
      </c>
      <c r="E56" s="909">
        <v>99.858333333333348</v>
      </c>
      <c r="F56" s="909">
        <v>99.189275792547292</v>
      </c>
      <c r="G56" s="909">
        <v>99.789275792547258</v>
      </c>
      <c r="H56" s="911">
        <v>99.489275792547275</v>
      </c>
    </row>
    <row r="57" spans="1:10">
      <c r="A57" s="1685" t="s">
        <v>6</v>
      </c>
      <c r="B57" s="895" t="s">
        <v>843</v>
      </c>
      <c r="C57" s="921">
        <v>103.71</v>
      </c>
      <c r="D57" s="921">
        <v>104.31</v>
      </c>
      <c r="E57" s="921">
        <v>104.00999999999999</v>
      </c>
      <c r="F57" s="921">
        <v>102.12375000000002</v>
      </c>
      <c r="G57" s="921">
        <v>102.72375</v>
      </c>
      <c r="H57" s="922">
        <v>102.42375000000001</v>
      </c>
    </row>
    <row r="58" spans="1:10">
      <c r="A58" s="1686"/>
      <c r="B58" s="895" t="s">
        <v>844</v>
      </c>
      <c r="C58" s="906">
        <v>105.92</v>
      </c>
      <c r="D58" s="906">
        <v>106.52</v>
      </c>
      <c r="E58" s="906">
        <v>106.22</v>
      </c>
      <c r="F58" s="906">
        <v>105.59096774193547</v>
      </c>
      <c r="G58" s="906">
        <v>106.19096774193549</v>
      </c>
      <c r="H58" s="923">
        <v>105.89096774193548</v>
      </c>
    </row>
    <row r="59" spans="1:10">
      <c r="A59" s="1686"/>
      <c r="B59" s="895" t="s">
        <v>845</v>
      </c>
      <c r="C59" s="906">
        <v>103.49</v>
      </c>
      <c r="D59" s="906">
        <v>104.09</v>
      </c>
      <c r="E59" s="906">
        <v>103.78999999999999</v>
      </c>
      <c r="F59" s="906">
        <v>104.52666666666666</v>
      </c>
      <c r="G59" s="906">
        <v>105.12666666666668</v>
      </c>
      <c r="H59" s="923">
        <v>104.82666666666667</v>
      </c>
    </row>
    <row r="60" spans="1:10">
      <c r="A60" s="1686"/>
      <c r="B60" s="895" t="s">
        <v>846</v>
      </c>
      <c r="C60" s="906">
        <v>105.46</v>
      </c>
      <c r="D60" s="906">
        <v>106.06</v>
      </c>
      <c r="E60" s="906">
        <v>105.75999999999999</v>
      </c>
      <c r="F60" s="906">
        <v>104.429</v>
      </c>
      <c r="G60" s="906">
        <v>105.02900000000001</v>
      </c>
      <c r="H60" s="923">
        <v>104.72900000000001</v>
      </c>
    </row>
    <row r="61" spans="1:10">
      <c r="A61" s="1686"/>
      <c r="B61" s="895" t="s">
        <v>847</v>
      </c>
      <c r="C61" s="906">
        <v>107</v>
      </c>
      <c r="D61" s="906">
        <v>107.6</v>
      </c>
      <c r="E61" s="906">
        <v>107.3</v>
      </c>
      <c r="F61" s="906">
        <v>106.20206896551723</v>
      </c>
      <c r="G61" s="906">
        <v>106.80206896551724</v>
      </c>
      <c r="H61" s="923">
        <v>106.50206896551722</v>
      </c>
      <c r="J61" s="349"/>
    </row>
    <row r="62" spans="1:10">
      <c r="A62" s="1686"/>
      <c r="B62" s="895" t="s">
        <v>848</v>
      </c>
      <c r="C62" s="906">
        <v>106.6</v>
      </c>
      <c r="D62" s="906">
        <v>107.2</v>
      </c>
      <c r="E62" s="906">
        <v>106.9</v>
      </c>
      <c r="F62" s="906">
        <v>106.06200000000003</v>
      </c>
      <c r="G62" s="906">
        <v>106.66199999999999</v>
      </c>
      <c r="H62" s="923">
        <v>106.36200000000001</v>
      </c>
      <c r="J62" s="349"/>
    </row>
    <row r="63" spans="1:10">
      <c r="A63" s="1686"/>
      <c r="B63" s="895" t="s">
        <v>955</v>
      </c>
      <c r="C63" s="906">
        <v>108.88</v>
      </c>
      <c r="D63" s="906">
        <v>109.48</v>
      </c>
      <c r="E63" s="906">
        <v>109.18</v>
      </c>
      <c r="F63" s="906">
        <v>108.18586206896553</v>
      </c>
      <c r="G63" s="906">
        <v>108.78586206896551</v>
      </c>
      <c r="H63" s="923">
        <v>108.48586206896553</v>
      </c>
      <c r="J63" s="349"/>
    </row>
    <row r="64" spans="1:10">
      <c r="A64" s="1686"/>
      <c r="B64" s="895" t="s">
        <v>850</v>
      </c>
      <c r="C64" s="906">
        <v>107.23</v>
      </c>
      <c r="D64" s="906">
        <v>107.83</v>
      </c>
      <c r="E64" s="906">
        <v>107.53</v>
      </c>
      <c r="F64" s="906">
        <v>108.52000000000001</v>
      </c>
      <c r="G64" s="906">
        <v>109.11999999999998</v>
      </c>
      <c r="H64" s="923">
        <v>108.82</v>
      </c>
      <c r="J64" s="349"/>
    </row>
    <row r="65" spans="1:10">
      <c r="A65" s="1686"/>
      <c r="B65" s="895" t="s">
        <v>851</v>
      </c>
      <c r="C65" s="906">
        <v>105.92</v>
      </c>
      <c r="D65" s="906">
        <v>106.52</v>
      </c>
      <c r="E65" s="906">
        <v>106.22</v>
      </c>
      <c r="F65" s="906">
        <v>106.24066666666664</v>
      </c>
      <c r="G65" s="906">
        <v>106.84066666666668</v>
      </c>
      <c r="H65" s="923">
        <v>106.54066666666665</v>
      </c>
      <c r="J65" s="349"/>
    </row>
    <row r="66" spans="1:10">
      <c r="A66" s="1686"/>
      <c r="B66" s="895" t="s">
        <v>852</v>
      </c>
      <c r="C66" s="906">
        <v>106.27</v>
      </c>
      <c r="D66" s="906">
        <v>106.87</v>
      </c>
      <c r="E66" s="906">
        <v>106.57</v>
      </c>
      <c r="F66" s="906">
        <v>106.12741935483871</v>
      </c>
      <c r="G66" s="906">
        <v>106.72741935483872</v>
      </c>
      <c r="H66" s="923">
        <v>106.42741935483872</v>
      </c>
      <c r="J66" s="349"/>
    </row>
    <row r="67" spans="1:10">
      <c r="A67" s="1686"/>
      <c r="B67" s="895" t="s">
        <v>853</v>
      </c>
      <c r="C67" s="905">
        <v>107.08</v>
      </c>
      <c r="D67" s="905">
        <v>107.68</v>
      </c>
      <c r="E67" s="905">
        <v>107.38</v>
      </c>
      <c r="F67" s="905">
        <v>107.05187500000002</v>
      </c>
      <c r="G67" s="905">
        <v>107.65187499999999</v>
      </c>
      <c r="H67" s="907">
        <v>107.35187500000001</v>
      </c>
      <c r="J67" s="349"/>
    </row>
    <row r="68" spans="1:10">
      <c r="A68" s="1686"/>
      <c r="B68" s="895" t="s">
        <v>854</v>
      </c>
      <c r="C68" s="905">
        <v>106.73</v>
      </c>
      <c r="D68" s="905">
        <v>107.33</v>
      </c>
      <c r="E68" s="905">
        <v>107.03</v>
      </c>
      <c r="F68" s="905">
        <v>107.56193548387097</v>
      </c>
      <c r="G68" s="905">
        <v>108.16193548387095</v>
      </c>
      <c r="H68" s="907">
        <v>107.86193548387095</v>
      </c>
    </row>
    <row r="69" spans="1:10" ht="15.75" thickBot="1">
      <c r="A69" s="1697"/>
      <c r="B69" s="918" t="s">
        <v>952</v>
      </c>
      <c r="C69" s="909">
        <v>106.19083333333333</v>
      </c>
      <c r="D69" s="909">
        <v>106.79083333333334</v>
      </c>
      <c r="E69" s="909">
        <v>106.4908333333333</v>
      </c>
      <c r="F69" s="909">
        <v>106.05185099570512</v>
      </c>
      <c r="G69" s="909">
        <v>106.6518509957051</v>
      </c>
      <c r="H69" s="911">
        <v>106.35185099570509</v>
      </c>
    </row>
    <row r="70" spans="1:10">
      <c r="A70" s="1685" t="s">
        <v>77</v>
      </c>
      <c r="B70" s="924" t="s">
        <v>843</v>
      </c>
      <c r="C70" s="912">
        <v>106.72</v>
      </c>
      <c r="D70" s="912">
        <v>107.32</v>
      </c>
      <c r="E70" s="912">
        <v>107.02</v>
      </c>
      <c r="F70" s="912">
        <v>106.88593750000001</v>
      </c>
      <c r="G70" s="912">
        <v>107.48593749999998</v>
      </c>
      <c r="H70" s="913">
        <v>107.18593749999999</v>
      </c>
    </row>
    <row r="71" spans="1:10">
      <c r="A71" s="1686"/>
      <c r="B71" s="895" t="s">
        <v>844</v>
      </c>
      <c r="C71" s="905">
        <v>106.85</v>
      </c>
      <c r="D71" s="905">
        <v>107.45</v>
      </c>
      <c r="E71" s="905">
        <v>107.15</v>
      </c>
      <c r="F71" s="905">
        <v>106.7274193548387</v>
      </c>
      <c r="G71" s="905">
        <v>107.32741935483868</v>
      </c>
      <c r="H71" s="907">
        <v>107.02741935483868</v>
      </c>
    </row>
    <row r="72" spans="1:10">
      <c r="A72" s="1686"/>
      <c r="B72" s="895" t="s">
        <v>845</v>
      </c>
      <c r="C72" s="905">
        <v>106.49</v>
      </c>
      <c r="D72" s="905">
        <v>107.09</v>
      </c>
      <c r="E72" s="905">
        <v>106.78999999999999</v>
      </c>
      <c r="F72" s="905">
        <v>106.43566666666669</v>
      </c>
      <c r="G72" s="905">
        <v>107.03566666666666</v>
      </c>
      <c r="H72" s="907">
        <v>106.73566666666667</v>
      </c>
    </row>
    <row r="73" spans="1:10">
      <c r="A73" s="1686"/>
      <c r="B73" s="895" t="s">
        <v>846</v>
      </c>
      <c r="C73" s="905">
        <v>107.31</v>
      </c>
      <c r="D73" s="905">
        <v>107.91</v>
      </c>
      <c r="E73" s="905">
        <v>107.61</v>
      </c>
      <c r="F73" s="905">
        <v>106.61566666666667</v>
      </c>
      <c r="G73" s="905">
        <v>107.21566666666668</v>
      </c>
      <c r="H73" s="907">
        <v>106.91566666666668</v>
      </c>
    </row>
    <row r="74" spans="1:10">
      <c r="A74" s="1686"/>
      <c r="B74" s="895" t="s">
        <v>847</v>
      </c>
      <c r="C74" s="905">
        <v>107.7</v>
      </c>
      <c r="D74" s="905">
        <v>108.3</v>
      </c>
      <c r="E74" s="905">
        <v>108</v>
      </c>
      <c r="F74" s="905">
        <v>108.59133333333332</v>
      </c>
      <c r="G74" s="905">
        <v>109.19133333333333</v>
      </c>
      <c r="H74" s="907">
        <v>108.89133333333334</v>
      </c>
    </row>
    <row r="75" spans="1:10">
      <c r="A75" s="1686"/>
      <c r="B75" s="895" t="s">
        <v>848</v>
      </c>
      <c r="C75" s="905">
        <v>108.54</v>
      </c>
      <c r="D75" s="905">
        <v>109.14</v>
      </c>
      <c r="E75" s="905">
        <v>108.84</v>
      </c>
      <c r="F75" s="905">
        <v>108.4448275862069</v>
      </c>
      <c r="G75" s="905">
        <v>109.04482758620691</v>
      </c>
      <c r="H75" s="907">
        <v>108.7448275862069</v>
      </c>
    </row>
    <row r="76" spans="1:10">
      <c r="A76" s="1686"/>
      <c r="B76" s="895" t="s">
        <v>849</v>
      </c>
      <c r="C76" s="905">
        <v>106.63</v>
      </c>
      <c r="D76" s="905">
        <v>107.23</v>
      </c>
      <c r="E76" s="905">
        <v>106.93</v>
      </c>
      <c r="F76" s="905">
        <v>108.20103448275863</v>
      </c>
      <c r="G76" s="905">
        <v>108.80103448275862</v>
      </c>
      <c r="H76" s="907">
        <v>108.50103448275863</v>
      </c>
    </row>
    <row r="77" spans="1:10">
      <c r="A77" s="1686"/>
      <c r="B77" s="895" t="s">
        <v>850</v>
      </c>
      <c r="C77" s="905">
        <v>106.27</v>
      </c>
      <c r="D77" s="905">
        <v>106.87</v>
      </c>
      <c r="E77" s="905">
        <v>106.57</v>
      </c>
      <c r="F77" s="905">
        <v>106.642</v>
      </c>
      <c r="G77" s="905">
        <v>107.242</v>
      </c>
      <c r="H77" s="907">
        <v>106.94200000000001</v>
      </c>
    </row>
    <row r="78" spans="1:10">
      <c r="A78" s="1686"/>
      <c r="B78" s="895" t="s">
        <v>851</v>
      </c>
      <c r="C78" s="905">
        <v>103.1</v>
      </c>
      <c r="D78" s="905">
        <v>103.7</v>
      </c>
      <c r="E78" s="905">
        <v>103.4</v>
      </c>
      <c r="F78" s="905">
        <v>103.90870967741935</v>
      </c>
      <c r="G78" s="905">
        <v>104.50870967741933</v>
      </c>
      <c r="H78" s="907">
        <v>104.20870967741934</v>
      </c>
    </row>
    <row r="79" spans="1:10">
      <c r="A79" s="1686"/>
      <c r="B79" s="895" t="s">
        <v>852</v>
      </c>
      <c r="C79" s="905">
        <v>102.61</v>
      </c>
      <c r="D79" s="905">
        <v>103.21</v>
      </c>
      <c r="E79" s="905">
        <v>102.91</v>
      </c>
      <c r="F79" s="905">
        <v>102.69709677419354</v>
      </c>
      <c r="G79" s="905">
        <v>103.29709677419355</v>
      </c>
      <c r="H79" s="907">
        <v>102.99709677419355</v>
      </c>
      <c r="J79" s="349"/>
    </row>
    <row r="80" spans="1:10" ht="15.75" thickBot="1">
      <c r="A80" s="1687"/>
      <c r="B80" s="925" t="s">
        <v>853</v>
      </c>
      <c r="C80" s="926">
        <v>102.77</v>
      </c>
      <c r="D80" s="926">
        <v>103.37</v>
      </c>
      <c r="E80" s="926">
        <v>103.07</v>
      </c>
      <c r="F80" s="926">
        <v>102.82129032258065</v>
      </c>
      <c r="G80" s="926">
        <v>103.42129032258065</v>
      </c>
      <c r="H80" s="927">
        <v>103.12129032258065</v>
      </c>
      <c r="J80" s="349"/>
    </row>
    <row r="81" spans="1:13" ht="15.75" thickTop="1">
      <c r="A81" s="928"/>
      <c r="B81" s="929"/>
      <c r="C81" s="930"/>
      <c r="D81" s="930"/>
      <c r="E81" s="930"/>
      <c r="F81" s="930"/>
      <c r="G81" s="930"/>
      <c r="H81" s="930"/>
      <c r="J81" s="349"/>
    </row>
    <row r="82" spans="1:13">
      <c r="A82" s="931" t="s">
        <v>956</v>
      </c>
      <c r="B82" s="72"/>
      <c r="C82" s="72"/>
      <c r="D82" s="72"/>
      <c r="E82" s="72"/>
      <c r="F82" s="72"/>
      <c r="G82" s="72"/>
      <c r="H82" s="72"/>
    </row>
    <row r="84" spans="1:13">
      <c r="A84" s="1625" t="s">
        <v>973</v>
      </c>
      <c r="B84" s="1625"/>
      <c r="C84" s="1625"/>
      <c r="D84" s="1625"/>
      <c r="E84" s="1625"/>
      <c r="F84" s="1625"/>
      <c r="G84" s="1625"/>
      <c r="H84" s="1625"/>
      <c r="I84" s="1625"/>
      <c r="J84" s="1625"/>
      <c r="K84" s="1625"/>
      <c r="L84" s="932"/>
      <c r="M84" s="932"/>
    </row>
    <row r="85" spans="1:13">
      <c r="A85" s="1625" t="s">
        <v>957</v>
      </c>
      <c r="B85" s="1625"/>
      <c r="C85" s="1625"/>
      <c r="D85" s="1625"/>
      <c r="E85" s="1625"/>
      <c r="F85" s="1625"/>
      <c r="G85" s="1625"/>
      <c r="H85" s="1625"/>
      <c r="I85" s="1625"/>
      <c r="J85" s="1625"/>
      <c r="K85" s="1625"/>
      <c r="L85" s="932"/>
      <c r="M85" s="932"/>
    </row>
    <row r="86" spans="1:13" ht="16.5" thickBot="1">
      <c r="A86" s="335"/>
      <c r="B86" s="335"/>
      <c r="C86" s="335"/>
      <c r="D86" s="335"/>
      <c r="E86" s="335"/>
      <c r="F86" s="335"/>
      <c r="G86" s="335"/>
      <c r="H86" s="335"/>
      <c r="I86" s="72"/>
      <c r="J86" s="72"/>
      <c r="K86" s="72"/>
    </row>
    <row r="87" spans="1:13" ht="15.75" thickTop="1">
      <c r="A87" s="1698"/>
      <c r="B87" s="1701" t="s">
        <v>958</v>
      </c>
      <c r="C87" s="1702"/>
      <c r="D87" s="1703"/>
      <c r="E87" s="1701" t="s">
        <v>917</v>
      </c>
      <c r="F87" s="1702"/>
      <c r="G87" s="1703"/>
      <c r="H87" s="1707" t="s">
        <v>4</v>
      </c>
      <c r="I87" s="1708"/>
      <c r="J87" s="1708"/>
      <c r="K87" s="1709"/>
    </row>
    <row r="88" spans="1:13">
      <c r="A88" s="1699"/>
      <c r="B88" s="1704"/>
      <c r="C88" s="1705"/>
      <c r="D88" s="1706"/>
      <c r="E88" s="1704"/>
      <c r="F88" s="1705"/>
      <c r="G88" s="1706"/>
      <c r="H88" s="1710" t="s">
        <v>959</v>
      </c>
      <c r="I88" s="1711"/>
      <c r="J88" s="1710" t="s">
        <v>960</v>
      </c>
      <c r="K88" s="1712"/>
    </row>
    <row r="89" spans="1:13">
      <c r="A89" s="1700"/>
      <c r="B89" s="933" t="s">
        <v>961</v>
      </c>
      <c r="C89" s="933" t="s">
        <v>962</v>
      </c>
      <c r="D89" s="933" t="s">
        <v>963</v>
      </c>
      <c r="E89" s="933">
        <v>2015</v>
      </c>
      <c r="F89" s="934">
        <v>2016</v>
      </c>
      <c r="G89" s="933">
        <v>2017</v>
      </c>
      <c r="H89" s="933" t="s">
        <v>962</v>
      </c>
      <c r="I89" s="933" t="s">
        <v>963</v>
      </c>
      <c r="J89" s="934">
        <v>2016</v>
      </c>
      <c r="K89" s="935">
        <v>2017</v>
      </c>
    </row>
    <row r="90" spans="1:13">
      <c r="A90" s="936" t="s">
        <v>964</v>
      </c>
      <c r="B90" s="937">
        <v>104.73</v>
      </c>
      <c r="C90" s="937">
        <v>57.31</v>
      </c>
      <c r="D90" s="937">
        <v>46.25</v>
      </c>
      <c r="E90" s="938">
        <v>60.99</v>
      </c>
      <c r="F90" s="938">
        <v>47.88</v>
      </c>
      <c r="G90" s="939">
        <v>45.47</v>
      </c>
      <c r="H90" s="940">
        <v>-45.278334765587701</v>
      </c>
      <c r="I90" s="940">
        <v>-19.298551736171703</v>
      </c>
      <c r="J90" s="941">
        <v>-21.495327102803742</v>
      </c>
      <c r="K90" s="942">
        <v>-5.0334168755221498</v>
      </c>
    </row>
    <row r="91" spans="1:13" ht="17.25" customHeight="1" thickBot="1">
      <c r="A91" s="943" t="s">
        <v>965</v>
      </c>
      <c r="B91" s="944">
        <v>1310</v>
      </c>
      <c r="C91" s="944">
        <v>1144.4000000000001</v>
      </c>
      <c r="D91" s="945">
        <v>1327</v>
      </c>
      <c r="E91" s="944">
        <v>1181.4000000000001</v>
      </c>
      <c r="F91" s="944">
        <v>1287.1500000000001</v>
      </c>
      <c r="G91" s="945">
        <v>1275.5</v>
      </c>
      <c r="H91" s="946">
        <v>-12.641221374045799</v>
      </c>
      <c r="I91" s="946">
        <v>15.955959454736089</v>
      </c>
      <c r="J91" s="947">
        <v>8.9512442864398025</v>
      </c>
      <c r="K91" s="948">
        <v>-0.90510041564697019</v>
      </c>
    </row>
    <row r="92" spans="1:13" ht="15.75" thickTop="1">
      <c r="A92" s="931" t="s">
        <v>966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</row>
    <row r="93" spans="1:13">
      <c r="A93" s="931" t="s">
        <v>967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</row>
    <row r="94" spans="1:13">
      <c r="A94" s="931" t="s">
        <v>968</v>
      </c>
      <c r="B94" s="949"/>
      <c r="C94" s="949"/>
      <c r="D94" s="949"/>
      <c r="E94" s="949"/>
      <c r="F94" s="949"/>
      <c r="G94" s="949"/>
      <c r="H94" s="72"/>
      <c r="I94" s="72"/>
      <c r="J94" s="72"/>
      <c r="K94" s="72"/>
    </row>
    <row r="95" spans="1:13">
      <c r="A95" s="950" t="s">
        <v>969</v>
      </c>
      <c r="B95" s="72"/>
      <c r="C95" s="72"/>
      <c r="D95" s="72"/>
      <c r="E95" s="72"/>
      <c r="F95" s="72"/>
      <c r="G95" s="72"/>
      <c r="H95" s="615"/>
      <c r="I95" s="615"/>
      <c r="J95" s="72"/>
      <c r="K95" s="72"/>
    </row>
    <row r="101" spans="5:5">
      <c r="E101" t="s">
        <v>96</v>
      </c>
    </row>
  </sheetData>
  <mergeCells count="20">
    <mergeCell ref="A84:K84"/>
    <mergeCell ref="A85:K85"/>
    <mergeCell ref="A87:A89"/>
    <mergeCell ref="B87:D88"/>
    <mergeCell ref="E87:G88"/>
    <mergeCell ref="H87:K87"/>
    <mergeCell ref="H88:I88"/>
    <mergeCell ref="J88:K88"/>
    <mergeCell ref="A70:A80"/>
    <mergeCell ref="A1:H1"/>
    <mergeCell ref="A2:H2"/>
    <mergeCell ref="A3:A4"/>
    <mergeCell ref="B3:B4"/>
    <mergeCell ref="C3:E3"/>
    <mergeCell ref="F3:H3"/>
    <mergeCell ref="A5:A17"/>
    <mergeCell ref="A18:A30"/>
    <mergeCell ref="A31:A43"/>
    <mergeCell ref="A44:A56"/>
    <mergeCell ref="A57:A69"/>
  </mergeCells>
  <hyperlinks>
    <hyperlink ref="A95" r:id="rId1"/>
  </hyperlinks>
  <pageMargins left="0.7" right="0.7" top="0.75" bottom="0.75" header="0.3" footer="0.3"/>
  <pageSetup paperSize="9" scale="52" orientation="portrait"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view="pageBreakPreview" zoomScaleSheetLayoutView="100" workbookViewId="0">
      <selection activeCell="K12" sqref="K12"/>
    </sheetView>
  </sheetViews>
  <sheetFormatPr defaultRowHeight="15"/>
  <cols>
    <col min="2" max="2" width="30.140625" customWidth="1"/>
    <col min="3" max="3" width="12.140625" customWidth="1"/>
    <col min="4" max="4" width="11.7109375" customWidth="1"/>
    <col min="5" max="5" width="10.85546875" customWidth="1"/>
    <col min="6" max="6" width="13.140625" customWidth="1"/>
    <col min="7" max="7" width="12.5703125" customWidth="1"/>
    <col min="8" max="8" width="12.28515625" customWidth="1"/>
    <col min="256" max="256" width="3.7109375" customWidth="1"/>
    <col min="258" max="258" width="30.140625" customWidth="1"/>
    <col min="259" max="259" width="12.140625" customWidth="1"/>
    <col min="260" max="260" width="11.7109375" customWidth="1"/>
    <col min="261" max="261" width="10.85546875" customWidth="1"/>
    <col min="262" max="262" width="13.140625" customWidth="1"/>
    <col min="263" max="263" width="12.5703125" customWidth="1"/>
    <col min="264" max="264" width="12.28515625" customWidth="1"/>
    <col min="512" max="512" width="3.7109375" customWidth="1"/>
    <col min="514" max="514" width="30.140625" customWidth="1"/>
    <col min="515" max="515" width="12.140625" customWidth="1"/>
    <col min="516" max="516" width="11.7109375" customWidth="1"/>
    <col min="517" max="517" width="10.85546875" customWidth="1"/>
    <col min="518" max="518" width="13.140625" customWidth="1"/>
    <col min="519" max="519" width="12.5703125" customWidth="1"/>
    <col min="520" max="520" width="12.28515625" customWidth="1"/>
    <col min="768" max="768" width="3.7109375" customWidth="1"/>
    <col min="770" max="770" width="30.140625" customWidth="1"/>
    <col min="771" max="771" width="12.140625" customWidth="1"/>
    <col min="772" max="772" width="11.7109375" customWidth="1"/>
    <col min="773" max="773" width="10.85546875" customWidth="1"/>
    <col min="774" max="774" width="13.140625" customWidth="1"/>
    <col min="775" max="775" width="12.5703125" customWidth="1"/>
    <col min="776" max="776" width="12.28515625" customWidth="1"/>
    <col min="1024" max="1024" width="3.7109375" customWidth="1"/>
    <col min="1026" max="1026" width="30.140625" customWidth="1"/>
    <col min="1027" max="1027" width="12.140625" customWidth="1"/>
    <col min="1028" max="1028" width="11.7109375" customWidth="1"/>
    <col min="1029" max="1029" width="10.85546875" customWidth="1"/>
    <col min="1030" max="1030" width="13.140625" customWidth="1"/>
    <col min="1031" max="1031" width="12.5703125" customWidth="1"/>
    <col min="1032" max="1032" width="12.28515625" customWidth="1"/>
    <col min="1280" max="1280" width="3.7109375" customWidth="1"/>
    <col min="1282" max="1282" width="30.140625" customWidth="1"/>
    <col min="1283" max="1283" width="12.140625" customWidth="1"/>
    <col min="1284" max="1284" width="11.7109375" customWidth="1"/>
    <col min="1285" max="1285" width="10.85546875" customWidth="1"/>
    <col min="1286" max="1286" width="13.140625" customWidth="1"/>
    <col min="1287" max="1287" width="12.5703125" customWidth="1"/>
    <col min="1288" max="1288" width="12.28515625" customWidth="1"/>
    <col min="1536" max="1536" width="3.7109375" customWidth="1"/>
    <col min="1538" max="1538" width="30.140625" customWidth="1"/>
    <col min="1539" max="1539" width="12.140625" customWidth="1"/>
    <col min="1540" max="1540" width="11.7109375" customWidth="1"/>
    <col min="1541" max="1541" width="10.85546875" customWidth="1"/>
    <col min="1542" max="1542" width="13.140625" customWidth="1"/>
    <col min="1543" max="1543" width="12.5703125" customWidth="1"/>
    <col min="1544" max="1544" width="12.28515625" customWidth="1"/>
    <col min="1792" max="1792" width="3.7109375" customWidth="1"/>
    <col min="1794" max="1794" width="30.140625" customWidth="1"/>
    <col min="1795" max="1795" width="12.140625" customWidth="1"/>
    <col min="1796" max="1796" width="11.7109375" customWidth="1"/>
    <col min="1797" max="1797" width="10.85546875" customWidth="1"/>
    <col min="1798" max="1798" width="13.140625" customWidth="1"/>
    <col min="1799" max="1799" width="12.5703125" customWidth="1"/>
    <col min="1800" max="1800" width="12.28515625" customWidth="1"/>
    <col min="2048" max="2048" width="3.7109375" customWidth="1"/>
    <col min="2050" max="2050" width="30.140625" customWidth="1"/>
    <col min="2051" max="2051" width="12.140625" customWidth="1"/>
    <col min="2052" max="2052" width="11.7109375" customWidth="1"/>
    <col min="2053" max="2053" width="10.85546875" customWidth="1"/>
    <col min="2054" max="2054" width="13.140625" customWidth="1"/>
    <col min="2055" max="2055" width="12.5703125" customWidth="1"/>
    <col min="2056" max="2056" width="12.28515625" customWidth="1"/>
    <col min="2304" max="2304" width="3.7109375" customWidth="1"/>
    <col min="2306" max="2306" width="30.140625" customWidth="1"/>
    <col min="2307" max="2307" width="12.140625" customWidth="1"/>
    <col min="2308" max="2308" width="11.7109375" customWidth="1"/>
    <col min="2309" max="2309" width="10.85546875" customWidth="1"/>
    <col min="2310" max="2310" width="13.140625" customWidth="1"/>
    <col min="2311" max="2311" width="12.5703125" customWidth="1"/>
    <col min="2312" max="2312" width="12.28515625" customWidth="1"/>
    <col min="2560" max="2560" width="3.7109375" customWidth="1"/>
    <col min="2562" max="2562" width="30.140625" customWidth="1"/>
    <col min="2563" max="2563" width="12.140625" customWidth="1"/>
    <col min="2564" max="2564" width="11.7109375" customWidth="1"/>
    <col min="2565" max="2565" width="10.85546875" customWidth="1"/>
    <col min="2566" max="2566" width="13.140625" customWidth="1"/>
    <col min="2567" max="2567" width="12.5703125" customWidth="1"/>
    <col min="2568" max="2568" width="12.28515625" customWidth="1"/>
    <col min="2816" max="2816" width="3.7109375" customWidth="1"/>
    <col min="2818" max="2818" width="30.140625" customWidth="1"/>
    <col min="2819" max="2819" width="12.140625" customWidth="1"/>
    <col min="2820" max="2820" width="11.7109375" customWidth="1"/>
    <col min="2821" max="2821" width="10.85546875" customWidth="1"/>
    <col min="2822" max="2822" width="13.140625" customWidth="1"/>
    <col min="2823" max="2823" width="12.5703125" customWidth="1"/>
    <col min="2824" max="2824" width="12.28515625" customWidth="1"/>
    <col min="3072" max="3072" width="3.7109375" customWidth="1"/>
    <col min="3074" max="3074" width="30.140625" customWidth="1"/>
    <col min="3075" max="3075" width="12.140625" customWidth="1"/>
    <col min="3076" max="3076" width="11.7109375" customWidth="1"/>
    <col min="3077" max="3077" width="10.85546875" customWidth="1"/>
    <col min="3078" max="3078" width="13.140625" customWidth="1"/>
    <col min="3079" max="3079" width="12.5703125" customWidth="1"/>
    <col min="3080" max="3080" width="12.28515625" customWidth="1"/>
    <col min="3328" max="3328" width="3.7109375" customWidth="1"/>
    <col min="3330" max="3330" width="30.140625" customWidth="1"/>
    <col min="3331" max="3331" width="12.140625" customWidth="1"/>
    <col min="3332" max="3332" width="11.7109375" customWidth="1"/>
    <col min="3333" max="3333" width="10.85546875" customWidth="1"/>
    <col min="3334" max="3334" width="13.140625" customWidth="1"/>
    <col min="3335" max="3335" width="12.5703125" customWidth="1"/>
    <col min="3336" max="3336" width="12.28515625" customWidth="1"/>
    <col min="3584" max="3584" width="3.7109375" customWidth="1"/>
    <col min="3586" max="3586" width="30.140625" customWidth="1"/>
    <col min="3587" max="3587" width="12.140625" customWidth="1"/>
    <col min="3588" max="3588" width="11.7109375" customWidth="1"/>
    <col min="3589" max="3589" width="10.85546875" customWidth="1"/>
    <col min="3590" max="3590" width="13.140625" customWidth="1"/>
    <col min="3591" max="3591" width="12.5703125" customWidth="1"/>
    <col min="3592" max="3592" width="12.28515625" customWidth="1"/>
    <col min="3840" max="3840" width="3.7109375" customWidth="1"/>
    <col min="3842" max="3842" width="30.140625" customWidth="1"/>
    <col min="3843" max="3843" width="12.140625" customWidth="1"/>
    <col min="3844" max="3844" width="11.7109375" customWidth="1"/>
    <col min="3845" max="3845" width="10.85546875" customWidth="1"/>
    <col min="3846" max="3846" width="13.140625" customWidth="1"/>
    <col min="3847" max="3847" width="12.5703125" customWidth="1"/>
    <col min="3848" max="3848" width="12.28515625" customWidth="1"/>
    <col min="4096" max="4096" width="3.7109375" customWidth="1"/>
    <col min="4098" max="4098" width="30.140625" customWidth="1"/>
    <col min="4099" max="4099" width="12.140625" customWidth="1"/>
    <col min="4100" max="4100" width="11.7109375" customWidth="1"/>
    <col min="4101" max="4101" width="10.85546875" customWidth="1"/>
    <col min="4102" max="4102" width="13.140625" customWidth="1"/>
    <col min="4103" max="4103" width="12.5703125" customWidth="1"/>
    <col min="4104" max="4104" width="12.28515625" customWidth="1"/>
    <col min="4352" max="4352" width="3.7109375" customWidth="1"/>
    <col min="4354" max="4354" width="30.140625" customWidth="1"/>
    <col min="4355" max="4355" width="12.140625" customWidth="1"/>
    <col min="4356" max="4356" width="11.7109375" customWidth="1"/>
    <col min="4357" max="4357" width="10.85546875" customWidth="1"/>
    <col min="4358" max="4358" width="13.140625" customWidth="1"/>
    <col min="4359" max="4359" width="12.5703125" customWidth="1"/>
    <col min="4360" max="4360" width="12.28515625" customWidth="1"/>
    <col min="4608" max="4608" width="3.7109375" customWidth="1"/>
    <col min="4610" max="4610" width="30.140625" customWidth="1"/>
    <col min="4611" max="4611" width="12.140625" customWidth="1"/>
    <col min="4612" max="4612" width="11.7109375" customWidth="1"/>
    <col min="4613" max="4613" width="10.85546875" customWidth="1"/>
    <col min="4614" max="4614" width="13.140625" customWidth="1"/>
    <col min="4615" max="4615" width="12.5703125" customWidth="1"/>
    <col min="4616" max="4616" width="12.28515625" customWidth="1"/>
    <col min="4864" max="4864" width="3.7109375" customWidth="1"/>
    <col min="4866" max="4866" width="30.140625" customWidth="1"/>
    <col min="4867" max="4867" width="12.140625" customWidth="1"/>
    <col min="4868" max="4868" width="11.7109375" customWidth="1"/>
    <col min="4869" max="4869" width="10.85546875" customWidth="1"/>
    <col min="4870" max="4870" width="13.140625" customWidth="1"/>
    <col min="4871" max="4871" width="12.5703125" customWidth="1"/>
    <col min="4872" max="4872" width="12.28515625" customWidth="1"/>
    <col min="5120" max="5120" width="3.7109375" customWidth="1"/>
    <col min="5122" max="5122" width="30.140625" customWidth="1"/>
    <col min="5123" max="5123" width="12.140625" customWidth="1"/>
    <col min="5124" max="5124" width="11.7109375" customWidth="1"/>
    <col min="5125" max="5125" width="10.85546875" customWidth="1"/>
    <col min="5126" max="5126" width="13.140625" customWidth="1"/>
    <col min="5127" max="5127" width="12.5703125" customWidth="1"/>
    <col min="5128" max="5128" width="12.28515625" customWidth="1"/>
    <col min="5376" max="5376" width="3.7109375" customWidth="1"/>
    <col min="5378" max="5378" width="30.140625" customWidth="1"/>
    <col min="5379" max="5379" width="12.140625" customWidth="1"/>
    <col min="5380" max="5380" width="11.7109375" customWidth="1"/>
    <col min="5381" max="5381" width="10.85546875" customWidth="1"/>
    <col min="5382" max="5382" width="13.140625" customWidth="1"/>
    <col min="5383" max="5383" width="12.5703125" customWidth="1"/>
    <col min="5384" max="5384" width="12.28515625" customWidth="1"/>
    <col min="5632" max="5632" width="3.7109375" customWidth="1"/>
    <col min="5634" max="5634" width="30.140625" customWidth="1"/>
    <col min="5635" max="5635" width="12.140625" customWidth="1"/>
    <col min="5636" max="5636" width="11.7109375" customWidth="1"/>
    <col min="5637" max="5637" width="10.85546875" customWidth="1"/>
    <col min="5638" max="5638" width="13.140625" customWidth="1"/>
    <col min="5639" max="5639" width="12.5703125" customWidth="1"/>
    <col min="5640" max="5640" width="12.28515625" customWidth="1"/>
    <col min="5888" max="5888" width="3.7109375" customWidth="1"/>
    <col min="5890" max="5890" width="30.140625" customWidth="1"/>
    <col min="5891" max="5891" width="12.140625" customWidth="1"/>
    <col min="5892" max="5892" width="11.7109375" customWidth="1"/>
    <col min="5893" max="5893" width="10.85546875" customWidth="1"/>
    <col min="5894" max="5894" width="13.140625" customWidth="1"/>
    <col min="5895" max="5895" width="12.5703125" customWidth="1"/>
    <col min="5896" max="5896" width="12.28515625" customWidth="1"/>
    <col min="6144" max="6144" width="3.7109375" customWidth="1"/>
    <col min="6146" max="6146" width="30.140625" customWidth="1"/>
    <col min="6147" max="6147" width="12.140625" customWidth="1"/>
    <col min="6148" max="6148" width="11.7109375" customWidth="1"/>
    <col min="6149" max="6149" width="10.85546875" customWidth="1"/>
    <col min="6150" max="6150" width="13.140625" customWidth="1"/>
    <col min="6151" max="6151" width="12.5703125" customWidth="1"/>
    <col min="6152" max="6152" width="12.28515625" customWidth="1"/>
    <col min="6400" max="6400" width="3.7109375" customWidth="1"/>
    <col min="6402" max="6402" width="30.140625" customWidth="1"/>
    <col min="6403" max="6403" width="12.140625" customWidth="1"/>
    <col min="6404" max="6404" width="11.7109375" customWidth="1"/>
    <col min="6405" max="6405" width="10.85546875" customWidth="1"/>
    <col min="6406" max="6406" width="13.140625" customWidth="1"/>
    <col min="6407" max="6407" width="12.5703125" customWidth="1"/>
    <col min="6408" max="6408" width="12.28515625" customWidth="1"/>
    <col min="6656" max="6656" width="3.7109375" customWidth="1"/>
    <col min="6658" max="6658" width="30.140625" customWidth="1"/>
    <col min="6659" max="6659" width="12.140625" customWidth="1"/>
    <col min="6660" max="6660" width="11.7109375" customWidth="1"/>
    <col min="6661" max="6661" width="10.85546875" customWidth="1"/>
    <col min="6662" max="6662" width="13.140625" customWidth="1"/>
    <col min="6663" max="6663" width="12.5703125" customWidth="1"/>
    <col min="6664" max="6664" width="12.28515625" customWidth="1"/>
    <col min="6912" max="6912" width="3.7109375" customWidth="1"/>
    <col min="6914" max="6914" width="30.140625" customWidth="1"/>
    <col min="6915" max="6915" width="12.140625" customWidth="1"/>
    <col min="6916" max="6916" width="11.7109375" customWidth="1"/>
    <col min="6917" max="6917" width="10.85546875" customWidth="1"/>
    <col min="6918" max="6918" width="13.140625" customWidth="1"/>
    <col min="6919" max="6919" width="12.5703125" customWidth="1"/>
    <col min="6920" max="6920" width="12.28515625" customWidth="1"/>
    <col min="7168" max="7168" width="3.7109375" customWidth="1"/>
    <col min="7170" max="7170" width="30.140625" customWidth="1"/>
    <col min="7171" max="7171" width="12.140625" customWidth="1"/>
    <col min="7172" max="7172" width="11.7109375" customWidth="1"/>
    <col min="7173" max="7173" width="10.85546875" customWidth="1"/>
    <col min="7174" max="7174" width="13.140625" customWidth="1"/>
    <col min="7175" max="7175" width="12.5703125" customWidth="1"/>
    <col min="7176" max="7176" width="12.28515625" customWidth="1"/>
    <col min="7424" max="7424" width="3.7109375" customWidth="1"/>
    <col min="7426" max="7426" width="30.140625" customWidth="1"/>
    <col min="7427" max="7427" width="12.140625" customWidth="1"/>
    <col min="7428" max="7428" width="11.7109375" customWidth="1"/>
    <col min="7429" max="7429" width="10.85546875" customWidth="1"/>
    <col min="7430" max="7430" width="13.140625" customWidth="1"/>
    <col min="7431" max="7431" width="12.5703125" customWidth="1"/>
    <col min="7432" max="7432" width="12.28515625" customWidth="1"/>
    <col min="7680" max="7680" width="3.7109375" customWidth="1"/>
    <col min="7682" max="7682" width="30.140625" customWidth="1"/>
    <col min="7683" max="7683" width="12.140625" customWidth="1"/>
    <col min="7684" max="7684" width="11.7109375" customWidth="1"/>
    <col min="7685" max="7685" width="10.85546875" customWidth="1"/>
    <col min="7686" max="7686" width="13.140625" customWidth="1"/>
    <col min="7687" max="7687" width="12.5703125" customWidth="1"/>
    <col min="7688" max="7688" width="12.28515625" customWidth="1"/>
    <col min="7936" max="7936" width="3.7109375" customWidth="1"/>
    <col min="7938" max="7938" width="30.140625" customWidth="1"/>
    <col min="7939" max="7939" width="12.140625" customWidth="1"/>
    <col min="7940" max="7940" width="11.7109375" customWidth="1"/>
    <col min="7941" max="7941" width="10.85546875" customWidth="1"/>
    <col min="7942" max="7942" width="13.140625" customWidth="1"/>
    <col min="7943" max="7943" width="12.5703125" customWidth="1"/>
    <col min="7944" max="7944" width="12.28515625" customWidth="1"/>
    <col min="8192" max="8192" width="3.7109375" customWidth="1"/>
    <col min="8194" max="8194" width="30.140625" customWidth="1"/>
    <col min="8195" max="8195" width="12.140625" customWidth="1"/>
    <col min="8196" max="8196" width="11.7109375" customWidth="1"/>
    <col min="8197" max="8197" width="10.85546875" customWidth="1"/>
    <col min="8198" max="8198" width="13.140625" customWidth="1"/>
    <col min="8199" max="8199" width="12.5703125" customWidth="1"/>
    <col min="8200" max="8200" width="12.28515625" customWidth="1"/>
    <col min="8448" max="8448" width="3.7109375" customWidth="1"/>
    <col min="8450" max="8450" width="30.140625" customWidth="1"/>
    <col min="8451" max="8451" width="12.140625" customWidth="1"/>
    <col min="8452" max="8452" width="11.7109375" customWidth="1"/>
    <col min="8453" max="8453" width="10.85546875" customWidth="1"/>
    <col min="8454" max="8454" width="13.140625" customWidth="1"/>
    <col min="8455" max="8455" width="12.5703125" customWidth="1"/>
    <col min="8456" max="8456" width="12.28515625" customWidth="1"/>
    <col min="8704" max="8704" width="3.7109375" customWidth="1"/>
    <col min="8706" max="8706" width="30.140625" customWidth="1"/>
    <col min="8707" max="8707" width="12.140625" customWidth="1"/>
    <col min="8708" max="8708" width="11.7109375" customWidth="1"/>
    <col min="8709" max="8709" width="10.85546875" customWidth="1"/>
    <col min="8710" max="8710" width="13.140625" customWidth="1"/>
    <col min="8711" max="8711" width="12.5703125" customWidth="1"/>
    <col min="8712" max="8712" width="12.28515625" customWidth="1"/>
    <col min="8960" max="8960" width="3.7109375" customWidth="1"/>
    <col min="8962" max="8962" width="30.140625" customWidth="1"/>
    <col min="8963" max="8963" width="12.140625" customWidth="1"/>
    <col min="8964" max="8964" width="11.7109375" customWidth="1"/>
    <col min="8965" max="8965" width="10.85546875" customWidth="1"/>
    <col min="8966" max="8966" width="13.140625" customWidth="1"/>
    <col min="8967" max="8967" width="12.5703125" customWidth="1"/>
    <col min="8968" max="8968" width="12.28515625" customWidth="1"/>
    <col min="9216" max="9216" width="3.7109375" customWidth="1"/>
    <col min="9218" max="9218" width="30.140625" customWidth="1"/>
    <col min="9219" max="9219" width="12.140625" customWidth="1"/>
    <col min="9220" max="9220" width="11.7109375" customWidth="1"/>
    <col min="9221" max="9221" width="10.85546875" customWidth="1"/>
    <col min="9222" max="9222" width="13.140625" customWidth="1"/>
    <col min="9223" max="9223" width="12.5703125" customWidth="1"/>
    <col min="9224" max="9224" width="12.28515625" customWidth="1"/>
    <col min="9472" max="9472" width="3.7109375" customWidth="1"/>
    <col min="9474" max="9474" width="30.140625" customWidth="1"/>
    <col min="9475" max="9475" width="12.140625" customWidth="1"/>
    <col min="9476" max="9476" width="11.7109375" customWidth="1"/>
    <col min="9477" max="9477" width="10.85546875" customWidth="1"/>
    <col min="9478" max="9478" width="13.140625" customWidth="1"/>
    <col min="9479" max="9479" width="12.5703125" customWidth="1"/>
    <col min="9480" max="9480" width="12.28515625" customWidth="1"/>
    <col min="9728" max="9728" width="3.7109375" customWidth="1"/>
    <col min="9730" max="9730" width="30.140625" customWidth="1"/>
    <col min="9731" max="9731" width="12.140625" customWidth="1"/>
    <col min="9732" max="9732" width="11.7109375" customWidth="1"/>
    <col min="9733" max="9733" width="10.85546875" customWidth="1"/>
    <col min="9734" max="9734" width="13.140625" customWidth="1"/>
    <col min="9735" max="9735" width="12.5703125" customWidth="1"/>
    <col min="9736" max="9736" width="12.28515625" customWidth="1"/>
    <col min="9984" max="9984" width="3.7109375" customWidth="1"/>
    <col min="9986" max="9986" width="30.140625" customWidth="1"/>
    <col min="9987" max="9987" width="12.140625" customWidth="1"/>
    <col min="9988" max="9988" width="11.7109375" customWidth="1"/>
    <col min="9989" max="9989" width="10.85546875" customWidth="1"/>
    <col min="9990" max="9990" width="13.140625" customWidth="1"/>
    <col min="9991" max="9991" width="12.5703125" customWidth="1"/>
    <col min="9992" max="9992" width="12.28515625" customWidth="1"/>
    <col min="10240" max="10240" width="3.7109375" customWidth="1"/>
    <col min="10242" max="10242" width="30.140625" customWidth="1"/>
    <col min="10243" max="10243" width="12.140625" customWidth="1"/>
    <col min="10244" max="10244" width="11.7109375" customWidth="1"/>
    <col min="10245" max="10245" width="10.85546875" customWidth="1"/>
    <col min="10246" max="10246" width="13.140625" customWidth="1"/>
    <col min="10247" max="10247" width="12.5703125" customWidth="1"/>
    <col min="10248" max="10248" width="12.28515625" customWidth="1"/>
    <col min="10496" max="10496" width="3.7109375" customWidth="1"/>
    <col min="10498" max="10498" width="30.140625" customWidth="1"/>
    <col min="10499" max="10499" width="12.140625" customWidth="1"/>
    <col min="10500" max="10500" width="11.7109375" customWidth="1"/>
    <col min="10501" max="10501" width="10.85546875" customWidth="1"/>
    <col min="10502" max="10502" width="13.140625" customWidth="1"/>
    <col min="10503" max="10503" width="12.5703125" customWidth="1"/>
    <col min="10504" max="10504" width="12.28515625" customWidth="1"/>
    <col min="10752" max="10752" width="3.7109375" customWidth="1"/>
    <col min="10754" max="10754" width="30.140625" customWidth="1"/>
    <col min="10755" max="10755" width="12.140625" customWidth="1"/>
    <col min="10756" max="10756" width="11.7109375" customWidth="1"/>
    <col min="10757" max="10757" width="10.85546875" customWidth="1"/>
    <col min="10758" max="10758" width="13.140625" customWidth="1"/>
    <col min="10759" max="10759" width="12.5703125" customWidth="1"/>
    <col min="10760" max="10760" width="12.28515625" customWidth="1"/>
    <col min="11008" max="11008" width="3.7109375" customWidth="1"/>
    <col min="11010" max="11010" width="30.140625" customWidth="1"/>
    <col min="11011" max="11011" width="12.140625" customWidth="1"/>
    <col min="11012" max="11012" width="11.7109375" customWidth="1"/>
    <col min="11013" max="11013" width="10.85546875" customWidth="1"/>
    <col min="11014" max="11014" width="13.140625" customWidth="1"/>
    <col min="11015" max="11015" width="12.5703125" customWidth="1"/>
    <col min="11016" max="11016" width="12.28515625" customWidth="1"/>
    <col min="11264" max="11264" width="3.7109375" customWidth="1"/>
    <col min="11266" max="11266" width="30.140625" customWidth="1"/>
    <col min="11267" max="11267" width="12.140625" customWidth="1"/>
    <col min="11268" max="11268" width="11.7109375" customWidth="1"/>
    <col min="11269" max="11269" width="10.85546875" customWidth="1"/>
    <col min="11270" max="11270" width="13.140625" customWidth="1"/>
    <col min="11271" max="11271" width="12.5703125" customWidth="1"/>
    <col min="11272" max="11272" width="12.28515625" customWidth="1"/>
    <col min="11520" max="11520" width="3.7109375" customWidth="1"/>
    <col min="11522" max="11522" width="30.140625" customWidth="1"/>
    <col min="11523" max="11523" width="12.140625" customWidth="1"/>
    <col min="11524" max="11524" width="11.7109375" customWidth="1"/>
    <col min="11525" max="11525" width="10.85546875" customWidth="1"/>
    <col min="11526" max="11526" width="13.140625" customWidth="1"/>
    <col min="11527" max="11527" width="12.5703125" customWidth="1"/>
    <col min="11528" max="11528" width="12.28515625" customWidth="1"/>
    <col min="11776" max="11776" width="3.7109375" customWidth="1"/>
    <col min="11778" max="11778" width="30.140625" customWidth="1"/>
    <col min="11779" max="11779" width="12.140625" customWidth="1"/>
    <col min="11780" max="11780" width="11.7109375" customWidth="1"/>
    <col min="11781" max="11781" width="10.85546875" customWidth="1"/>
    <col min="11782" max="11782" width="13.140625" customWidth="1"/>
    <col min="11783" max="11783" width="12.5703125" customWidth="1"/>
    <col min="11784" max="11784" width="12.28515625" customWidth="1"/>
    <col min="12032" max="12032" width="3.7109375" customWidth="1"/>
    <col min="12034" max="12034" width="30.140625" customWidth="1"/>
    <col min="12035" max="12035" width="12.140625" customWidth="1"/>
    <col min="12036" max="12036" width="11.7109375" customWidth="1"/>
    <col min="12037" max="12037" width="10.85546875" customWidth="1"/>
    <col min="12038" max="12038" width="13.140625" customWidth="1"/>
    <col min="12039" max="12039" width="12.5703125" customWidth="1"/>
    <col min="12040" max="12040" width="12.28515625" customWidth="1"/>
    <col min="12288" max="12288" width="3.7109375" customWidth="1"/>
    <col min="12290" max="12290" width="30.140625" customWidth="1"/>
    <col min="12291" max="12291" width="12.140625" customWidth="1"/>
    <col min="12292" max="12292" width="11.7109375" customWidth="1"/>
    <col min="12293" max="12293" width="10.85546875" customWidth="1"/>
    <col min="12294" max="12294" width="13.140625" customWidth="1"/>
    <col min="12295" max="12295" width="12.5703125" customWidth="1"/>
    <col min="12296" max="12296" width="12.28515625" customWidth="1"/>
    <col min="12544" max="12544" width="3.7109375" customWidth="1"/>
    <col min="12546" max="12546" width="30.140625" customWidth="1"/>
    <col min="12547" max="12547" width="12.140625" customWidth="1"/>
    <col min="12548" max="12548" width="11.7109375" customWidth="1"/>
    <col min="12549" max="12549" width="10.85546875" customWidth="1"/>
    <col min="12550" max="12550" width="13.140625" customWidth="1"/>
    <col min="12551" max="12551" width="12.5703125" customWidth="1"/>
    <col min="12552" max="12552" width="12.28515625" customWidth="1"/>
    <col min="12800" max="12800" width="3.7109375" customWidth="1"/>
    <col min="12802" max="12802" width="30.140625" customWidth="1"/>
    <col min="12803" max="12803" width="12.140625" customWidth="1"/>
    <col min="12804" max="12804" width="11.7109375" customWidth="1"/>
    <col min="12805" max="12805" width="10.85546875" customWidth="1"/>
    <col min="12806" max="12806" width="13.140625" customWidth="1"/>
    <col min="12807" max="12807" width="12.5703125" customWidth="1"/>
    <col min="12808" max="12808" width="12.28515625" customWidth="1"/>
    <col min="13056" max="13056" width="3.7109375" customWidth="1"/>
    <col min="13058" max="13058" width="30.140625" customWidth="1"/>
    <col min="13059" max="13059" width="12.140625" customWidth="1"/>
    <col min="13060" max="13060" width="11.7109375" customWidth="1"/>
    <col min="13061" max="13061" width="10.85546875" customWidth="1"/>
    <col min="13062" max="13062" width="13.140625" customWidth="1"/>
    <col min="13063" max="13063" width="12.5703125" customWidth="1"/>
    <col min="13064" max="13064" width="12.28515625" customWidth="1"/>
    <col min="13312" max="13312" width="3.7109375" customWidth="1"/>
    <col min="13314" max="13314" width="30.140625" customWidth="1"/>
    <col min="13315" max="13315" width="12.140625" customWidth="1"/>
    <col min="13316" max="13316" width="11.7109375" customWidth="1"/>
    <col min="13317" max="13317" width="10.85546875" customWidth="1"/>
    <col min="13318" max="13318" width="13.140625" customWidth="1"/>
    <col min="13319" max="13319" width="12.5703125" customWidth="1"/>
    <col min="13320" max="13320" width="12.28515625" customWidth="1"/>
    <col min="13568" max="13568" width="3.7109375" customWidth="1"/>
    <col min="13570" max="13570" width="30.140625" customWidth="1"/>
    <col min="13571" max="13571" width="12.140625" customWidth="1"/>
    <col min="13572" max="13572" width="11.7109375" customWidth="1"/>
    <col min="13573" max="13573" width="10.85546875" customWidth="1"/>
    <col min="13574" max="13574" width="13.140625" customWidth="1"/>
    <col min="13575" max="13575" width="12.5703125" customWidth="1"/>
    <col min="13576" max="13576" width="12.28515625" customWidth="1"/>
    <col min="13824" max="13824" width="3.7109375" customWidth="1"/>
    <col min="13826" max="13826" width="30.140625" customWidth="1"/>
    <col min="13827" max="13827" width="12.140625" customWidth="1"/>
    <col min="13828" max="13828" width="11.7109375" customWidth="1"/>
    <col min="13829" max="13829" width="10.85546875" customWidth="1"/>
    <col min="13830" max="13830" width="13.140625" customWidth="1"/>
    <col min="13831" max="13831" width="12.5703125" customWidth="1"/>
    <col min="13832" max="13832" width="12.28515625" customWidth="1"/>
    <col min="14080" max="14080" width="3.7109375" customWidth="1"/>
    <col min="14082" max="14082" width="30.140625" customWidth="1"/>
    <col min="14083" max="14083" width="12.140625" customWidth="1"/>
    <col min="14084" max="14084" width="11.7109375" customWidth="1"/>
    <col min="14085" max="14085" width="10.85546875" customWidth="1"/>
    <col min="14086" max="14086" width="13.140625" customWidth="1"/>
    <col min="14087" max="14087" width="12.5703125" customWidth="1"/>
    <col min="14088" max="14088" width="12.28515625" customWidth="1"/>
    <col min="14336" max="14336" width="3.7109375" customWidth="1"/>
    <col min="14338" max="14338" width="30.140625" customWidth="1"/>
    <col min="14339" max="14339" width="12.140625" customWidth="1"/>
    <col min="14340" max="14340" width="11.7109375" customWidth="1"/>
    <col min="14341" max="14341" width="10.85546875" customWidth="1"/>
    <col min="14342" max="14342" width="13.140625" customWidth="1"/>
    <col min="14343" max="14343" width="12.5703125" customWidth="1"/>
    <col min="14344" max="14344" width="12.28515625" customWidth="1"/>
    <col min="14592" max="14592" width="3.7109375" customWidth="1"/>
    <col min="14594" max="14594" width="30.140625" customWidth="1"/>
    <col min="14595" max="14595" width="12.140625" customWidth="1"/>
    <col min="14596" max="14596" width="11.7109375" customWidth="1"/>
    <col min="14597" max="14597" width="10.85546875" customWidth="1"/>
    <col min="14598" max="14598" width="13.140625" customWidth="1"/>
    <col min="14599" max="14599" width="12.5703125" customWidth="1"/>
    <col min="14600" max="14600" width="12.28515625" customWidth="1"/>
    <col min="14848" max="14848" width="3.7109375" customWidth="1"/>
    <col min="14850" max="14850" width="30.140625" customWidth="1"/>
    <col min="14851" max="14851" width="12.140625" customWidth="1"/>
    <col min="14852" max="14852" width="11.7109375" customWidth="1"/>
    <col min="14853" max="14853" width="10.85546875" customWidth="1"/>
    <col min="14854" max="14854" width="13.140625" customWidth="1"/>
    <col min="14855" max="14855" width="12.5703125" customWidth="1"/>
    <col min="14856" max="14856" width="12.28515625" customWidth="1"/>
    <col min="15104" max="15104" width="3.7109375" customWidth="1"/>
    <col min="15106" max="15106" width="30.140625" customWidth="1"/>
    <col min="15107" max="15107" width="12.140625" customWidth="1"/>
    <col min="15108" max="15108" width="11.7109375" customWidth="1"/>
    <col min="15109" max="15109" width="10.85546875" customWidth="1"/>
    <col min="15110" max="15110" width="13.140625" customWidth="1"/>
    <col min="15111" max="15111" width="12.5703125" customWidth="1"/>
    <col min="15112" max="15112" width="12.28515625" customWidth="1"/>
    <col min="15360" max="15360" width="3.7109375" customWidth="1"/>
    <col min="15362" max="15362" width="30.140625" customWidth="1"/>
    <col min="15363" max="15363" width="12.140625" customWidth="1"/>
    <col min="15364" max="15364" width="11.7109375" customWidth="1"/>
    <col min="15365" max="15365" width="10.85546875" customWidth="1"/>
    <col min="15366" max="15366" width="13.140625" customWidth="1"/>
    <col min="15367" max="15367" width="12.5703125" customWidth="1"/>
    <col min="15368" max="15368" width="12.28515625" customWidth="1"/>
    <col min="15616" max="15616" width="3.7109375" customWidth="1"/>
    <col min="15618" max="15618" width="30.140625" customWidth="1"/>
    <col min="15619" max="15619" width="12.140625" customWidth="1"/>
    <col min="15620" max="15620" width="11.7109375" customWidth="1"/>
    <col min="15621" max="15621" width="10.85546875" customWidth="1"/>
    <col min="15622" max="15622" width="13.140625" customWidth="1"/>
    <col min="15623" max="15623" width="12.5703125" customWidth="1"/>
    <col min="15624" max="15624" width="12.28515625" customWidth="1"/>
    <col min="15872" max="15872" width="3.7109375" customWidth="1"/>
    <col min="15874" max="15874" width="30.140625" customWidth="1"/>
    <col min="15875" max="15875" width="12.140625" customWidth="1"/>
    <col min="15876" max="15876" width="11.7109375" customWidth="1"/>
    <col min="15877" max="15877" width="10.85546875" customWidth="1"/>
    <col min="15878" max="15878" width="13.140625" customWidth="1"/>
    <col min="15879" max="15879" width="12.5703125" customWidth="1"/>
    <col min="15880" max="15880" width="12.28515625" customWidth="1"/>
    <col min="16128" max="16128" width="3.7109375" customWidth="1"/>
    <col min="16130" max="16130" width="30.140625" customWidth="1"/>
    <col min="16131" max="16131" width="12.140625" customWidth="1"/>
    <col min="16132" max="16132" width="11.7109375" customWidth="1"/>
    <col min="16133" max="16133" width="10.85546875" customWidth="1"/>
    <col min="16134" max="16134" width="13.140625" customWidth="1"/>
    <col min="16135" max="16135" width="12.5703125" customWidth="1"/>
    <col min="16136" max="16136" width="12.28515625" customWidth="1"/>
  </cols>
  <sheetData>
    <row r="1" spans="1:11">
      <c r="A1" s="1713" t="s">
        <v>416</v>
      </c>
      <c r="B1" s="1713"/>
      <c r="C1" s="1713"/>
      <c r="D1" s="1713"/>
      <c r="E1" s="1713"/>
      <c r="F1" s="1713"/>
      <c r="G1" s="1713"/>
      <c r="H1" s="1713"/>
    </row>
    <row r="2" spans="1:11" ht="13.5" customHeight="1">
      <c r="A2" s="1714" t="s">
        <v>801</v>
      </c>
      <c r="B2" s="1714"/>
      <c r="C2" s="1714"/>
      <c r="D2" s="1714"/>
      <c r="E2" s="1714"/>
      <c r="F2" s="1714"/>
      <c r="G2" s="1714"/>
      <c r="H2" s="1714"/>
      <c r="I2" s="711"/>
    </row>
    <row r="3" spans="1:11" ht="18.75">
      <c r="A3" s="1714" t="s">
        <v>802</v>
      </c>
      <c r="B3" s="1714"/>
      <c r="C3" s="1714"/>
      <c r="D3" s="1714"/>
      <c r="E3" s="1714"/>
      <c r="F3" s="1714"/>
      <c r="G3" s="1714"/>
      <c r="H3" s="1714"/>
      <c r="I3" s="712"/>
    </row>
    <row r="4" spans="1:11" ht="15.75" thickBot="1">
      <c r="A4" s="713"/>
      <c r="B4" s="1715" t="s">
        <v>803</v>
      </c>
      <c r="C4" s="1715"/>
      <c r="D4" s="1715"/>
      <c r="E4" s="1715"/>
      <c r="F4" s="1715"/>
      <c r="G4" s="1715"/>
      <c r="H4" s="1715"/>
    </row>
    <row r="5" spans="1:11" ht="15" customHeight="1" thickTop="1">
      <c r="A5" s="1716" t="s">
        <v>534</v>
      </c>
      <c r="B5" s="1718" t="s">
        <v>804</v>
      </c>
      <c r="C5" s="1720" t="s">
        <v>805</v>
      </c>
      <c r="D5" s="1720"/>
      <c r="E5" s="1720"/>
      <c r="F5" s="1720" t="s">
        <v>806</v>
      </c>
      <c r="G5" s="1720"/>
      <c r="H5" s="1721"/>
    </row>
    <row r="6" spans="1:11">
      <c r="A6" s="1717"/>
      <c r="B6" s="1719"/>
      <c r="C6" s="714" t="s">
        <v>6</v>
      </c>
      <c r="D6" s="714" t="s">
        <v>77</v>
      </c>
      <c r="E6" s="714" t="s">
        <v>807</v>
      </c>
      <c r="F6" s="714" t="s">
        <v>6</v>
      </c>
      <c r="G6" s="714" t="s">
        <v>77</v>
      </c>
      <c r="H6" s="715" t="s">
        <v>807</v>
      </c>
    </row>
    <row r="7" spans="1:11">
      <c r="A7" s="716">
        <v>1</v>
      </c>
      <c r="B7" s="717" t="s">
        <v>808</v>
      </c>
      <c r="C7" s="718">
        <v>7776.2898239999995</v>
      </c>
      <c r="D7" s="718">
        <v>13871.658473000001</v>
      </c>
      <c r="E7" s="718">
        <f>(D7/C7 -1)*100</f>
        <v>78.384021004307698</v>
      </c>
      <c r="F7" s="718">
        <v>154546.18243300001</v>
      </c>
      <c r="G7" s="718">
        <v>297223.26840700005</v>
      </c>
      <c r="H7" s="719">
        <f t="shared" ref="H7:H21" si="0">(G7/F7 -1)*100</f>
        <v>92.320032580458246</v>
      </c>
      <c r="I7" s="720"/>
      <c r="J7" s="721"/>
      <c r="K7" s="349"/>
    </row>
    <row r="8" spans="1:11">
      <c r="A8" s="716">
        <v>2</v>
      </c>
      <c r="B8" s="718" t="s">
        <v>809</v>
      </c>
      <c r="C8" s="718">
        <v>3997.7286450000001</v>
      </c>
      <c r="D8" s="722">
        <v>2931.3991070000002</v>
      </c>
      <c r="E8" s="722">
        <f t="shared" ref="E8:E21" si="1">(D8/C8 -1)*100</f>
        <v>-26.673384631387353</v>
      </c>
      <c r="F8" s="718">
        <v>160868.69320400001</v>
      </c>
      <c r="G8" s="718">
        <v>158842.38057899999</v>
      </c>
      <c r="H8" s="723">
        <f t="shared" si="0"/>
        <v>-1.2596065677181967</v>
      </c>
      <c r="I8" s="720"/>
      <c r="J8" s="721"/>
      <c r="K8" s="349"/>
    </row>
    <row r="9" spans="1:11">
      <c r="A9" s="716">
        <v>3</v>
      </c>
      <c r="B9" s="718" t="s">
        <v>810</v>
      </c>
      <c r="C9" s="718">
        <v>19226.624964999995</v>
      </c>
      <c r="D9" s="718">
        <v>19670.849309000001</v>
      </c>
      <c r="E9" s="718">
        <f t="shared" si="1"/>
        <v>2.3104644981044142</v>
      </c>
      <c r="F9" s="718">
        <v>104392.08172</v>
      </c>
      <c r="G9" s="718">
        <v>99823.732205000008</v>
      </c>
      <c r="H9" s="723">
        <f t="shared" si="0"/>
        <v>-4.3761456230494549</v>
      </c>
      <c r="I9" s="720"/>
      <c r="J9" s="721"/>
      <c r="K9" s="349"/>
    </row>
    <row r="10" spans="1:11">
      <c r="A10" s="716">
        <v>4</v>
      </c>
      <c r="B10" s="718" t="s">
        <v>811</v>
      </c>
      <c r="C10" s="718">
        <v>20118.274534</v>
      </c>
      <c r="D10" s="718">
        <v>20225.744263000001</v>
      </c>
      <c r="E10" s="718">
        <f t="shared" si="1"/>
        <v>0.53418959373665587</v>
      </c>
      <c r="F10" s="718">
        <v>85947.660533999995</v>
      </c>
      <c r="G10" s="718">
        <v>110624.03895099999</v>
      </c>
      <c r="H10" s="723">
        <f t="shared" si="0"/>
        <v>28.710936706925594</v>
      </c>
      <c r="I10" s="720"/>
      <c r="J10" s="721"/>
      <c r="K10" s="349"/>
    </row>
    <row r="11" spans="1:11">
      <c r="A11" s="716">
        <v>5</v>
      </c>
      <c r="B11" s="718" t="s">
        <v>812</v>
      </c>
      <c r="C11" s="718">
        <v>3302.0405170000004</v>
      </c>
      <c r="D11" s="718">
        <v>3461.9175190000001</v>
      </c>
      <c r="E11" s="718">
        <f t="shared" si="1"/>
        <v>4.8417637874792918</v>
      </c>
      <c r="F11" s="718">
        <v>89902.366009000005</v>
      </c>
      <c r="G11" s="718">
        <v>124442.572445</v>
      </c>
      <c r="H11" s="723">
        <f t="shared" si="0"/>
        <v>38.419685676061313</v>
      </c>
      <c r="I11" s="720"/>
      <c r="J11" s="721"/>
      <c r="K11" s="349"/>
    </row>
    <row r="12" spans="1:11">
      <c r="A12" s="716">
        <v>6</v>
      </c>
      <c r="B12" s="718" t="s">
        <v>813</v>
      </c>
      <c r="C12" s="718">
        <v>1719.7177450000001</v>
      </c>
      <c r="D12" s="718">
        <v>1959.447525</v>
      </c>
      <c r="E12" s="718">
        <f t="shared" si="1"/>
        <v>13.9400654960387</v>
      </c>
      <c r="F12" s="718">
        <v>23671.113568000001</v>
      </c>
      <c r="G12" s="718">
        <v>28200.155298999998</v>
      </c>
      <c r="H12" s="723">
        <f t="shared" si="0"/>
        <v>19.133200970834864</v>
      </c>
      <c r="I12" s="720"/>
      <c r="J12" s="721"/>
      <c r="K12" s="349"/>
    </row>
    <row r="13" spans="1:11">
      <c r="A13" s="716">
        <v>7</v>
      </c>
      <c r="B13" s="718" t="s">
        <v>814</v>
      </c>
      <c r="C13" s="718">
        <v>4626.8384470000001</v>
      </c>
      <c r="D13" s="718">
        <v>4606.3025969999999</v>
      </c>
      <c r="E13" s="718">
        <f t="shared" si="1"/>
        <v>-0.44384195029146811</v>
      </c>
      <c r="F13" s="718">
        <v>28096.680270999997</v>
      </c>
      <c r="G13" s="718">
        <v>28655.091950999995</v>
      </c>
      <c r="H13" s="723">
        <f t="shared" si="0"/>
        <v>1.9874649766946417</v>
      </c>
      <c r="I13" s="720"/>
      <c r="J13" s="721"/>
      <c r="K13" s="349"/>
    </row>
    <row r="14" spans="1:11">
      <c r="A14" s="716">
        <v>8</v>
      </c>
      <c r="B14" s="718" t="s">
        <v>815</v>
      </c>
      <c r="C14" s="718">
        <v>414.73078699999996</v>
      </c>
      <c r="D14" s="718">
        <v>572.98632600000008</v>
      </c>
      <c r="E14" s="718">
        <f t="shared" si="1"/>
        <v>38.158618544998468</v>
      </c>
      <c r="F14" s="718">
        <v>12775.411839999999</v>
      </c>
      <c r="G14" s="718">
        <v>15133.888657</v>
      </c>
      <c r="H14" s="723">
        <f t="shared" si="0"/>
        <v>18.461062911612558</v>
      </c>
      <c r="I14" s="720"/>
      <c r="J14" s="721"/>
      <c r="K14" s="349"/>
    </row>
    <row r="15" spans="1:11">
      <c r="A15" s="716">
        <v>9</v>
      </c>
      <c r="B15" s="718" t="s">
        <v>816</v>
      </c>
      <c r="C15" s="718">
        <v>466.44556599999999</v>
      </c>
      <c r="D15" s="718">
        <v>472.436781</v>
      </c>
      <c r="E15" s="718">
        <f t="shared" si="1"/>
        <v>1.2844403370317448</v>
      </c>
      <c r="F15" s="718">
        <v>12024.121897000001</v>
      </c>
      <c r="G15" s="718">
        <v>11411.011712000003</v>
      </c>
      <c r="H15" s="723">
        <f t="shared" si="0"/>
        <v>-5.0990017420978422</v>
      </c>
      <c r="I15" s="720"/>
      <c r="J15" s="721"/>
      <c r="K15" s="349"/>
    </row>
    <row r="16" spans="1:11">
      <c r="A16" s="716">
        <v>10</v>
      </c>
      <c r="B16" s="718" t="s">
        <v>817</v>
      </c>
      <c r="C16" s="718">
        <v>1.9776449999999999</v>
      </c>
      <c r="D16" s="718">
        <v>0.17</v>
      </c>
      <c r="E16" s="718">
        <f t="shared" si="1"/>
        <v>-91.403917285458206</v>
      </c>
      <c r="F16" s="718">
        <v>2637.5908920000002</v>
      </c>
      <c r="G16" s="718">
        <v>5090.9442200000012</v>
      </c>
      <c r="H16" s="723">
        <f t="shared" si="0"/>
        <v>93.014930232023289</v>
      </c>
      <c r="I16" s="720"/>
      <c r="J16" s="721"/>
      <c r="K16" s="349"/>
    </row>
    <row r="17" spans="1:11">
      <c r="A17" s="716">
        <v>11</v>
      </c>
      <c r="B17" s="718" t="s">
        <v>818</v>
      </c>
      <c r="C17" s="718">
        <v>0</v>
      </c>
      <c r="D17" s="718">
        <v>0</v>
      </c>
      <c r="E17" s="724" t="s">
        <v>25</v>
      </c>
      <c r="F17" s="725">
        <v>0</v>
      </c>
      <c r="G17" s="718">
        <v>0</v>
      </c>
      <c r="H17" s="726" t="s">
        <v>25</v>
      </c>
      <c r="I17" s="720"/>
      <c r="J17" s="721"/>
      <c r="K17" s="349" t="s">
        <v>96</v>
      </c>
    </row>
    <row r="18" spans="1:11">
      <c r="A18" s="716">
        <v>12</v>
      </c>
      <c r="B18" s="718" t="s">
        <v>819</v>
      </c>
      <c r="C18" s="718">
        <v>12.249006</v>
      </c>
      <c r="D18" s="718">
        <v>22.57864</v>
      </c>
      <c r="E18" s="724" t="s">
        <v>25</v>
      </c>
      <c r="F18" s="725">
        <v>1021.9666690000001</v>
      </c>
      <c r="G18" s="718">
        <v>1160.7633859999999</v>
      </c>
      <c r="H18" s="723">
        <f t="shared" si="0"/>
        <v>13.581335009273165</v>
      </c>
      <c r="I18" s="720"/>
      <c r="J18" s="721"/>
      <c r="K18" s="349"/>
    </row>
    <row r="19" spans="1:11" ht="15.75" customHeight="1">
      <c r="A19" s="727">
        <v>13</v>
      </c>
      <c r="B19" s="718" t="s">
        <v>820</v>
      </c>
      <c r="C19" s="718">
        <v>492.03648300000003</v>
      </c>
      <c r="D19" s="718">
        <v>709.13766900000189</v>
      </c>
      <c r="E19" s="718">
        <f t="shared" si="1"/>
        <v>44.122985490082421</v>
      </c>
      <c r="F19" s="725">
        <v>8869.0513739999988</v>
      </c>
      <c r="G19" s="718">
        <v>14363.558250000015</v>
      </c>
      <c r="H19" s="723">
        <f t="shared" si="0"/>
        <v>61.951460695192239</v>
      </c>
      <c r="I19" s="720"/>
      <c r="J19" s="721"/>
      <c r="K19" s="349"/>
    </row>
    <row r="20" spans="1:11">
      <c r="A20" s="716">
        <v>14</v>
      </c>
      <c r="B20" s="718" t="s">
        <v>821</v>
      </c>
      <c r="C20" s="718"/>
      <c r="D20" s="718">
        <v>119.97523000000071</v>
      </c>
      <c r="E20" s="724" t="s">
        <v>25</v>
      </c>
      <c r="F20" s="725"/>
      <c r="G20" s="718">
        <v>1598.9565580000369</v>
      </c>
      <c r="H20" s="726" t="s">
        <v>25</v>
      </c>
      <c r="J20" s="721"/>
      <c r="K20" s="349"/>
    </row>
    <row r="21" spans="1:11" ht="15.75" thickBot="1">
      <c r="A21" s="728"/>
      <c r="B21" s="729" t="s">
        <v>402</v>
      </c>
      <c r="C21" s="730">
        <v>62154.954164000002</v>
      </c>
      <c r="D21" s="730">
        <v>68624.647589</v>
      </c>
      <c r="E21" s="730">
        <f t="shared" si="1"/>
        <v>10.408974653781055</v>
      </c>
      <c r="F21" s="731">
        <v>684752.92041100003</v>
      </c>
      <c r="G21" s="730">
        <v>896571.34757100011</v>
      </c>
      <c r="H21" s="732">
        <f t="shared" si="0"/>
        <v>30.933555863166397</v>
      </c>
    </row>
    <row r="22" spans="1:11" ht="15.75" thickTop="1">
      <c r="A22" s="733"/>
      <c r="B22" s="733"/>
      <c r="C22" s="733"/>
      <c r="D22" s="733"/>
      <c r="E22" s="733"/>
      <c r="F22" s="733"/>
      <c r="G22" s="733"/>
      <c r="H22" s="733"/>
    </row>
    <row r="24" spans="1:11">
      <c r="D24" t="s">
        <v>96</v>
      </c>
    </row>
  </sheetData>
  <mergeCells count="8">
    <mergeCell ref="A1:H1"/>
    <mergeCell ref="A2:H2"/>
    <mergeCell ref="A3:H3"/>
    <mergeCell ref="B4:H4"/>
    <mergeCell ref="A5:A6"/>
    <mergeCell ref="B5:B6"/>
    <mergeCell ref="C5:E5"/>
    <mergeCell ref="F5:H5"/>
  </mergeCells>
  <printOptions horizontalCentered="1"/>
  <pageMargins left="0.7" right="0.7" top="0.75" bottom="0.75" header="0.3" footer="0.3"/>
  <pageSetup paperSize="9" scale="7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view="pageBreakPreview" topLeftCell="A34" zoomScaleSheetLayoutView="100" workbookViewId="0">
      <selection activeCell="G51" sqref="G51"/>
    </sheetView>
  </sheetViews>
  <sheetFormatPr defaultRowHeight="17.25" customHeight="1"/>
  <cols>
    <col min="1" max="1" width="32.140625" style="17" bestFit="1" customWidth="1"/>
    <col min="2" max="6" width="14.42578125" style="17" customWidth="1"/>
    <col min="7" max="8" width="12.7109375" style="17" customWidth="1"/>
    <col min="9" max="256" width="9.140625" style="17"/>
    <col min="257" max="257" width="32.140625" style="17" bestFit="1" customWidth="1"/>
    <col min="258" max="258" width="17.28515625" style="17" customWidth="1"/>
    <col min="259" max="259" width="12.140625" style="17" bestFit="1" customWidth="1"/>
    <col min="260" max="260" width="16.42578125" style="17" customWidth="1"/>
    <col min="261" max="261" width="13.28515625" style="17" customWidth="1"/>
    <col min="262" max="262" width="16" style="17" bestFit="1" customWidth="1"/>
    <col min="263" max="263" width="13.140625" style="17" customWidth="1"/>
    <col min="264" max="264" width="10.140625" style="17" customWidth="1"/>
    <col min="265" max="512" width="9.140625" style="17"/>
    <col min="513" max="513" width="32.140625" style="17" bestFit="1" customWidth="1"/>
    <col min="514" max="514" width="17.28515625" style="17" customWidth="1"/>
    <col min="515" max="515" width="12.140625" style="17" bestFit="1" customWidth="1"/>
    <col min="516" max="516" width="16.42578125" style="17" customWidth="1"/>
    <col min="517" max="517" width="13.28515625" style="17" customWidth="1"/>
    <col min="518" max="518" width="16" style="17" bestFit="1" customWidth="1"/>
    <col min="519" max="519" width="13.140625" style="17" customWidth="1"/>
    <col min="520" max="520" width="10.140625" style="17" customWidth="1"/>
    <col min="521" max="768" width="9.140625" style="17"/>
    <col min="769" max="769" width="32.140625" style="17" bestFit="1" customWidth="1"/>
    <col min="770" max="770" width="17.28515625" style="17" customWidth="1"/>
    <col min="771" max="771" width="12.140625" style="17" bestFit="1" customWidth="1"/>
    <col min="772" max="772" width="16.42578125" style="17" customWidth="1"/>
    <col min="773" max="773" width="13.28515625" style="17" customWidth="1"/>
    <col min="774" max="774" width="16" style="17" bestFit="1" customWidth="1"/>
    <col min="775" max="775" width="13.140625" style="17" customWidth="1"/>
    <col min="776" max="776" width="10.140625" style="17" customWidth="1"/>
    <col min="777" max="1024" width="9.140625" style="17"/>
    <col min="1025" max="1025" width="32.140625" style="17" bestFit="1" customWidth="1"/>
    <col min="1026" max="1026" width="17.28515625" style="17" customWidth="1"/>
    <col min="1027" max="1027" width="12.140625" style="17" bestFit="1" customWidth="1"/>
    <col min="1028" max="1028" width="16.42578125" style="17" customWidth="1"/>
    <col min="1029" max="1029" width="13.28515625" style="17" customWidth="1"/>
    <col min="1030" max="1030" width="16" style="17" bestFit="1" customWidth="1"/>
    <col min="1031" max="1031" width="13.140625" style="17" customWidth="1"/>
    <col min="1032" max="1032" width="10.140625" style="17" customWidth="1"/>
    <col min="1033" max="1280" width="9.140625" style="17"/>
    <col min="1281" max="1281" width="32.140625" style="17" bestFit="1" customWidth="1"/>
    <col min="1282" max="1282" width="17.28515625" style="17" customWidth="1"/>
    <col min="1283" max="1283" width="12.140625" style="17" bestFit="1" customWidth="1"/>
    <col min="1284" max="1284" width="16.42578125" style="17" customWidth="1"/>
    <col min="1285" max="1285" width="13.28515625" style="17" customWidth="1"/>
    <col min="1286" max="1286" width="16" style="17" bestFit="1" customWidth="1"/>
    <col min="1287" max="1287" width="13.140625" style="17" customWidth="1"/>
    <col min="1288" max="1288" width="10.140625" style="17" customWidth="1"/>
    <col min="1289" max="1536" width="9.140625" style="17"/>
    <col min="1537" max="1537" width="32.140625" style="17" bestFit="1" customWidth="1"/>
    <col min="1538" max="1538" width="17.28515625" style="17" customWidth="1"/>
    <col min="1539" max="1539" width="12.140625" style="17" bestFit="1" customWidth="1"/>
    <col min="1540" max="1540" width="16.42578125" style="17" customWidth="1"/>
    <col min="1541" max="1541" width="13.28515625" style="17" customWidth="1"/>
    <col min="1542" max="1542" width="16" style="17" bestFit="1" customWidth="1"/>
    <col min="1543" max="1543" width="13.140625" style="17" customWidth="1"/>
    <col min="1544" max="1544" width="10.140625" style="17" customWidth="1"/>
    <col min="1545" max="1792" width="9.140625" style="17"/>
    <col min="1793" max="1793" width="32.140625" style="17" bestFit="1" customWidth="1"/>
    <col min="1794" max="1794" width="17.28515625" style="17" customWidth="1"/>
    <col min="1795" max="1795" width="12.140625" style="17" bestFit="1" customWidth="1"/>
    <col min="1796" max="1796" width="16.42578125" style="17" customWidth="1"/>
    <col min="1797" max="1797" width="13.28515625" style="17" customWidth="1"/>
    <col min="1798" max="1798" width="16" style="17" bestFit="1" customWidth="1"/>
    <col min="1799" max="1799" width="13.140625" style="17" customWidth="1"/>
    <col min="1800" max="1800" width="10.140625" style="17" customWidth="1"/>
    <col min="1801" max="2048" width="9.140625" style="17"/>
    <col min="2049" max="2049" width="32.140625" style="17" bestFit="1" customWidth="1"/>
    <col min="2050" max="2050" width="17.28515625" style="17" customWidth="1"/>
    <col min="2051" max="2051" width="12.140625" style="17" bestFit="1" customWidth="1"/>
    <col min="2052" max="2052" width="16.42578125" style="17" customWidth="1"/>
    <col min="2053" max="2053" width="13.28515625" style="17" customWidth="1"/>
    <col min="2054" max="2054" width="16" style="17" bestFit="1" customWidth="1"/>
    <col min="2055" max="2055" width="13.140625" style="17" customWidth="1"/>
    <col min="2056" max="2056" width="10.140625" style="17" customWidth="1"/>
    <col min="2057" max="2304" width="9.140625" style="17"/>
    <col min="2305" max="2305" width="32.140625" style="17" bestFit="1" customWidth="1"/>
    <col min="2306" max="2306" width="17.28515625" style="17" customWidth="1"/>
    <col min="2307" max="2307" width="12.140625" style="17" bestFit="1" customWidth="1"/>
    <col min="2308" max="2308" width="16.42578125" style="17" customWidth="1"/>
    <col min="2309" max="2309" width="13.28515625" style="17" customWidth="1"/>
    <col min="2310" max="2310" width="16" style="17" bestFit="1" customWidth="1"/>
    <col min="2311" max="2311" width="13.140625" style="17" customWidth="1"/>
    <col min="2312" max="2312" width="10.140625" style="17" customWidth="1"/>
    <col min="2313" max="2560" width="9.140625" style="17"/>
    <col min="2561" max="2561" width="32.140625" style="17" bestFit="1" customWidth="1"/>
    <col min="2562" max="2562" width="17.28515625" style="17" customWidth="1"/>
    <col min="2563" max="2563" width="12.140625" style="17" bestFit="1" customWidth="1"/>
    <col min="2564" max="2564" width="16.42578125" style="17" customWidth="1"/>
    <col min="2565" max="2565" width="13.28515625" style="17" customWidth="1"/>
    <col min="2566" max="2566" width="16" style="17" bestFit="1" customWidth="1"/>
    <col min="2567" max="2567" width="13.140625" style="17" customWidth="1"/>
    <col min="2568" max="2568" width="10.140625" style="17" customWidth="1"/>
    <col min="2569" max="2816" width="9.140625" style="17"/>
    <col min="2817" max="2817" width="32.140625" style="17" bestFit="1" customWidth="1"/>
    <col min="2818" max="2818" width="17.28515625" style="17" customWidth="1"/>
    <col min="2819" max="2819" width="12.140625" style="17" bestFit="1" customWidth="1"/>
    <col min="2820" max="2820" width="16.42578125" style="17" customWidth="1"/>
    <col min="2821" max="2821" width="13.28515625" style="17" customWidth="1"/>
    <col min="2822" max="2822" width="16" style="17" bestFit="1" customWidth="1"/>
    <col min="2823" max="2823" width="13.140625" style="17" customWidth="1"/>
    <col min="2824" max="2824" width="10.140625" style="17" customWidth="1"/>
    <col min="2825" max="3072" width="9.140625" style="17"/>
    <col min="3073" max="3073" width="32.140625" style="17" bestFit="1" customWidth="1"/>
    <col min="3074" max="3074" width="17.28515625" style="17" customWidth="1"/>
    <col min="3075" max="3075" width="12.140625" style="17" bestFit="1" customWidth="1"/>
    <col min="3076" max="3076" width="16.42578125" style="17" customWidth="1"/>
    <col min="3077" max="3077" width="13.28515625" style="17" customWidth="1"/>
    <col min="3078" max="3078" width="16" style="17" bestFit="1" customWidth="1"/>
    <col min="3079" max="3079" width="13.140625" style="17" customWidth="1"/>
    <col min="3080" max="3080" width="10.140625" style="17" customWidth="1"/>
    <col min="3081" max="3328" width="9.140625" style="17"/>
    <col min="3329" max="3329" width="32.140625" style="17" bestFit="1" customWidth="1"/>
    <col min="3330" max="3330" width="17.28515625" style="17" customWidth="1"/>
    <col min="3331" max="3331" width="12.140625" style="17" bestFit="1" customWidth="1"/>
    <col min="3332" max="3332" width="16.42578125" style="17" customWidth="1"/>
    <col min="3333" max="3333" width="13.28515625" style="17" customWidth="1"/>
    <col min="3334" max="3334" width="16" style="17" bestFit="1" customWidth="1"/>
    <col min="3335" max="3335" width="13.140625" style="17" customWidth="1"/>
    <col min="3336" max="3336" width="10.140625" style="17" customWidth="1"/>
    <col min="3337" max="3584" width="9.140625" style="17"/>
    <col min="3585" max="3585" width="32.140625" style="17" bestFit="1" customWidth="1"/>
    <col min="3586" max="3586" width="17.28515625" style="17" customWidth="1"/>
    <col min="3587" max="3587" width="12.140625" style="17" bestFit="1" customWidth="1"/>
    <col min="3588" max="3588" width="16.42578125" style="17" customWidth="1"/>
    <col min="3589" max="3589" width="13.28515625" style="17" customWidth="1"/>
    <col min="3590" max="3590" width="16" style="17" bestFit="1" customWidth="1"/>
    <col min="3591" max="3591" width="13.140625" style="17" customWidth="1"/>
    <col min="3592" max="3592" width="10.140625" style="17" customWidth="1"/>
    <col min="3593" max="3840" width="9.140625" style="17"/>
    <col min="3841" max="3841" width="32.140625" style="17" bestFit="1" customWidth="1"/>
    <col min="3842" max="3842" width="17.28515625" style="17" customWidth="1"/>
    <col min="3843" max="3843" width="12.140625" style="17" bestFit="1" customWidth="1"/>
    <col min="3844" max="3844" width="16.42578125" style="17" customWidth="1"/>
    <col min="3845" max="3845" width="13.28515625" style="17" customWidth="1"/>
    <col min="3846" max="3846" width="16" style="17" bestFit="1" customWidth="1"/>
    <col min="3847" max="3847" width="13.140625" style="17" customWidth="1"/>
    <col min="3848" max="3848" width="10.140625" style="17" customWidth="1"/>
    <col min="3849" max="4096" width="9.140625" style="17"/>
    <col min="4097" max="4097" width="32.140625" style="17" bestFit="1" customWidth="1"/>
    <col min="4098" max="4098" width="17.28515625" style="17" customWidth="1"/>
    <col min="4099" max="4099" width="12.140625" style="17" bestFit="1" customWidth="1"/>
    <col min="4100" max="4100" width="16.42578125" style="17" customWidth="1"/>
    <col min="4101" max="4101" width="13.28515625" style="17" customWidth="1"/>
    <col min="4102" max="4102" width="16" style="17" bestFit="1" customWidth="1"/>
    <col min="4103" max="4103" width="13.140625" style="17" customWidth="1"/>
    <col min="4104" max="4104" width="10.140625" style="17" customWidth="1"/>
    <col min="4105" max="4352" width="9.140625" style="17"/>
    <col min="4353" max="4353" width="32.140625" style="17" bestFit="1" customWidth="1"/>
    <col min="4354" max="4354" width="17.28515625" style="17" customWidth="1"/>
    <col min="4355" max="4355" width="12.140625" style="17" bestFit="1" customWidth="1"/>
    <col min="4356" max="4356" width="16.42578125" style="17" customWidth="1"/>
    <col min="4357" max="4357" width="13.28515625" style="17" customWidth="1"/>
    <col min="4358" max="4358" width="16" style="17" bestFit="1" customWidth="1"/>
    <col min="4359" max="4359" width="13.140625" style="17" customWidth="1"/>
    <col min="4360" max="4360" width="10.140625" style="17" customWidth="1"/>
    <col min="4361" max="4608" width="9.140625" style="17"/>
    <col min="4609" max="4609" width="32.140625" style="17" bestFit="1" customWidth="1"/>
    <col min="4610" max="4610" width="17.28515625" style="17" customWidth="1"/>
    <col min="4611" max="4611" width="12.140625" style="17" bestFit="1" customWidth="1"/>
    <col min="4612" max="4612" width="16.42578125" style="17" customWidth="1"/>
    <col min="4613" max="4613" width="13.28515625" style="17" customWidth="1"/>
    <col min="4614" max="4614" width="16" style="17" bestFit="1" customWidth="1"/>
    <col min="4615" max="4615" width="13.140625" style="17" customWidth="1"/>
    <col min="4616" max="4616" width="10.140625" style="17" customWidth="1"/>
    <col min="4617" max="4864" width="9.140625" style="17"/>
    <col min="4865" max="4865" width="32.140625" style="17" bestFit="1" customWidth="1"/>
    <col min="4866" max="4866" width="17.28515625" style="17" customWidth="1"/>
    <col min="4867" max="4867" width="12.140625" style="17" bestFit="1" customWidth="1"/>
    <col min="4868" max="4868" width="16.42578125" style="17" customWidth="1"/>
    <col min="4869" max="4869" width="13.28515625" style="17" customWidth="1"/>
    <col min="4870" max="4870" width="16" style="17" bestFit="1" customWidth="1"/>
    <col min="4871" max="4871" width="13.140625" style="17" customWidth="1"/>
    <col min="4872" max="4872" width="10.140625" style="17" customWidth="1"/>
    <col min="4873" max="5120" width="9.140625" style="17"/>
    <col min="5121" max="5121" width="32.140625" style="17" bestFit="1" customWidth="1"/>
    <col min="5122" max="5122" width="17.28515625" style="17" customWidth="1"/>
    <col min="5123" max="5123" width="12.140625" style="17" bestFit="1" customWidth="1"/>
    <col min="5124" max="5124" width="16.42578125" style="17" customWidth="1"/>
    <col min="5125" max="5125" width="13.28515625" style="17" customWidth="1"/>
    <col min="5126" max="5126" width="16" style="17" bestFit="1" customWidth="1"/>
    <col min="5127" max="5127" width="13.140625" style="17" customWidth="1"/>
    <col min="5128" max="5128" width="10.140625" style="17" customWidth="1"/>
    <col min="5129" max="5376" width="9.140625" style="17"/>
    <col min="5377" max="5377" width="32.140625" style="17" bestFit="1" customWidth="1"/>
    <col min="5378" max="5378" width="17.28515625" style="17" customWidth="1"/>
    <col min="5379" max="5379" width="12.140625" style="17" bestFit="1" customWidth="1"/>
    <col min="5380" max="5380" width="16.42578125" style="17" customWidth="1"/>
    <col min="5381" max="5381" width="13.28515625" style="17" customWidth="1"/>
    <col min="5382" max="5382" width="16" style="17" bestFit="1" customWidth="1"/>
    <col min="5383" max="5383" width="13.140625" style="17" customWidth="1"/>
    <col min="5384" max="5384" width="10.140625" style="17" customWidth="1"/>
    <col min="5385" max="5632" width="9.140625" style="17"/>
    <col min="5633" max="5633" width="32.140625" style="17" bestFit="1" customWidth="1"/>
    <col min="5634" max="5634" width="17.28515625" style="17" customWidth="1"/>
    <col min="5635" max="5635" width="12.140625" style="17" bestFit="1" customWidth="1"/>
    <col min="5636" max="5636" width="16.42578125" style="17" customWidth="1"/>
    <col min="5637" max="5637" width="13.28515625" style="17" customWidth="1"/>
    <col min="5638" max="5638" width="16" style="17" bestFit="1" customWidth="1"/>
    <col min="5639" max="5639" width="13.140625" style="17" customWidth="1"/>
    <col min="5640" max="5640" width="10.140625" style="17" customWidth="1"/>
    <col min="5641" max="5888" width="9.140625" style="17"/>
    <col min="5889" max="5889" width="32.140625" style="17" bestFit="1" customWidth="1"/>
    <col min="5890" max="5890" width="17.28515625" style="17" customWidth="1"/>
    <col min="5891" max="5891" width="12.140625" style="17" bestFit="1" customWidth="1"/>
    <col min="5892" max="5892" width="16.42578125" style="17" customWidth="1"/>
    <col min="5893" max="5893" width="13.28515625" style="17" customWidth="1"/>
    <col min="5894" max="5894" width="16" style="17" bestFit="1" customWidth="1"/>
    <col min="5895" max="5895" width="13.140625" style="17" customWidth="1"/>
    <col min="5896" max="5896" width="10.140625" style="17" customWidth="1"/>
    <col min="5897" max="6144" width="9.140625" style="17"/>
    <col min="6145" max="6145" width="32.140625" style="17" bestFit="1" customWidth="1"/>
    <col min="6146" max="6146" width="17.28515625" style="17" customWidth="1"/>
    <col min="6147" max="6147" width="12.140625" style="17" bestFit="1" customWidth="1"/>
    <col min="6148" max="6148" width="16.42578125" style="17" customWidth="1"/>
    <col min="6149" max="6149" width="13.28515625" style="17" customWidth="1"/>
    <col min="6150" max="6150" width="16" style="17" bestFit="1" customWidth="1"/>
    <col min="6151" max="6151" width="13.140625" style="17" customWidth="1"/>
    <col min="6152" max="6152" width="10.140625" style="17" customWidth="1"/>
    <col min="6153" max="6400" width="9.140625" style="17"/>
    <col min="6401" max="6401" width="32.140625" style="17" bestFit="1" customWidth="1"/>
    <col min="6402" max="6402" width="17.28515625" style="17" customWidth="1"/>
    <col min="6403" max="6403" width="12.140625" style="17" bestFit="1" customWidth="1"/>
    <col min="6404" max="6404" width="16.42578125" style="17" customWidth="1"/>
    <col min="6405" max="6405" width="13.28515625" style="17" customWidth="1"/>
    <col min="6406" max="6406" width="16" style="17" bestFit="1" customWidth="1"/>
    <col min="6407" max="6407" width="13.140625" style="17" customWidth="1"/>
    <col min="6408" max="6408" width="10.140625" style="17" customWidth="1"/>
    <col min="6409" max="6656" width="9.140625" style="17"/>
    <col min="6657" max="6657" width="32.140625" style="17" bestFit="1" customWidth="1"/>
    <col min="6658" max="6658" width="17.28515625" style="17" customWidth="1"/>
    <col min="6659" max="6659" width="12.140625" style="17" bestFit="1" customWidth="1"/>
    <col min="6660" max="6660" width="16.42578125" style="17" customWidth="1"/>
    <col min="6661" max="6661" width="13.28515625" style="17" customWidth="1"/>
    <col min="6662" max="6662" width="16" style="17" bestFit="1" customWidth="1"/>
    <col min="6663" max="6663" width="13.140625" style="17" customWidth="1"/>
    <col min="6664" max="6664" width="10.140625" style="17" customWidth="1"/>
    <col min="6665" max="6912" width="9.140625" style="17"/>
    <col min="6913" max="6913" width="32.140625" style="17" bestFit="1" customWidth="1"/>
    <col min="6914" max="6914" width="17.28515625" style="17" customWidth="1"/>
    <col min="6915" max="6915" width="12.140625" style="17" bestFit="1" customWidth="1"/>
    <col min="6916" max="6916" width="16.42578125" style="17" customWidth="1"/>
    <col min="6917" max="6917" width="13.28515625" style="17" customWidth="1"/>
    <col min="6918" max="6918" width="16" style="17" bestFit="1" customWidth="1"/>
    <col min="6919" max="6919" width="13.140625" style="17" customWidth="1"/>
    <col min="6920" max="6920" width="10.140625" style="17" customWidth="1"/>
    <col min="6921" max="7168" width="9.140625" style="17"/>
    <col min="7169" max="7169" width="32.140625" style="17" bestFit="1" customWidth="1"/>
    <col min="7170" max="7170" width="17.28515625" style="17" customWidth="1"/>
    <col min="7171" max="7171" width="12.140625" style="17" bestFit="1" customWidth="1"/>
    <col min="7172" max="7172" width="16.42578125" style="17" customWidth="1"/>
    <col min="7173" max="7173" width="13.28515625" style="17" customWidth="1"/>
    <col min="7174" max="7174" width="16" style="17" bestFit="1" customWidth="1"/>
    <col min="7175" max="7175" width="13.140625" style="17" customWidth="1"/>
    <col min="7176" max="7176" width="10.140625" style="17" customWidth="1"/>
    <col min="7177" max="7424" width="9.140625" style="17"/>
    <col min="7425" max="7425" width="32.140625" style="17" bestFit="1" customWidth="1"/>
    <col min="7426" max="7426" width="17.28515625" style="17" customWidth="1"/>
    <col min="7427" max="7427" width="12.140625" style="17" bestFit="1" customWidth="1"/>
    <col min="7428" max="7428" width="16.42578125" style="17" customWidth="1"/>
    <col min="7429" max="7429" width="13.28515625" style="17" customWidth="1"/>
    <col min="7430" max="7430" width="16" style="17" bestFit="1" customWidth="1"/>
    <col min="7431" max="7431" width="13.140625" style="17" customWidth="1"/>
    <col min="7432" max="7432" width="10.140625" style="17" customWidth="1"/>
    <col min="7433" max="7680" width="9.140625" style="17"/>
    <col min="7681" max="7681" width="32.140625" style="17" bestFit="1" customWidth="1"/>
    <col min="7682" max="7682" width="17.28515625" style="17" customWidth="1"/>
    <col min="7683" max="7683" width="12.140625" style="17" bestFit="1" customWidth="1"/>
    <col min="7684" max="7684" width="16.42578125" style="17" customWidth="1"/>
    <col min="7685" max="7685" width="13.28515625" style="17" customWidth="1"/>
    <col min="7686" max="7686" width="16" style="17" bestFit="1" customWidth="1"/>
    <col min="7687" max="7687" width="13.140625" style="17" customWidth="1"/>
    <col min="7688" max="7688" width="10.140625" style="17" customWidth="1"/>
    <col min="7689" max="7936" width="9.140625" style="17"/>
    <col min="7937" max="7937" width="32.140625" style="17" bestFit="1" customWidth="1"/>
    <col min="7938" max="7938" width="17.28515625" style="17" customWidth="1"/>
    <col min="7939" max="7939" width="12.140625" style="17" bestFit="1" customWidth="1"/>
    <col min="7940" max="7940" width="16.42578125" style="17" customWidth="1"/>
    <col min="7941" max="7941" width="13.28515625" style="17" customWidth="1"/>
    <col min="7942" max="7942" width="16" style="17" bestFit="1" customWidth="1"/>
    <col min="7943" max="7943" width="13.140625" style="17" customWidth="1"/>
    <col min="7944" max="7944" width="10.140625" style="17" customWidth="1"/>
    <col min="7945" max="8192" width="9.140625" style="17"/>
    <col min="8193" max="8193" width="32.140625" style="17" bestFit="1" customWidth="1"/>
    <col min="8194" max="8194" width="17.28515625" style="17" customWidth="1"/>
    <col min="8195" max="8195" width="12.140625" style="17" bestFit="1" customWidth="1"/>
    <col min="8196" max="8196" width="16.42578125" style="17" customWidth="1"/>
    <col min="8197" max="8197" width="13.28515625" style="17" customWidth="1"/>
    <col min="8198" max="8198" width="16" style="17" bestFit="1" customWidth="1"/>
    <col min="8199" max="8199" width="13.140625" style="17" customWidth="1"/>
    <col min="8200" max="8200" width="10.140625" style="17" customWidth="1"/>
    <col min="8201" max="8448" width="9.140625" style="17"/>
    <col min="8449" max="8449" width="32.140625" style="17" bestFit="1" customWidth="1"/>
    <col min="8450" max="8450" width="17.28515625" style="17" customWidth="1"/>
    <col min="8451" max="8451" width="12.140625" style="17" bestFit="1" customWidth="1"/>
    <col min="8452" max="8452" width="16.42578125" style="17" customWidth="1"/>
    <col min="8453" max="8453" width="13.28515625" style="17" customWidth="1"/>
    <col min="8454" max="8454" width="16" style="17" bestFit="1" customWidth="1"/>
    <col min="8455" max="8455" width="13.140625" style="17" customWidth="1"/>
    <col min="8456" max="8456" width="10.140625" style="17" customWidth="1"/>
    <col min="8457" max="8704" width="9.140625" style="17"/>
    <col min="8705" max="8705" width="32.140625" style="17" bestFit="1" customWidth="1"/>
    <col min="8706" max="8706" width="17.28515625" style="17" customWidth="1"/>
    <col min="8707" max="8707" width="12.140625" style="17" bestFit="1" customWidth="1"/>
    <col min="8708" max="8708" width="16.42578125" style="17" customWidth="1"/>
    <col min="8709" max="8709" width="13.28515625" style="17" customWidth="1"/>
    <col min="8710" max="8710" width="16" style="17" bestFit="1" customWidth="1"/>
    <col min="8711" max="8711" width="13.140625" style="17" customWidth="1"/>
    <col min="8712" max="8712" width="10.140625" style="17" customWidth="1"/>
    <col min="8713" max="8960" width="9.140625" style="17"/>
    <col min="8961" max="8961" width="32.140625" style="17" bestFit="1" customWidth="1"/>
    <col min="8962" max="8962" width="17.28515625" style="17" customWidth="1"/>
    <col min="8963" max="8963" width="12.140625" style="17" bestFit="1" customWidth="1"/>
    <col min="8964" max="8964" width="16.42578125" style="17" customWidth="1"/>
    <col min="8965" max="8965" width="13.28515625" style="17" customWidth="1"/>
    <col min="8966" max="8966" width="16" style="17" bestFit="1" customWidth="1"/>
    <col min="8967" max="8967" width="13.140625" style="17" customWidth="1"/>
    <col min="8968" max="8968" width="10.140625" style="17" customWidth="1"/>
    <col min="8969" max="9216" width="9.140625" style="17"/>
    <col min="9217" max="9217" width="32.140625" style="17" bestFit="1" customWidth="1"/>
    <col min="9218" max="9218" width="17.28515625" style="17" customWidth="1"/>
    <col min="9219" max="9219" width="12.140625" style="17" bestFit="1" customWidth="1"/>
    <col min="9220" max="9220" width="16.42578125" style="17" customWidth="1"/>
    <col min="9221" max="9221" width="13.28515625" style="17" customWidth="1"/>
    <col min="9222" max="9222" width="16" style="17" bestFit="1" customWidth="1"/>
    <col min="9223" max="9223" width="13.140625" style="17" customWidth="1"/>
    <col min="9224" max="9224" width="10.140625" style="17" customWidth="1"/>
    <col min="9225" max="9472" width="9.140625" style="17"/>
    <col min="9473" max="9473" width="32.140625" style="17" bestFit="1" customWidth="1"/>
    <col min="9474" max="9474" width="17.28515625" style="17" customWidth="1"/>
    <col min="9475" max="9475" width="12.140625" style="17" bestFit="1" customWidth="1"/>
    <col min="9476" max="9476" width="16.42578125" style="17" customWidth="1"/>
    <col min="9477" max="9477" width="13.28515625" style="17" customWidth="1"/>
    <col min="9478" max="9478" width="16" style="17" bestFit="1" customWidth="1"/>
    <col min="9479" max="9479" width="13.140625" style="17" customWidth="1"/>
    <col min="9480" max="9480" width="10.140625" style="17" customWidth="1"/>
    <col min="9481" max="9728" width="9.140625" style="17"/>
    <col min="9729" max="9729" width="32.140625" style="17" bestFit="1" customWidth="1"/>
    <col min="9730" max="9730" width="17.28515625" style="17" customWidth="1"/>
    <col min="9731" max="9731" width="12.140625" style="17" bestFit="1" customWidth="1"/>
    <col min="9732" max="9732" width="16.42578125" style="17" customWidth="1"/>
    <col min="9733" max="9733" width="13.28515625" style="17" customWidth="1"/>
    <col min="9734" max="9734" width="16" style="17" bestFit="1" customWidth="1"/>
    <col min="9735" max="9735" width="13.140625" style="17" customWidth="1"/>
    <col min="9736" max="9736" width="10.140625" style="17" customWidth="1"/>
    <col min="9737" max="9984" width="9.140625" style="17"/>
    <col min="9985" max="9985" width="32.140625" style="17" bestFit="1" customWidth="1"/>
    <col min="9986" max="9986" width="17.28515625" style="17" customWidth="1"/>
    <col min="9987" max="9987" width="12.140625" style="17" bestFit="1" customWidth="1"/>
    <col min="9988" max="9988" width="16.42578125" style="17" customWidth="1"/>
    <col min="9989" max="9989" width="13.28515625" style="17" customWidth="1"/>
    <col min="9990" max="9990" width="16" style="17" bestFit="1" customWidth="1"/>
    <col min="9991" max="9991" width="13.140625" style="17" customWidth="1"/>
    <col min="9992" max="9992" width="10.140625" style="17" customWidth="1"/>
    <col min="9993" max="10240" width="9.140625" style="17"/>
    <col min="10241" max="10241" width="32.140625" style="17" bestFit="1" customWidth="1"/>
    <col min="10242" max="10242" width="17.28515625" style="17" customWidth="1"/>
    <col min="10243" max="10243" width="12.140625" style="17" bestFit="1" customWidth="1"/>
    <col min="10244" max="10244" width="16.42578125" style="17" customWidth="1"/>
    <col min="10245" max="10245" width="13.28515625" style="17" customWidth="1"/>
    <col min="10246" max="10246" width="16" style="17" bestFit="1" customWidth="1"/>
    <col min="10247" max="10247" width="13.140625" style="17" customWidth="1"/>
    <col min="10248" max="10248" width="10.140625" style="17" customWidth="1"/>
    <col min="10249" max="10496" width="9.140625" style="17"/>
    <col min="10497" max="10497" width="32.140625" style="17" bestFit="1" customWidth="1"/>
    <col min="10498" max="10498" width="17.28515625" style="17" customWidth="1"/>
    <col min="10499" max="10499" width="12.140625" style="17" bestFit="1" customWidth="1"/>
    <col min="10500" max="10500" width="16.42578125" style="17" customWidth="1"/>
    <col min="10501" max="10501" width="13.28515625" style="17" customWidth="1"/>
    <col min="10502" max="10502" width="16" style="17" bestFit="1" customWidth="1"/>
    <col min="10503" max="10503" width="13.140625" style="17" customWidth="1"/>
    <col min="10504" max="10504" width="10.140625" style="17" customWidth="1"/>
    <col min="10505" max="10752" width="9.140625" style="17"/>
    <col min="10753" max="10753" width="32.140625" style="17" bestFit="1" customWidth="1"/>
    <col min="10754" max="10754" width="17.28515625" style="17" customWidth="1"/>
    <col min="10755" max="10755" width="12.140625" style="17" bestFit="1" customWidth="1"/>
    <col min="10756" max="10756" width="16.42578125" style="17" customWidth="1"/>
    <col min="10757" max="10757" width="13.28515625" style="17" customWidth="1"/>
    <col min="10758" max="10758" width="16" style="17" bestFit="1" customWidth="1"/>
    <col min="10759" max="10759" width="13.140625" style="17" customWidth="1"/>
    <col min="10760" max="10760" width="10.140625" style="17" customWidth="1"/>
    <col min="10761" max="11008" width="9.140625" style="17"/>
    <col min="11009" max="11009" width="32.140625" style="17" bestFit="1" customWidth="1"/>
    <col min="11010" max="11010" width="17.28515625" style="17" customWidth="1"/>
    <col min="11011" max="11011" width="12.140625" style="17" bestFit="1" customWidth="1"/>
    <col min="11012" max="11012" width="16.42578125" style="17" customWidth="1"/>
    <col min="11013" max="11013" width="13.28515625" style="17" customWidth="1"/>
    <col min="11014" max="11014" width="16" style="17" bestFit="1" customWidth="1"/>
    <col min="11015" max="11015" width="13.140625" style="17" customWidth="1"/>
    <col min="11016" max="11016" width="10.140625" style="17" customWidth="1"/>
    <col min="11017" max="11264" width="9.140625" style="17"/>
    <col min="11265" max="11265" width="32.140625" style="17" bestFit="1" customWidth="1"/>
    <col min="11266" max="11266" width="17.28515625" style="17" customWidth="1"/>
    <col min="11267" max="11267" width="12.140625" style="17" bestFit="1" customWidth="1"/>
    <col min="11268" max="11268" width="16.42578125" style="17" customWidth="1"/>
    <col min="11269" max="11269" width="13.28515625" style="17" customWidth="1"/>
    <col min="11270" max="11270" width="16" style="17" bestFit="1" customWidth="1"/>
    <col min="11271" max="11271" width="13.140625" style="17" customWidth="1"/>
    <col min="11272" max="11272" width="10.140625" style="17" customWidth="1"/>
    <col min="11273" max="11520" width="9.140625" style="17"/>
    <col min="11521" max="11521" width="32.140625" style="17" bestFit="1" customWidth="1"/>
    <col min="11522" max="11522" width="17.28515625" style="17" customWidth="1"/>
    <col min="11523" max="11523" width="12.140625" style="17" bestFit="1" customWidth="1"/>
    <col min="11524" max="11524" width="16.42578125" style="17" customWidth="1"/>
    <col min="11525" max="11525" width="13.28515625" style="17" customWidth="1"/>
    <col min="11526" max="11526" width="16" style="17" bestFit="1" customWidth="1"/>
    <col min="11527" max="11527" width="13.140625" style="17" customWidth="1"/>
    <col min="11528" max="11528" width="10.140625" style="17" customWidth="1"/>
    <col min="11529" max="11776" width="9.140625" style="17"/>
    <col min="11777" max="11777" width="32.140625" style="17" bestFit="1" customWidth="1"/>
    <col min="11778" max="11778" width="17.28515625" style="17" customWidth="1"/>
    <col min="11779" max="11779" width="12.140625" style="17" bestFit="1" customWidth="1"/>
    <col min="11780" max="11780" width="16.42578125" style="17" customWidth="1"/>
    <col min="11781" max="11781" width="13.28515625" style="17" customWidth="1"/>
    <col min="11782" max="11782" width="16" style="17" bestFit="1" customWidth="1"/>
    <col min="11783" max="11783" width="13.140625" style="17" customWidth="1"/>
    <col min="11784" max="11784" width="10.140625" style="17" customWidth="1"/>
    <col min="11785" max="12032" width="9.140625" style="17"/>
    <col min="12033" max="12033" width="32.140625" style="17" bestFit="1" customWidth="1"/>
    <col min="12034" max="12034" width="17.28515625" style="17" customWidth="1"/>
    <col min="12035" max="12035" width="12.140625" style="17" bestFit="1" customWidth="1"/>
    <col min="12036" max="12036" width="16.42578125" style="17" customWidth="1"/>
    <col min="12037" max="12037" width="13.28515625" style="17" customWidth="1"/>
    <col min="12038" max="12038" width="16" style="17" bestFit="1" customWidth="1"/>
    <col min="12039" max="12039" width="13.140625" style="17" customWidth="1"/>
    <col min="12040" max="12040" width="10.140625" style="17" customWidth="1"/>
    <col min="12041" max="12288" width="9.140625" style="17"/>
    <col min="12289" max="12289" width="32.140625" style="17" bestFit="1" customWidth="1"/>
    <col min="12290" max="12290" width="17.28515625" style="17" customWidth="1"/>
    <col min="12291" max="12291" width="12.140625" style="17" bestFit="1" customWidth="1"/>
    <col min="12292" max="12292" width="16.42578125" style="17" customWidth="1"/>
    <col min="12293" max="12293" width="13.28515625" style="17" customWidth="1"/>
    <col min="12294" max="12294" width="16" style="17" bestFit="1" customWidth="1"/>
    <col min="12295" max="12295" width="13.140625" style="17" customWidth="1"/>
    <col min="12296" max="12296" width="10.140625" style="17" customWidth="1"/>
    <col min="12297" max="12544" width="9.140625" style="17"/>
    <col min="12545" max="12545" width="32.140625" style="17" bestFit="1" customWidth="1"/>
    <col min="12546" max="12546" width="17.28515625" style="17" customWidth="1"/>
    <col min="12547" max="12547" width="12.140625" style="17" bestFit="1" customWidth="1"/>
    <col min="12548" max="12548" width="16.42578125" style="17" customWidth="1"/>
    <col min="12549" max="12549" width="13.28515625" style="17" customWidth="1"/>
    <col min="12550" max="12550" width="16" style="17" bestFit="1" customWidth="1"/>
    <col min="12551" max="12551" width="13.140625" style="17" customWidth="1"/>
    <col min="12552" max="12552" width="10.140625" style="17" customWidth="1"/>
    <col min="12553" max="12800" width="9.140625" style="17"/>
    <col min="12801" max="12801" width="32.140625" style="17" bestFit="1" customWidth="1"/>
    <col min="12802" max="12802" width="17.28515625" style="17" customWidth="1"/>
    <col min="12803" max="12803" width="12.140625" style="17" bestFit="1" customWidth="1"/>
    <col min="12804" max="12804" width="16.42578125" style="17" customWidth="1"/>
    <col min="12805" max="12805" width="13.28515625" style="17" customWidth="1"/>
    <col min="12806" max="12806" width="16" style="17" bestFit="1" customWidth="1"/>
    <col min="12807" max="12807" width="13.140625" style="17" customWidth="1"/>
    <col min="12808" max="12808" width="10.140625" style="17" customWidth="1"/>
    <col min="12809" max="13056" width="9.140625" style="17"/>
    <col min="13057" max="13057" width="32.140625" style="17" bestFit="1" customWidth="1"/>
    <col min="13058" max="13058" width="17.28515625" style="17" customWidth="1"/>
    <col min="13059" max="13059" width="12.140625" style="17" bestFit="1" customWidth="1"/>
    <col min="13060" max="13060" width="16.42578125" style="17" customWidth="1"/>
    <col min="13061" max="13061" width="13.28515625" style="17" customWidth="1"/>
    <col min="13062" max="13062" width="16" style="17" bestFit="1" customWidth="1"/>
    <col min="13063" max="13063" width="13.140625" style="17" customWidth="1"/>
    <col min="13064" max="13064" width="10.140625" style="17" customWidth="1"/>
    <col min="13065" max="13312" width="9.140625" style="17"/>
    <col min="13313" max="13313" width="32.140625" style="17" bestFit="1" customWidth="1"/>
    <col min="13314" max="13314" width="17.28515625" style="17" customWidth="1"/>
    <col min="13315" max="13315" width="12.140625" style="17" bestFit="1" customWidth="1"/>
    <col min="13316" max="13316" width="16.42578125" style="17" customWidth="1"/>
    <col min="13317" max="13317" width="13.28515625" style="17" customWidth="1"/>
    <col min="13318" max="13318" width="16" style="17" bestFit="1" customWidth="1"/>
    <col min="13319" max="13319" width="13.140625" style="17" customWidth="1"/>
    <col min="13320" max="13320" width="10.140625" style="17" customWidth="1"/>
    <col min="13321" max="13568" width="9.140625" style="17"/>
    <col min="13569" max="13569" width="32.140625" style="17" bestFit="1" customWidth="1"/>
    <col min="13570" max="13570" width="17.28515625" style="17" customWidth="1"/>
    <col min="13571" max="13571" width="12.140625" style="17" bestFit="1" customWidth="1"/>
    <col min="13572" max="13572" width="16.42578125" style="17" customWidth="1"/>
    <col min="13573" max="13573" width="13.28515625" style="17" customWidth="1"/>
    <col min="13574" max="13574" width="16" style="17" bestFit="1" customWidth="1"/>
    <col min="13575" max="13575" width="13.140625" style="17" customWidth="1"/>
    <col min="13576" max="13576" width="10.140625" style="17" customWidth="1"/>
    <col min="13577" max="13824" width="9.140625" style="17"/>
    <col min="13825" max="13825" width="32.140625" style="17" bestFit="1" customWidth="1"/>
    <col min="13826" max="13826" width="17.28515625" style="17" customWidth="1"/>
    <col min="13827" max="13827" width="12.140625" style="17" bestFit="1" customWidth="1"/>
    <col min="13828" max="13828" width="16.42578125" style="17" customWidth="1"/>
    <col min="13829" max="13829" width="13.28515625" style="17" customWidth="1"/>
    <col min="13830" max="13830" width="16" style="17" bestFit="1" customWidth="1"/>
    <col min="13831" max="13831" width="13.140625" style="17" customWidth="1"/>
    <col min="13832" max="13832" width="10.140625" style="17" customWidth="1"/>
    <col min="13833" max="14080" width="9.140625" style="17"/>
    <col min="14081" max="14081" width="32.140625" style="17" bestFit="1" customWidth="1"/>
    <col min="14082" max="14082" width="17.28515625" style="17" customWidth="1"/>
    <col min="14083" max="14083" width="12.140625" style="17" bestFit="1" customWidth="1"/>
    <col min="14084" max="14084" width="16.42578125" style="17" customWidth="1"/>
    <col min="14085" max="14085" width="13.28515625" style="17" customWidth="1"/>
    <col min="14086" max="14086" width="16" style="17" bestFit="1" customWidth="1"/>
    <col min="14087" max="14087" width="13.140625" style="17" customWidth="1"/>
    <col min="14088" max="14088" width="10.140625" style="17" customWidth="1"/>
    <col min="14089" max="14336" width="9.140625" style="17"/>
    <col min="14337" max="14337" width="32.140625" style="17" bestFit="1" customWidth="1"/>
    <col min="14338" max="14338" width="17.28515625" style="17" customWidth="1"/>
    <col min="14339" max="14339" width="12.140625" style="17" bestFit="1" customWidth="1"/>
    <col min="14340" max="14340" width="16.42578125" style="17" customWidth="1"/>
    <col min="14341" max="14341" width="13.28515625" style="17" customWidth="1"/>
    <col min="14342" max="14342" width="16" style="17" bestFit="1" customWidth="1"/>
    <col min="14343" max="14343" width="13.140625" style="17" customWidth="1"/>
    <col min="14344" max="14344" width="10.140625" style="17" customWidth="1"/>
    <col min="14345" max="14592" width="9.140625" style="17"/>
    <col min="14593" max="14593" width="32.140625" style="17" bestFit="1" customWidth="1"/>
    <col min="14594" max="14594" width="17.28515625" style="17" customWidth="1"/>
    <col min="14595" max="14595" width="12.140625" style="17" bestFit="1" customWidth="1"/>
    <col min="14596" max="14596" width="16.42578125" style="17" customWidth="1"/>
    <col min="14597" max="14597" width="13.28515625" style="17" customWidth="1"/>
    <col min="14598" max="14598" width="16" style="17" bestFit="1" customWidth="1"/>
    <col min="14599" max="14599" width="13.140625" style="17" customWidth="1"/>
    <col min="14600" max="14600" width="10.140625" style="17" customWidth="1"/>
    <col min="14601" max="14848" width="9.140625" style="17"/>
    <col min="14849" max="14849" width="32.140625" style="17" bestFit="1" customWidth="1"/>
    <col min="14850" max="14850" width="17.28515625" style="17" customWidth="1"/>
    <col min="14851" max="14851" width="12.140625" style="17" bestFit="1" customWidth="1"/>
    <col min="14852" max="14852" width="16.42578125" style="17" customWidth="1"/>
    <col min="14853" max="14853" width="13.28515625" style="17" customWidth="1"/>
    <col min="14854" max="14854" width="16" style="17" bestFit="1" customWidth="1"/>
    <col min="14855" max="14855" width="13.140625" style="17" customWidth="1"/>
    <col min="14856" max="14856" width="10.140625" style="17" customWidth="1"/>
    <col min="14857" max="15104" width="9.140625" style="17"/>
    <col min="15105" max="15105" width="32.140625" style="17" bestFit="1" customWidth="1"/>
    <col min="15106" max="15106" width="17.28515625" style="17" customWidth="1"/>
    <col min="15107" max="15107" width="12.140625" style="17" bestFit="1" customWidth="1"/>
    <col min="15108" max="15108" width="16.42578125" style="17" customWidth="1"/>
    <col min="15109" max="15109" width="13.28515625" style="17" customWidth="1"/>
    <col min="15110" max="15110" width="16" style="17" bestFit="1" customWidth="1"/>
    <col min="15111" max="15111" width="13.140625" style="17" customWidth="1"/>
    <col min="15112" max="15112" width="10.140625" style="17" customWidth="1"/>
    <col min="15113" max="15360" width="9.140625" style="17"/>
    <col min="15361" max="15361" width="32.140625" style="17" bestFit="1" customWidth="1"/>
    <col min="15362" max="15362" width="17.28515625" style="17" customWidth="1"/>
    <col min="15363" max="15363" width="12.140625" style="17" bestFit="1" customWidth="1"/>
    <col min="15364" max="15364" width="16.42578125" style="17" customWidth="1"/>
    <col min="15365" max="15365" width="13.28515625" style="17" customWidth="1"/>
    <col min="15366" max="15366" width="16" style="17" bestFit="1" customWidth="1"/>
    <col min="15367" max="15367" width="13.140625" style="17" customWidth="1"/>
    <col min="15368" max="15368" width="10.140625" style="17" customWidth="1"/>
    <col min="15369" max="15616" width="9.140625" style="17"/>
    <col min="15617" max="15617" width="32.140625" style="17" bestFit="1" customWidth="1"/>
    <col min="15618" max="15618" width="17.28515625" style="17" customWidth="1"/>
    <col min="15619" max="15619" width="12.140625" style="17" bestFit="1" customWidth="1"/>
    <col min="15620" max="15620" width="16.42578125" style="17" customWidth="1"/>
    <col min="15621" max="15621" width="13.28515625" style="17" customWidth="1"/>
    <col min="15622" max="15622" width="16" style="17" bestFit="1" customWidth="1"/>
    <col min="15623" max="15623" width="13.140625" style="17" customWidth="1"/>
    <col min="15624" max="15624" width="10.140625" style="17" customWidth="1"/>
    <col min="15625" max="15872" width="9.140625" style="17"/>
    <col min="15873" max="15873" width="32.140625" style="17" bestFit="1" customWidth="1"/>
    <col min="15874" max="15874" width="17.28515625" style="17" customWidth="1"/>
    <col min="15875" max="15875" width="12.140625" style="17" bestFit="1" customWidth="1"/>
    <col min="15876" max="15876" width="16.42578125" style="17" customWidth="1"/>
    <col min="15877" max="15877" width="13.28515625" style="17" customWidth="1"/>
    <col min="15878" max="15878" width="16" style="17" bestFit="1" customWidth="1"/>
    <col min="15879" max="15879" width="13.140625" style="17" customWidth="1"/>
    <col min="15880" max="15880" width="10.140625" style="17" customWidth="1"/>
    <col min="15881" max="16128" width="9.140625" style="17"/>
    <col min="16129" max="16129" width="32.140625" style="17" bestFit="1" customWidth="1"/>
    <col min="16130" max="16130" width="17.28515625" style="17" customWidth="1"/>
    <col min="16131" max="16131" width="12.140625" style="17" bestFit="1" customWidth="1"/>
    <col min="16132" max="16132" width="16.42578125" style="17" customWidth="1"/>
    <col min="16133" max="16133" width="13.28515625" style="17" customWidth="1"/>
    <col min="16134" max="16134" width="16" style="17" bestFit="1" customWidth="1"/>
    <col min="16135" max="16135" width="13.140625" style="17" customWidth="1"/>
    <col min="16136" max="16136" width="10.140625" style="17" customWidth="1"/>
    <col min="16137" max="16384" width="9.140625" style="17"/>
  </cols>
  <sheetData>
    <row r="1" spans="1:8" ht="12.75">
      <c r="A1" s="1723" t="s">
        <v>417</v>
      </c>
      <c r="B1" s="1723"/>
      <c r="C1" s="1723"/>
      <c r="D1" s="1723"/>
      <c r="E1" s="1723"/>
      <c r="F1" s="1723"/>
      <c r="G1" s="1723"/>
      <c r="H1" s="1723"/>
    </row>
    <row r="2" spans="1:8" ht="17.25" customHeight="1">
      <c r="A2" s="1724" t="s">
        <v>0</v>
      </c>
      <c r="B2" s="1724"/>
      <c r="C2" s="1724"/>
      <c r="D2" s="1724"/>
      <c r="E2" s="1724"/>
      <c r="F2" s="1724"/>
      <c r="G2" s="1724"/>
      <c r="H2" s="1724"/>
    </row>
    <row r="3" spans="1:8" ht="17.25" customHeight="1">
      <c r="A3" s="1725" t="s">
        <v>67</v>
      </c>
      <c r="B3" s="1725"/>
      <c r="C3" s="1725"/>
      <c r="D3" s="1725"/>
      <c r="E3" s="1725"/>
      <c r="F3" s="1725"/>
      <c r="G3" s="1725"/>
      <c r="H3" s="1725"/>
    </row>
    <row r="4" spans="1:8" ht="11.25" customHeight="1" thickBot="1">
      <c r="A4" s="20"/>
      <c r="B4" s="21"/>
      <c r="C4" s="21"/>
      <c r="D4" s="21"/>
      <c r="E4" s="20"/>
      <c r="F4" s="20"/>
      <c r="G4" s="1726" t="s">
        <v>1</v>
      </c>
      <c r="H4" s="1726"/>
    </row>
    <row r="5" spans="1:8" ht="17.25" customHeight="1" thickTop="1">
      <c r="A5" s="1727" t="s">
        <v>2</v>
      </c>
      <c r="B5" s="1730" t="s">
        <v>3</v>
      </c>
      <c r="C5" s="1730"/>
      <c r="D5" s="1730"/>
      <c r="E5" s="1730"/>
      <c r="F5" s="1730"/>
      <c r="G5" s="1731" t="s">
        <v>4</v>
      </c>
      <c r="H5" s="1732"/>
    </row>
    <row r="6" spans="1:8" ht="17.25" customHeight="1">
      <c r="A6" s="1728"/>
      <c r="B6" s="1733" t="s">
        <v>5</v>
      </c>
      <c r="C6" s="1734"/>
      <c r="D6" s="1733" t="s">
        <v>6</v>
      </c>
      <c r="E6" s="1734"/>
      <c r="F6" s="22" t="s">
        <v>68</v>
      </c>
      <c r="G6" s="1735" t="s">
        <v>71</v>
      </c>
      <c r="H6" s="1736"/>
    </row>
    <row r="7" spans="1:8" ht="24" customHeight="1">
      <c r="A7" s="1729"/>
      <c r="B7" s="23" t="s">
        <v>70</v>
      </c>
      <c r="C7" s="23" t="s">
        <v>7</v>
      </c>
      <c r="D7" s="24" t="s">
        <v>70</v>
      </c>
      <c r="E7" s="24" t="s">
        <v>7</v>
      </c>
      <c r="F7" s="24" t="s">
        <v>70</v>
      </c>
      <c r="G7" s="25" t="s">
        <v>6</v>
      </c>
      <c r="H7" s="26" t="s">
        <v>68</v>
      </c>
    </row>
    <row r="8" spans="1:8" ht="17.25" customHeight="1">
      <c r="A8" s="27" t="s">
        <v>8</v>
      </c>
      <c r="B8" s="28">
        <v>371912.7</v>
      </c>
      <c r="C8" s="28">
        <v>509213.9</v>
      </c>
      <c r="D8" s="28">
        <v>388306</v>
      </c>
      <c r="E8" s="28">
        <v>581704.39100000006</v>
      </c>
      <c r="F8" s="28">
        <v>555101.89999999991</v>
      </c>
      <c r="G8" s="29">
        <v>4.4078354947276601</v>
      </c>
      <c r="H8" s="30">
        <f>F8/D8*100-100</f>
        <v>42.954757330558863</v>
      </c>
    </row>
    <row r="9" spans="1:8" s="18" customFormat="1" ht="17.25" customHeight="1">
      <c r="A9" s="27" t="s">
        <v>9</v>
      </c>
      <c r="B9" s="31">
        <v>260813.6</v>
      </c>
      <c r="C9" s="31">
        <v>334881.5</v>
      </c>
      <c r="D9" s="31">
        <v>276230.40000000002</v>
      </c>
      <c r="E9" s="31">
        <v>364469.23300000001</v>
      </c>
      <c r="F9" s="31">
        <v>394507.8</v>
      </c>
      <c r="G9" s="29">
        <v>5.911041448758823</v>
      </c>
      <c r="H9" s="30">
        <f t="shared" ref="H9:H44" si="0">F9/D9*100-100</f>
        <v>42.818386390491412</v>
      </c>
    </row>
    <row r="10" spans="1:8" ht="17.25" customHeight="1">
      <c r="A10" s="32" t="s">
        <v>10</v>
      </c>
      <c r="B10" s="33">
        <v>243573.3</v>
      </c>
      <c r="C10" s="33">
        <v>309169.3</v>
      </c>
      <c r="D10" s="33">
        <v>255480.4</v>
      </c>
      <c r="E10" s="33">
        <v>333275.03399999999</v>
      </c>
      <c r="F10" s="33">
        <v>363881.8</v>
      </c>
      <c r="G10" s="34">
        <v>4.8885078947487415</v>
      </c>
      <c r="H10" s="35">
        <f t="shared" si="0"/>
        <v>42.43041736274094</v>
      </c>
    </row>
    <row r="11" spans="1:8" ht="17.25" customHeight="1">
      <c r="A11" s="32" t="s">
        <v>11</v>
      </c>
      <c r="B11" s="33">
        <v>2159.1999999999998</v>
      </c>
      <c r="C11" s="33">
        <v>3625.7</v>
      </c>
      <c r="D11" s="33">
        <v>5343.7000000000007</v>
      </c>
      <c r="E11" s="33">
        <v>9490.5519999999997</v>
      </c>
      <c r="F11" s="33">
        <v>14504.8</v>
      </c>
      <c r="G11" s="34">
        <v>147.48517969618382</v>
      </c>
      <c r="H11" s="35">
        <f t="shared" si="0"/>
        <v>171.43739356625554</v>
      </c>
    </row>
    <row r="12" spans="1:8" ht="17.25" customHeight="1">
      <c r="A12" s="32" t="s">
        <v>12</v>
      </c>
      <c r="B12" s="33">
        <v>15081.1</v>
      </c>
      <c r="C12" s="33">
        <v>22086.5</v>
      </c>
      <c r="D12" s="33">
        <v>15406.3</v>
      </c>
      <c r="E12" s="33">
        <v>21703.646999999997</v>
      </c>
      <c r="F12" s="33">
        <v>16121.199999999999</v>
      </c>
      <c r="G12" s="34">
        <v>2.1563413809337391</v>
      </c>
      <c r="H12" s="35">
        <f t="shared" si="0"/>
        <v>4.6403094837826018</v>
      </c>
    </row>
    <row r="13" spans="1:8" s="18" customFormat="1" ht="17.25" customHeight="1">
      <c r="A13" s="27" t="s">
        <v>13</v>
      </c>
      <c r="B13" s="31">
        <v>46107.3</v>
      </c>
      <c r="C13" s="31">
        <v>81030.3</v>
      </c>
      <c r="D13" s="31">
        <v>55755.5</v>
      </c>
      <c r="E13" s="31">
        <v>115677.41900000001</v>
      </c>
      <c r="F13" s="31">
        <v>108434.09999999999</v>
      </c>
      <c r="G13" s="29">
        <v>20.925536737132717</v>
      </c>
      <c r="H13" s="30">
        <f t="shared" si="0"/>
        <v>94.481441292787224</v>
      </c>
    </row>
    <row r="14" spans="1:8" ht="17.25" customHeight="1">
      <c r="A14" s="32" t="s">
        <v>10</v>
      </c>
      <c r="B14" s="33">
        <v>38059.199999999997</v>
      </c>
      <c r="C14" s="33">
        <v>68626</v>
      </c>
      <c r="D14" s="33">
        <v>47618.5</v>
      </c>
      <c r="E14" s="33">
        <v>101579.099</v>
      </c>
      <c r="F14" s="33">
        <v>86886.7</v>
      </c>
      <c r="G14" s="34">
        <v>25.116923109261364</v>
      </c>
      <c r="H14" s="35">
        <f t="shared" si="0"/>
        <v>82.464168337935888</v>
      </c>
    </row>
    <row r="15" spans="1:8" ht="17.25" customHeight="1">
      <c r="A15" s="32" t="s">
        <v>11</v>
      </c>
      <c r="B15" s="33">
        <v>5492.7999999999993</v>
      </c>
      <c r="C15" s="33">
        <v>7646.2</v>
      </c>
      <c r="D15" s="33">
        <v>4505.9000000000005</v>
      </c>
      <c r="E15" s="33">
        <v>7247.4970000000003</v>
      </c>
      <c r="F15" s="33">
        <v>14749.699999999999</v>
      </c>
      <c r="G15" s="34">
        <v>-17.967157005534489</v>
      </c>
      <c r="H15" s="35">
        <f t="shared" si="0"/>
        <v>227.34192947025008</v>
      </c>
    </row>
    <row r="16" spans="1:8" ht="17.25" customHeight="1">
      <c r="A16" s="32" t="s">
        <v>12</v>
      </c>
      <c r="B16" s="33">
        <v>2555.3000000000002</v>
      </c>
      <c r="C16" s="33">
        <v>4758.0999999999995</v>
      </c>
      <c r="D16" s="33">
        <v>3631.1</v>
      </c>
      <c r="E16" s="33">
        <v>6850.8230000000003</v>
      </c>
      <c r="F16" s="33">
        <v>6797.7000000000007</v>
      </c>
      <c r="G16" s="34">
        <v>42.100731812311665</v>
      </c>
      <c r="H16" s="35">
        <f t="shared" si="0"/>
        <v>87.207733193798049</v>
      </c>
    </row>
    <row r="17" spans="1:8" s="18" customFormat="1" ht="17.25" customHeight="1">
      <c r="A17" s="36" t="s">
        <v>14</v>
      </c>
      <c r="B17" s="31">
        <v>64991.8</v>
      </c>
      <c r="C17" s="31">
        <v>93302.1</v>
      </c>
      <c r="D17" s="31">
        <v>56320.1</v>
      </c>
      <c r="E17" s="31">
        <v>101557.739</v>
      </c>
      <c r="F17" s="31">
        <v>52160</v>
      </c>
      <c r="G17" s="29">
        <v>-13.342760163589872</v>
      </c>
      <c r="H17" s="30">
        <f t="shared" si="0"/>
        <v>-7.3865280778975944</v>
      </c>
    </row>
    <row r="18" spans="1:8" ht="17.25" customHeight="1">
      <c r="A18" s="32" t="s">
        <v>10</v>
      </c>
      <c r="B18" s="33">
        <v>61253.9</v>
      </c>
      <c r="C18" s="33">
        <v>87750.5</v>
      </c>
      <c r="D18" s="33">
        <v>52324.7</v>
      </c>
      <c r="E18" s="33">
        <v>93336.894</v>
      </c>
      <c r="F18" s="33">
        <v>50971.5</v>
      </c>
      <c r="G18" s="34">
        <v>-14.577357523357705</v>
      </c>
      <c r="H18" s="35">
        <f t="shared" si="0"/>
        <v>-2.5861591179691317</v>
      </c>
    </row>
    <row r="19" spans="1:8" ht="17.25" customHeight="1">
      <c r="A19" s="32" t="s">
        <v>11</v>
      </c>
      <c r="B19" s="33">
        <v>2840.9</v>
      </c>
      <c r="C19" s="33">
        <v>4051.6</v>
      </c>
      <c r="D19" s="33">
        <v>3969.4</v>
      </c>
      <c r="E19" s="33">
        <v>7834.1750000000002</v>
      </c>
      <c r="F19" s="33">
        <v>860</v>
      </c>
      <c r="G19" s="34">
        <v>39.723327114646764</v>
      </c>
      <c r="H19" s="35">
        <f t="shared" si="0"/>
        <v>-78.334257066559175</v>
      </c>
    </row>
    <row r="20" spans="1:8" ht="17.25" customHeight="1">
      <c r="A20" s="32" t="s">
        <v>12</v>
      </c>
      <c r="B20" s="33">
        <v>897</v>
      </c>
      <c r="C20" s="33">
        <v>1500</v>
      </c>
      <c r="D20" s="33">
        <v>26</v>
      </c>
      <c r="E20" s="33">
        <v>386.67</v>
      </c>
      <c r="F20" s="33">
        <v>328.5</v>
      </c>
      <c r="G20" s="34">
        <v>-97.101449275362313</v>
      </c>
      <c r="H20" s="35">
        <f t="shared" si="0"/>
        <v>1163.4615384615386</v>
      </c>
    </row>
    <row r="21" spans="1:8" ht="17.25" customHeight="1">
      <c r="A21" s="1000" t="s">
        <v>15</v>
      </c>
      <c r="B21" s="1001">
        <v>371912.7</v>
      </c>
      <c r="C21" s="1001">
        <v>509213.9</v>
      </c>
      <c r="D21" s="1001">
        <v>388306</v>
      </c>
      <c r="E21" s="1001">
        <v>581704.39100000006</v>
      </c>
      <c r="F21" s="1001">
        <v>555101.89999999991</v>
      </c>
      <c r="G21" s="1002">
        <v>4.4078354947276637</v>
      </c>
      <c r="H21" s="1003">
        <f t="shared" si="0"/>
        <v>42.954757330558863</v>
      </c>
    </row>
    <row r="22" spans="1:8" ht="17.25" customHeight="1">
      <c r="A22" s="1000" t="s">
        <v>16</v>
      </c>
      <c r="B22" s="1001">
        <v>403892.90000000008</v>
      </c>
      <c r="C22" s="1001">
        <v>463333.4</v>
      </c>
      <c r="D22" s="1001">
        <v>448292.99999999994</v>
      </c>
      <c r="E22" s="1001">
        <v>531870.38300000003</v>
      </c>
      <c r="F22" s="1001">
        <v>605234.29999999993</v>
      </c>
      <c r="G22" s="1002">
        <v>10.993038005867362</v>
      </c>
      <c r="H22" s="1003">
        <f t="shared" si="0"/>
        <v>35.008643900306282</v>
      </c>
    </row>
    <row r="23" spans="1:8" ht="17.25" customHeight="1">
      <c r="A23" s="37" t="s">
        <v>17</v>
      </c>
      <c r="B23" s="38">
        <v>371464.4</v>
      </c>
      <c r="C23" s="38">
        <v>434795.2</v>
      </c>
      <c r="D23" s="38">
        <v>423182.89999999997</v>
      </c>
      <c r="E23" s="38">
        <v>521761.38299999997</v>
      </c>
      <c r="F23" s="38">
        <v>540136</v>
      </c>
      <c r="G23" s="29">
        <v>13.922868517144565</v>
      </c>
      <c r="H23" s="30">
        <f t="shared" si="0"/>
        <v>27.636537298647951</v>
      </c>
    </row>
    <row r="24" spans="1:8" ht="17.25" customHeight="1">
      <c r="A24" s="39" t="s">
        <v>18</v>
      </c>
      <c r="B24" s="40">
        <v>345359</v>
      </c>
      <c r="C24" s="40">
        <v>405846.60000000003</v>
      </c>
      <c r="D24" s="40">
        <v>396019.6</v>
      </c>
      <c r="E24" s="33">
        <v>481978.14599999995</v>
      </c>
      <c r="F24" s="40">
        <v>527140.6</v>
      </c>
      <c r="G24" s="41">
        <v>14.668967653948485</v>
      </c>
      <c r="H24" s="42">
        <f t="shared" si="0"/>
        <v>33.109724872203287</v>
      </c>
    </row>
    <row r="25" spans="1:8" ht="17.25" customHeight="1">
      <c r="A25" s="39" t="s">
        <v>19</v>
      </c>
      <c r="B25" s="40">
        <v>26105.4</v>
      </c>
      <c r="C25" s="40">
        <v>28948.599999999995</v>
      </c>
      <c r="D25" s="40">
        <v>27163.3</v>
      </c>
      <c r="E25" s="33">
        <v>39783.237000000008</v>
      </c>
      <c r="F25" s="40">
        <v>12995.399999999998</v>
      </c>
      <c r="G25" s="41">
        <v>4.052418273613867</v>
      </c>
      <c r="H25" s="42">
        <f t="shared" si="0"/>
        <v>-52.158242923356148</v>
      </c>
    </row>
    <row r="26" spans="1:8" ht="17.25" customHeight="1">
      <c r="A26" s="43" t="s">
        <v>20</v>
      </c>
      <c r="B26" s="33">
        <v>14932.1</v>
      </c>
      <c r="C26" s="33">
        <v>11104.8</v>
      </c>
      <c r="D26" s="33">
        <v>7771.9000000000033</v>
      </c>
      <c r="E26" s="33">
        <v>5713.4240000000009</v>
      </c>
      <c r="F26" s="33">
        <v>17771.7</v>
      </c>
      <c r="G26" s="34">
        <v>-47.951728156120012</v>
      </c>
      <c r="H26" s="35">
        <f t="shared" si="0"/>
        <v>128.66609194662817</v>
      </c>
    </row>
    <row r="27" spans="1:8" ht="17.25" customHeight="1">
      <c r="A27" s="43" t="s">
        <v>21</v>
      </c>
      <c r="B27" s="33">
        <v>148.19999999999999</v>
      </c>
      <c r="C27" s="33">
        <v>-26.5</v>
      </c>
      <c r="D27" s="33">
        <v>195.00000000000006</v>
      </c>
      <c r="E27" s="33">
        <v>1096.5</v>
      </c>
      <c r="F27" s="33">
        <v>-884.5999999999998</v>
      </c>
      <c r="G27" s="34">
        <v>31.578947368421098</v>
      </c>
      <c r="H27" s="35">
        <f t="shared" si="0"/>
        <v>-553.64102564102541</v>
      </c>
    </row>
    <row r="28" spans="1:8" ht="17.25" customHeight="1">
      <c r="A28" s="43" t="s">
        <v>22</v>
      </c>
      <c r="B28" s="33">
        <v>969.9</v>
      </c>
      <c r="C28" s="33">
        <v>1129.5999999999999</v>
      </c>
      <c r="D28" s="33">
        <v>-345.9</v>
      </c>
      <c r="E28" s="33">
        <v>-3.1</v>
      </c>
      <c r="F28" s="33">
        <v>-639.20000000000005</v>
      </c>
      <c r="G28" s="34">
        <v>-135.66347046087225</v>
      </c>
      <c r="H28" s="35">
        <f t="shared" si="0"/>
        <v>84.793292859207895</v>
      </c>
    </row>
    <row r="29" spans="1:8" ht="17.25" customHeight="1">
      <c r="A29" s="43" t="s">
        <v>23</v>
      </c>
      <c r="B29" s="33">
        <v>1410.9</v>
      </c>
      <c r="C29" s="33">
        <v>832.9</v>
      </c>
      <c r="D29" s="33">
        <v>1102.0999999999999</v>
      </c>
      <c r="E29" s="33">
        <v>216</v>
      </c>
      <c r="F29" s="33">
        <v>1887.1999999999998</v>
      </c>
      <c r="G29" s="34">
        <v>21.886738960946929</v>
      </c>
      <c r="H29" s="35">
        <f t="shared" si="0"/>
        <v>71.236729879321302</v>
      </c>
    </row>
    <row r="30" spans="1:8" ht="17.25" customHeight="1">
      <c r="A30" s="44" t="s">
        <v>24</v>
      </c>
      <c r="B30" s="33">
        <v>0</v>
      </c>
      <c r="C30" s="33">
        <v>10000</v>
      </c>
      <c r="D30" s="33">
        <v>0</v>
      </c>
      <c r="E30" s="33">
        <v>0</v>
      </c>
      <c r="F30" s="33">
        <v>18287.099999999999</v>
      </c>
      <c r="G30" s="34" t="s">
        <v>25</v>
      </c>
      <c r="H30" s="35" t="s">
        <v>25</v>
      </c>
    </row>
    <row r="31" spans="1:8" ht="17.25" customHeight="1">
      <c r="A31" s="43" t="s">
        <v>26</v>
      </c>
      <c r="B31" s="45">
        <v>14967.4</v>
      </c>
      <c r="C31" s="45">
        <v>5497.4</v>
      </c>
      <c r="D31" s="45">
        <v>16387</v>
      </c>
      <c r="E31" s="46">
        <v>3086.1759999999999</v>
      </c>
      <c r="F31" s="45">
        <v>28676.1</v>
      </c>
      <c r="G31" s="34">
        <v>9.4846132260780109</v>
      </c>
      <c r="H31" s="35">
        <f t="shared" si="0"/>
        <v>74.9929822420211</v>
      </c>
    </row>
    <row r="32" spans="1:8" ht="17.25" customHeight="1">
      <c r="A32" s="1000" t="s">
        <v>27</v>
      </c>
      <c r="B32" s="1001">
        <v>31980.20000000007</v>
      </c>
      <c r="C32" s="1001">
        <v>-45880.5</v>
      </c>
      <c r="D32" s="1001">
        <v>59986.999999999942</v>
      </c>
      <c r="E32" s="1001">
        <v>-49834.008000000031</v>
      </c>
      <c r="F32" s="1001">
        <v>50132.400000000023</v>
      </c>
      <c r="G32" s="1002">
        <v>87.575437301829908</v>
      </c>
      <c r="H32" s="1003">
        <f t="shared" si="0"/>
        <v>-16.427892710087065</v>
      </c>
    </row>
    <row r="33" spans="1:10" ht="17.25" customHeight="1">
      <c r="A33" s="1000" t="s">
        <v>28</v>
      </c>
      <c r="B33" s="1004">
        <v>-31980.2</v>
      </c>
      <c r="C33" s="1004">
        <v>45880.5</v>
      </c>
      <c r="D33" s="1004">
        <v>-59987.015000000007</v>
      </c>
      <c r="E33" s="1004">
        <v>49834.017999999996</v>
      </c>
      <c r="F33" s="1004">
        <v>-50132.369999999915</v>
      </c>
      <c r="G33" s="1002">
        <v>87.575484205852376</v>
      </c>
      <c r="H33" s="1003">
        <f t="shared" si="0"/>
        <v>-16.427963618459913</v>
      </c>
    </row>
    <row r="34" spans="1:10" ht="17.25" customHeight="1">
      <c r="A34" s="37" t="s">
        <v>29</v>
      </c>
      <c r="B34" s="38">
        <v>-42445.5</v>
      </c>
      <c r="C34" s="38">
        <v>32055.300000000003</v>
      </c>
      <c r="D34" s="38">
        <v>-96255.514999999999</v>
      </c>
      <c r="E34" s="38">
        <v>6366.5299999999988</v>
      </c>
      <c r="F34" s="38">
        <v>-91492.469999999914</v>
      </c>
      <c r="G34" s="34">
        <v>126.77436948557562</v>
      </c>
      <c r="H34" s="35">
        <f t="shared" si="0"/>
        <v>-4.9483346486693023</v>
      </c>
    </row>
    <row r="35" spans="1:10" ht="17.25" customHeight="1">
      <c r="A35" s="37" t="s">
        <v>30</v>
      </c>
      <c r="B35" s="33">
        <v>15000</v>
      </c>
      <c r="C35" s="33">
        <v>42423.1</v>
      </c>
      <c r="D35" s="33">
        <v>87662.085000000006</v>
      </c>
      <c r="E35" s="33">
        <v>87774.5</v>
      </c>
      <c r="F35" s="33">
        <v>63337.729999999996</v>
      </c>
      <c r="G35" s="34">
        <v>484.41390000000001</v>
      </c>
      <c r="H35" s="35">
        <f t="shared" si="0"/>
        <v>-27.747862716247297</v>
      </c>
    </row>
    <row r="36" spans="1:10" ht="17.25" customHeight="1">
      <c r="A36" s="47" t="s">
        <v>31</v>
      </c>
      <c r="B36" s="48">
        <v>0</v>
      </c>
      <c r="C36" s="48">
        <v>10000</v>
      </c>
      <c r="D36" s="48">
        <v>20500</v>
      </c>
      <c r="E36" s="48">
        <v>20500</v>
      </c>
      <c r="F36" s="48">
        <v>28000</v>
      </c>
      <c r="G36" s="34" t="s">
        <v>25</v>
      </c>
      <c r="H36" s="35" t="s">
        <v>25</v>
      </c>
    </row>
    <row r="37" spans="1:10" ht="17.25" customHeight="1">
      <c r="A37" s="47" t="s">
        <v>32</v>
      </c>
      <c r="B37" s="48">
        <v>15000</v>
      </c>
      <c r="C37" s="48">
        <v>30000</v>
      </c>
      <c r="D37" s="48">
        <v>62000</v>
      </c>
      <c r="E37" s="48">
        <v>62000</v>
      </c>
      <c r="F37" s="48">
        <v>35000</v>
      </c>
      <c r="G37" s="34" t="s">
        <v>25</v>
      </c>
      <c r="H37" s="35" t="s">
        <v>25</v>
      </c>
    </row>
    <row r="38" spans="1:10" ht="12.75">
      <c r="A38" s="47" t="s">
        <v>33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34" t="s">
        <v>25</v>
      </c>
      <c r="H38" s="35" t="s">
        <v>25</v>
      </c>
    </row>
    <row r="39" spans="1:10" ht="12.75">
      <c r="A39" s="47" t="s">
        <v>34</v>
      </c>
      <c r="B39" s="48">
        <v>0</v>
      </c>
      <c r="C39" s="48">
        <v>2339.4</v>
      </c>
      <c r="D39" s="48">
        <v>5000</v>
      </c>
      <c r="E39" s="48">
        <v>5000</v>
      </c>
      <c r="F39" s="48">
        <v>285.63</v>
      </c>
      <c r="G39" s="34" t="s">
        <v>25</v>
      </c>
      <c r="H39" s="35" t="s">
        <v>25</v>
      </c>
    </row>
    <row r="40" spans="1:10" ht="12.75">
      <c r="A40" s="47" t="s">
        <v>35</v>
      </c>
      <c r="B40" s="48">
        <v>0</v>
      </c>
      <c r="C40" s="48">
        <v>83.7</v>
      </c>
      <c r="D40" s="48">
        <v>162.08500000000001</v>
      </c>
      <c r="E40" s="48">
        <v>274.5</v>
      </c>
      <c r="F40" s="48">
        <v>52.1</v>
      </c>
      <c r="G40" s="34" t="s">
        <v>25</v>
      </c>
      <c r="H40" s="35" t="s">
        <v>25</v>
      </c>
    </row>
    <row r="41" spans="1:10" ht="17.25" customHeight="1">
      <c r="A41" s="37" t="s">
        <v>69</v>
      </c>
      <c r="B41" s="38">
        <v>-57384</v>
      </c>
      <c r="C41" s="38">
        <v>-10312.299999999996</v>
      </c>
      <c r="D41" s="38">
        <v>-183652.6</v>
      </c>
      <c r="E41" s="38">
        <v>-81221.570000000007</v>
      </c>
      <c r="F41" s="38">
        <v>-154054.49999999991</v>
      </c>
      <c r="G41" s="49">
        <v>220.04147497560297</v>
      </c>
      <c r="H41" s="53">
        <f t="shared" si="0"/>
        <v>-16.116352286872115</v>
      </c>
    </row>
    <row r="42" spans="1:10" ht="17.25" customHeight="1">
      <c r="A42" s="37" t="s">
        <v>36</v>
      </c>
      <c r="B42" s="38">
        <v>-61.5</v>
      </c>
      <c r="C42" s="38">
        <v>-55.5</v>
      </c>
      <c r="D42" s="38">
        <v>-265</v>
      </c>
      <c r="E42" s="38">
        <v>-186.39999999999418</v>
      </c>
      <c r="F42" s="38">
        <v>-775.69999999999709</v>
      </c>
      <c r="G42" s="49">
        <v>330.89430894308941</v>
      </c>
      <c r="H42" s="53">
        <f t="shared" si="0"/>
        <v>192.71698113207435</v>
      </c>
    </row>
    <row r="43" spans="1:10" ht="12.75">
      <c r="A43" s="37" t="s">
        <v>37</v>
      </c>
      <c r="B43" s="38">
        <v>5500.2</v>
      </c>
      <c r="C43" s="38">
        <v>11224</v>
      </c>
      <c r="D43" s="38">
        <v>9955.9</v>
      </c>
      <c r="E43" s="38">
        <v>13694</v>
      </c>
      <c r="F43" s="38">
        <v>1590.4</v>
      </c>
      <c r="G43" s="49">
        <v>81.009781462492271</v>
      </c>
      <c r="H43" s="53">
        <f t="shared" si="0"/>
        <v>-84.025552687351222</v>
      </c>
      <c r="J43" s="19"/>
    </row>
    <row r="44" spans="1:10" ht="17.25" customHeight="1" thickBot="1">
      <c r="A44" s="50" t="s">
        <v>38</v>
      </c>
      <c r="B44" s="51">
        <v>4965.1000000000004</v>
      </c>
      <c r="C44" s="51">
        <v>2601.1999999999989</v>
      </c>
      <c r="D44" s="51">
        <v>26312.6</v>
      </c>
      <c r="E44" s="51">
        <v>29773.488000000001</v>
      </c>
      <c r="F44" s="51">
        <v>39769.699999999997</v>
      </c>
      <c r="G44" s="52">
        <v>429.951058387545</v>
      </c>
      <c r="H44" s="54">
        <f t="shared" si="0"/>
        <v>51.143178553240631</v>
      </c>
    </row>
    <row r="45" spans="1:10" ht="11.25" customHeight="1" thickTop="1">
      <c r="A45" s="1"/>
      <c r="B45" s="1"/>
      <c r="C45" s="1"/>
      <c r="D45" s="1"/>
      <c r="E45" s="1"/>
      <c r="F45" s="2"/>
      <c r="G45" s="1"/>
      <c r="H45" s="1"/>
    </row>
    <row r="46" spans="1:10" ht="43.5" customHeight="1">
      <c r="A46" s="1722" t="s">
        <v>1095</v>
      </c>
      <c r="B46" s="1722"/>
      <c r="C46" s="1722"/>
      <c r="D46" s="1722"/>
      <c r="E46" s="1722"/>
      <c r="F46" s="1722"/>
      <c r="G46" s="1722"/>
      <c r="H46" s="1722"/>
    </row>
    <row r="47" spans="1:10" ht="19.5" customHeight="1">
      <c r="A47" s="1722" t="s">
        <v>39</v>
      </c>
      <c r="B47" s="1722"/>
      <c r="C47" s="1722"/>
      <c r="D47" s="1722"/>
      <c r="E47" s="1722"/>
      <c r="F47" s="1722"/>
      <c r="G47" s="1722"/>
      <c r="H47" s="1722"/>
    </row>
    <row r="48" spans="1:10" ht="17.25" customHeight="1">
      <c r="A48" s="1722" t="s">
        <v>40</v>
      </c>
      <c r="B48" s="1722"/>
      <c r="C48" s="1722"/>
      <c r="D48" s="1722"/>
      <c r="E48" s="1722"/>
      <c r="F48" s="1722"/>
      <c r="G48" s="1722"/>
      <c r="H48" s="1722"/>
    </row>
    <row r="49" spans="1:8" ht="17.25" customHeight="1">
      <c r="A49" s="1722" t="s">
        <v>41</v>
      </c>
      <c r="B49" s="1722"/>
      <c r="C49" s="1722"/>
      <c r="D49" s="1722"/>
      <c r="E49" s="1722"/>
      <c r="F49" s="1722"/>
      <c r="G49" s="1722"/>
      <c r="H49" s="1722"/>
    </row>
    <row r="50" spans="1:8" ht="16.5" customHeight="1"/>
    <row r="51" spans="1:8" ht="16.5" customHeight="1"/>
    <row r="52" spans="1:8" ht="16.5" customHeight="1"/>
    <row r="53" spans="1:8" ht="16.5" customHeight="1"/>
    <row r="54" spans="1:8" ht="16.5" customHeight="1"/>
    <row r="55" spans="1:8" ht="16.5" customHeight="1"/>
    <row r="56" spans="1:8" ht="16.5" customHeight="1"/>
    <row r="57" spans="1:8" ht="16.5" customHeight="1"/>
    <row r="58" spans="1:8" ht="16.5" customHeight="1"/>
    <row r="59" spans="1:8" ht="16.5" customHeight="1"/>
    <row r="60" spans="1:8" ht="16.5" customHeight="1"/>
    <row r="61" spans="1:8" ht="16.5" customHeight="1"/>
    <row r="62" spans="1:8" ht="16.5" customHeight="1"/>
    <row r="63" spans="1:8" ht="16.5" customHeight="1"/>
    <row r="64" spans="1:8" ht="16.5" customHeight="1"/>
    <row r="65" ht="16.5" customHeight="1"/>
    <row r="66" ht="16.5" customHeight="1"/>
    <row r="67" ht="16.5" customHeight="1"/>
  </sheetData>
  <mergeCells count="14">
    <mergeCell ref="A49:H49"/>
    <mergeCell ref="A1:H1"/>
    <mergeCell ref="A2:H2"/>
    <mergeCell ref="A3:H3"/>
    <mergeCell ref="A46:H46"/>
    <mergeCell ref="A47:H47"/>
    <mergeCell ref="A48:H48"/>
    <mergeCell ref="G4:H4"/>
    <mergeCell ref="A5:A7"/>
    <mergeCell ref="B5:F5"/>
    <mergeCell ref="G5:H5"/>
    <mergeCell ref="B6:C6"/>
    <mergeCell ref="D6:E6"/>
    <mergeCell ref="G6:H6"/>
  </mergeCells>
  <pageMargins left="0.87" right="0.44" top="0.47" bottom="0.05" header="0.3" footer="0.05"/>
  <pageSetup scale="7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6"/>
  <sheetViews>
    <sheetView view="pageBreakPreview" zoomScaleSheetLayoutView="100" workbookViewId="0">
      <selection activeCell="N14" sqref="N14"/>
    </sheetView>
  </sheetViews>
  <sheetFormatPr defaultRowHeight="12.75"/>
  <cols>
    <col min="1" max="1" width="21.42578125" style="55" customWidth="1"/>
    <col min="2" max="2" width="12.28515625" style="55" bestFit="1" customWidth="1"/>
    <col min="3" max="3" width="12.7109375" style="55" bestFit="1" customWidth="1"/>
    <col min="4" max="5" width="12.5703125" style="55" bestFit="1" customWidth="1"/>
    <col min="6" max="6" width="12.28515625" style="55" bestFit="1" customWidth="1"/>
    <col min="7" max="10" width="8.28515625" style="55" bestFit="1" customWidth="1"/>
    <col min="11" max="256" width="9.140625" style="55"/>
    <col min="257" max="257" width="21.42578125" style="55" customWidth="1"/>
    <col min="258" max="258" width="12.140625" style="55" bestFit="1" customWidth="1"/>
    <col min="259" max="259" width="9.140625" style="55"/>
    <col min="260" max="260" width="12.140625" style="55" bestFit="1" customWidth="1"/>
    <col min="261" max="261" width="8.42578125" style="55" bestFit="1" customWidth="1"/>
    <col min="262" max="262" width="12.140625" style="55" bestFit="1" customWidth="1"/>
    <col min="263" max="266" width="8.140625" style="55" bestFit="1" customWidth="1"/>
    <col min="267" max="512" width="9.140625" style="55"/>
    <col min="513" max="513" width="21.42578125" style="55" customWidth="1"/>
    <col min="514" max="514" width="12.140625" style="55" bestFit="1" customWidth="1"/>
    <col min="515" max="515" width="9.140625" style="55"/>
    <col min="516" max="516" width="12.140625" style="55" bestFit="1" customWidth="1"/>
    <col min="517" max="517" width="8.42578125" style="55" bestFit="1" customWidth="1"/>
    <col min="518" max="518" width="12.140625" style="55" bestFit="1" customWidth="1"/>
    <col min="519" max="522" width="8.140625" style="55" bestFit="1" customWidth="1"/>
    <col min="523" max="768" width="9.140625" style="55"/>
    <col min="769" max="769" width="21.42578125" style="55" customWidth="1"/>
    <col min="770" max="770" width="12.140625" style="55" bestFit="1" customWidth="1"/>
    <col min="771" max="771" width="9.140625" style="55"/>
    <col min="772" max="772" width="12.140625" style="55" bestFit="1" customWidth="1"/>
    <col min="773" max="773" width="8.42578125" style="55" bestFit="1" customWidth="1"/>
    <col min="774" max="774" width="12.140625" style="55" bestFit="1" customWidth="1"/>
    <col min="775" max="778" width="8.140625" style="55" bestFit="1" customWidth="1"/>
    <col min="779" max="1024" width="9.140625" style="55"/>
    <col min="1025" max="1025" width="21.42578125" style="55" customWidth="1"/>
    <col min="1026" max="1026" width="12.140625" style="55" bestFit="1" customWidth="1"/>
    <col min="1027" max="1027" width="9.140625" style="55"/>
    <col min="1028" max="1028" width="12.140625" style="55" bestFit="1" customWidth="1"/>
    <col min="1029" max="1029" width="8.42578125" style="55" bestFit="1" customWidth="1"/>
    <col min="1030" max="1030" width="12.140625" style="55" bestFit="1" customWidth="1"/>
    <col min="1031" max="1034" width="8.140625" style="55" bestFit="1" customWidth="1"/>
    <col min="1035" max="1280" width="9.140625" style="55"/>
    <col min="1281" max="1281" width="21.42578125" style="55" customWidth="1"/>
    <col min="1282" max="1282" width="12.140625" style="55" bestFit="1" customWidth="1"/>
    <col min="1283" max="1283" width="9.140625" style="55"/>
    <col min="1284" max="1284" width="12.140625" style="55" bestFit="1" customWidth="1"/>
    <col min="1285" max="1285" width="8.42578125" style="55" bestFit="1" customWidth="1"/>
    <col min="1286" max="1286" width="12.140625" style="55" bestFit="1" customWidth="1"/>
    <col min="1287" max="1290" width="8.140625" style="55" bestFit="1" customWidth="1"/>
    <col min="1291" max="1536" width="9.140625" style="55"/>
    <col min="1537" max="1537" width="21.42578125" style="55" customWidth="1"/>
    <col min="1538" max="1538" width="12.140625" style="55" bestFit="1" customWidth="1"/>
    <col min="1539" max="1539" width="9.140625" style="55"/>
    <col min="1540" max="1540" width="12.140625" style="55" bestFit="1" customWidth="1"/>
    <col min="1541" max="1541" width="8.42578125" style="55" bestFit="1" customWidth="1"/>
    <col min="1542" max="1542" width="12.140625" style="55" bestFit="1" customWidth="1"/>
    <col min="1543" max="1546" width="8.140625" style="55" bestFit="1" customWidth="1"/>
    <col min="1547" max="1792" width="9.140625" style="55"/>
    <col min="1793" max="1793" width="21.42578125" style="55" customWidth="1"/>
    <col min="1794" max="1794" width="12.140625" style="55" bestFit="1" customWidth="1"/>
    <col min="1795" max="1795" width="9.140625" style="55"/>
    <col min="1796" max="1796" width="12.140625" style="55" bestFit="1" customWidth="1"/>
    <col min="1797" max="1797" width="8.42578125" style="55" bestFit="1" customWidth="1"/>
    <col min="1798" max="1798" width="12.140625" style="55" bestFit="1" customWidth="1"/>
    <col min="1799" max="1802" width="8.140625" style="55" bestFit="1" customWidth="1"/>
    <col min="1803" max="2048" width="9.140625" style="55"/>
    <col min="2049" max="2049" width="21.42578125" style="55" customWidth="1"/>
    <col min="2050" max="2050" width="12.140625" style="55" bestFit="1" customWidth="1"/>
    <col min="2051" max="2051" width="9.140625" style="55"/>
    <col min="2052" max="2052" width="12.140625" style="55" bestFit="1" customWidth="1"/>
    <col min="2053" max="2053" width="8.42578125" style="55" bestFit="1" customWidth="1"/>
    <col min="2054" max="2054" width="12.140625" style="55" bestFit="1" customWidth="1"/>
    <col min="2055" max="2058" width="8.140625" style="55" bestFit="1" customWidth="1"/>
    <col min="2059" max="2304" width="9.140625" style="55"/>
    <col min="2305" max="2305" width="21.42578125" style="55" customWidth="1"/>
    <col min="2306" max="2306" width="12.140625" style="55" bestFit="1" customWidth="1"/>
    <col min="2307" max="2307" width="9.140625" style="55"/>
    <col min="2308" max="2308" width="12.140625" style="55" bestFit="1" customWidth="1"/>
    <col min="2309" max="2309" width="8.42578125" style="55" bestFit="1" customWidth="1"/>
    <col min="2310" max="2310" width="12.140625" style="55" bestFit="1" customWidth="1"/>
    <col min="2311" max="2314" width="8.140625" style="55" bestFit="1" customWidth="1"/>
    <col min="2315" max="2560" width="9.140625" style="55"/>
    <col min="2561" max="2561" width="21.42578125" style="55" customWidth="1"/>
    <col min="2562" max="2562" width="12.140625" style="55" bestFit="1" customWidth="1"/>
    <col min="2563" max="2563" width="9.140625" style="55"/>
    <col min="2564" max="2564" width="12.140625" style="55" bestFit="1" customWidth="1"/>
    <col min="2565" max="2565" width="8.42578125" style="55" bestFit="1" customWidth="1"/>
    <col min="2566" max="2566" width="12.140625" style="55" bestFit="1" customWidth="1"/>
    <col min="2567" max="2570" width="8.140625" style="55" bestFit="1" customWidth="1"/>
    <col min="2571" max="2816" width="9.140625" style="55"/>
    <col min="2817" max="2817" width="21.42578125" style="55" customWidth="1"/>
    <col min="2818" max="2818" width="12.140625" style="55" bestFit="1" customWidth="1"/>
    <col min="2819" max="2819" width="9.140625" style="55"/>
    <col min="2820" max="2820" width="12.140625" style="55" bestFit="1" customWidth="1"/>
    <col min="2821" max="2821" width="8.42578125" style="55" bestFit="1" customWidth="1"/>
    <col min="2822" max="2822" width="12.140625" style="55" bestFit="1" customWidth="1"/>
    <col min="2823" max="2826" width="8.140625" style="55" bestFit="1" customWidth="1"/>
    <col min="2827" max="3072" width="9.140625" style="55"/>
    <col min="3073" max="3073" width="21.42578125" style="55" customWidth="1"/>
    <col min="3074" max="3074" width="12.140625" style="55" bestFit="1" customWidth="1"/>
    <col min="3075" max="3075" width="9.140625" style="55"/>
    <col min="3076" max="3076" width="12.140625" style="55" bestFit="1" customWidth="1"/>
    <col min="3077" max="3077" width="8.42578125" style="55" bestFit="1" customWidth="1"/>
    <col min="3078" max="3078" width="12.140625" style="55" bestFit="1" customWidth="1"/>
    <col min="3079" max="3082" width="8.140625" style="55" bestFit="1" customWidth="1"/>
    <col min="3083" max="3328" width="9.140625" style="55"/>
    <col min="3329" max="3329" width="21.42578125" style="55" customWidth="1"/>
    <col min="3330" max="3330" width="12.140625" style="55" bestFit="1" customWidth="1"/>
    <col min="3331" max="3331" width="9.140625" style="55"/>
    <col min="3332" max="3332" width="12.140625" style="55" bestFit="1" customWidth="1"/>
    <col min="3333" max="3333" width="8.42578125" style="55" bestFit="1" customWidth="1"/>
    <col min="3334" max="3334" width="12.140625" style="55" bestFit="1" customWidth="1"/>
    <col min="3335" max="3338" width="8.140625" style="55" bestFit="1" customWidth="1"/>
    <col min="3339" max="3584" width="9.140625" style="55"/>
    <col min="3585" max="3585" width="21.42578125" style="55" customWidth="1"/>
    <col min="3586" max="3586" width="12.140625" style="55" bestFit="1" customWidth="1"/>
    <col min="3587" max="3587" width="9.140625" style="55"/>
    <col min="3588" max="3588" width="12.140625" style="55" bestFit="1" customWidth="1"/>
    <col min="3589" max="3589" width="8.42578125" style="55" bestFit="1" customWidth="1"/>
    <col min="3590" max="3590" width="12.140625" style="55" bestFit="1" customWidth="1"/>
    <col min="3591" max="3594" width="8.140625" style="55" bestFit="1" customWidth="1"/>
    <col min="3595" max="3840" width="9.140625" style="55"/>
    <col min="3841" max="3841" width="21.42578125" style="55" customWidth="1"/>
    <col min="3842" max="3842" width="12.140625" style="55" bestFit="1" customWidth="1"/>
    <col min="3843" max="3843" width="9.140625" style="55"/>
    <col min="3844" max="3844" width="12.140625" style="55" bestFit="1" customWidth="1"/>
    <col min="3845" max="3845" width="8.42578125" style="55" bestFit="1" customWidth="1"/>
    <col min="3846" max="3846" width="12.140625" style="55" bestFit="1" customWidth="1"/>
    <col min="3847" max="3850" width="8.140625" style="55" bestFit="1" customWidth="1"/>
    <col min="3851" max="4096" width="9.140625" style="55"/>
    <col min="4097" max="4097" width="21.42578125" style="55" customWidth="1"/>
    <col min="4098" max="4098" width="12.140625" style="55" bestFit="1" customWidth="1"/>
    <col min="4099" max="4099" width="9.140625" style="55"/>
    <col min="4100" max="4100" width="12.140625" style="55" bestFit="1" customWidth="1"/>
    <col min="4101" max="4101" width="8.42578125" style="55" bestFit="1" customWidth="1"/>
    <col min="4102" max="4102" width="12.140625" style="55" bestFit="1" customWidth="1"/>
    <col min="4103" max="4106" width="8.140625" style="55" bestFit="1" customWidth="1"/>
    <col min="4107" max="4352" width="9.140625" style="55"/>
    <col min="4353" max="4353" width="21.42578125" style="55" customWidth="1"/>
    <col min="4354" max="4354" width="12.140625" style="55" bestFit="1" customWidth="1"/>
    <col min="4355" max="4355" width="9.140625" style="55"/>
    <col min="4356" max="4356" width="12.140625" style="55" bestFit="1" customWidth="1"/>
    <col min="4357" max="4357" width="8.42578125" style="55" bestFit="1" customWidth="1"/>
    <col min="4358" max="4358" width="12.140625" style="55" bestFit="1" customWidth="1"/>
    <col min="4359" max="4362" width="8.140625" style="55" bestFit="1" customWidth="1"/>
    <col min="4363" max="4608" width="9.140625" style="55"/>
    <col min="4609" max="4609" width="21.42578125" style="55" customWidth="1"/>
    <col min="4610" max="4610" width="12.140625" style="55" bestFit="1" customWidth="1"/>
    <col min="4611" max="4611" width="9.140625" style="55"/>
    <col min="4612" max="4612" width="12.140625" style="55" bestFit="1" customWidth="1"/>
    <col min="4613" max="4613" width="8.42578125" style="55" bestFit="1" customWidth="1"/>
    <col min="4614" max="4614" width="12.140625" style="55" bestFit="1" customWidth="1"/>
    <col min="4615" max="4618" width="8.140625" style="55" bestFit="1" customWidth="1"/>
    <col min="4619" max="4864" width="9.140625" style="55"/>
    <col min="4865" max="4865" width="21.42578125" style="55" customWidth="1"/>
    <col min="4866" max="4866" width="12.140625" style="55" bestFit="1" customWidth="1"/>
    <col min="4867" max="4867" width="9.140625" style="55"/>
    <col min="4868" max="4868" width="12.140625" style="55" bestFit="1" customWidth="1"/>
    <col min="4869" max="4869" width="8.42578125" style="55" bestFit="1" customWidth="1"/>
    <col min="4870" max="4870" width="12.140625" style="55" bestFit="1" customWidth="1"/>
    <col min="4871" max="4874" width="8.140625" style="55" bestFit="1" customWidth="1"/>
    <col min="4875" max="5120" width="9.140625" style="55"/>
    <col min="5121" max="5121" width="21.42578125" style="55" customWidth="1"/>
    <col min="5122" max="5122" width="12.140625" style="55" bestFit="1" customWidth="1"/>
    <col min="5123" max="5123" width="9.140625" style="55"/>
    <col min="5124" max="5124" width="12.140625" style="55" bestFit="1" customWidth="1"/>
    <col min="5125" max="5125" width="8.42578125" style="55" bestFit="1" customWidth="1"/>
    <col min="5126" max="5126" width="12.140625" style="55" bestFit="1" customWidth="1"/>
    <col min="5127" max="5130" width="8.140625" style="55" bestFit="1" customWidth="1"/>
    <col min="5131" max="5376" width="9.140625" style="55"/>
    <col min="5377" max="5377" width="21.42578125" style="55" customWidth="1"/>
    <col min="5378" max="5378" width="12.140625" style="55" bestFit="1" customWidth="1"/>
    <col min="5379" max="5379" width="9.140625" style="55"/>
    <col min="5380" max="5380" width="12.140625" style="55" bestFit="1" customWidth="1"/>
    <col min="5381" max="5381" width="8.42578125" style="55" bestFit="1" customWidth="1"/>
    <col min="5382" max="5382" width="12.140625" style="55" bestFit="1" customWidth="1"/>
    <col min="5383" max="5386" width="8.140625" style="55" bestFit="1" customWidth="1"/>
    <col min="5387" max="5632" width="9.140625" style="55"/>
    <col min="5633" max="5633" width="21.42578125" style="55" customWidth="1"/>
    <col min="5634" max="5634" width="12.140625" style="55" bestFit="1" customWidth="1"/>
    <col min="5635" max="5635" width="9.140625" style="55"/>
    <col min="5636" max="5636" width="12.140625" style="55" bestFit="1" customWidth="1"/>
    <col min="5637" max="5637" width="8.42578125" style="55" bestFit="1" customWidth="1"/>
    <col min="5638" max="5638" width="12.140625" style="55" bestFit="1" customWidth="1"/>
    <col min="5639" max="5642" width="8.140625" style="55" bestFit="1" customWidth="1"/>
    <col min="5643" max="5888" width="9.140625" style="55"/>
    <col min="5889" max="5889" width="21.42578125" style="55" customWidth="1"/>
    <col min="5890" max="5890" width="12.140625" style="55" bestFit="1" customWidth="1"/>
    <col min="5891" max="5891" width="9.140625" style="55"/>
    <col min="5892" max="5892" width="12.140625" style="55" bestFit="1" customWidth="1"/>
    <col min="5893" max="5893" width="8.42578125" style="55" bestFit="1" customWidth="1"/>
    <col min="5894" max="5894" width="12.140625" style="55" bestFit="1" customWidth="1"/>
    <col min="5895" max="5898" width="8.140625" style="55" bestFit="1" customWidth="1"/>
    <col min="5899" max="6144" width="9.140625" style="55"/>
    <col min="6145" max="6145" width="21.42578125" style="55" customWidth="1"/>
    <col min="6146" max="6146" width="12.140625" style="55" bestFit="1" customWidth="1"/>
    <col min="6147" max="6147" width="9.140625" style="55"/>
    <col min="6148" max="6148" width="12.140625" style="55" bestFit="1" customWidth="1"/>
    <col min="6149" max="6149" width="8.42578125" style="55" bestFit="1" customWidth="1"/>
    <col min="6150" max="6150" width="12.140625" style="55" bestFit="1" customWidth="1"/>
    <col min="6151" max="6154" width="8.140625" style="55" bestFit="1" customWidth="1"/>
    <col min="6155" max="6400" width="9.140625" style="55"/>
    <col min="6401" max="6401" width="21.42578125" style="55" customWidth="1"/>
    <col min="6402" max="6402" width="12.140625" style="55" bestFit="1" customWidth="1"/>
    <col min="6403" max="6403" width="9.140625" style="55"/>
    <col min="6404" max="6404" width="12.140625" style="55" bestFit="1" customWidth="1"/>
    <col min="6405" max="6405" width="8.42578125" style="55" bestFit="1" customWidth="1"/>
    <col min="6406" max="6406" width="12.140625" style="55" bestFit="1" customWidth="1"/>
    <col min="6407" max="6410" width="8.140625" style="55" bestFit="1" customWidth="1"/>
    <col min="6411" max="6656" width="9.140625" style="55"/>
    <col min="6657" max="6657" width="21.42578125" style="55" customWidth="1"/>
    <col min="6658" max="6658" width="12.140625" style="55" bestFit="1" customWidth="1"/>
    <col min="6659" max="6659" width="9.140625" style="55"/>
    <col min="6660" max="6660" width="12.140625" style="55" bestFit="1" customWidth="1"/>
    <col min="6661" max="6661" width="8.42578125" style="55" bestFit="1" customWidth="1"/>
    <col min="6662" max="6662" width="12.140625" style="55" bestFit="1" customWidth="1"/>
    <col min="6663" max="6666" width="8.140625" style="55" bestFit="1" customWidth="1"/>
    <col min="6667" max="6912" width="9.140625" style="55"/>
    <col min="6913" max="6913" width="21.42578125" style="55" customWidth="1"/>
    <col min="6914" max="6914" width="12.140625" style="55" bestFit="1" customWidth="1"/>
    <col min="6915" max="6915" width="9.140625" style="55"/>
    <col min="6916" max="6916" width="12.140625" style="55" bestFit="1" customWidth="1"/>
    <col min="6917" max="6917" width="8.42578125" style="55" bestFit="1" customWidth="1"/>
    <col min="6918" max="6918" width="12.140625" style="55" bestFit="1" customWidth="1"/>
    <col min="6919" max="6922" width="8.140625" style="55" bestFit="1" customWidth="1"/>
    <col min="6923" max="7168" width="9.140625" style="55"/>
    <col min="7169" max="7169" width="21.42578125" style="55" customWidth="1"/>
    <col min="7170" max="7170" width="12.140625" style="55" bestFit="1" customWidth="1"/>
    <col min="7171" max="7171" width="9.140625" style="55"/>
    <col min="7172" max="7172" width="12.140625" style="55" bestFit="1" customWidth="1"/>
    <col min="7173" max="7173" width="8.42578125" style="55" bestFit="1" customWidth="1"/>
    <col min="7174" max="7174" width="12.140625" style="55" bestFit="1" customWidth="1"/>
    <col min="7175" max="7178" width="8.140625" style="55" bestFit="1" customWidth="1"/>
    <col min="7179" max="7424" width="9.140625" style="55"/>
    <col min="7425" max="7425" width="21.42578125" style="55" customWidth="1"/>
    <col min="7426" max="7426" width="12.140625" style="55" bestFit="1" customWidth="1"/>
    <col min="7427" max="7427" width="9.140625" style="55"/>
    <col min="7428" max="7428" width="12.140625" style="55" bestFit="1" customWidth="1"/>
    <col min="7429" max="7429" width="8.42578125" style="55" bestFit="1" customWidth="1"/>
    <col min="7430" max="7430" width="12.140625" style="55" bestFit="1" customWidth="1"/>
    <col min="7431" max="7434" width="8.140625" style="55" bestFit="1" customWidth="1"/>
    <col min="7435" max="7680" width="9.140625" style="55"/>
    <col min="7681" max="7681" width="21.42578125" style="55" customWidth="1"/>
    <col min="7682" max="7682" width="12.140625" style="55" bestFit="1" customWidth="1"/>
    <col min="7683" max="7683" width="9.140625" style="55"/>
    <col min="7684" max="7684" width="12.140625" style="55" bestFit="1" customWidth="1"/>
    <col min="7685" max="7685" width="8.42578125" style="55" bestFit="1" customWidth="1"/>
    <col min="7686" max="7686" width="12.140625" style="55" bestFit="1" customWidth="1"/>
    <col min="7687" max="7690" width="8.140625" style="55" bestFit="1" customWidth="1"/>
    <col min="7691" max="7936" width="9.140625" style="55"/>
    <col min="7937" max="7937" width="21.42578125" style="55" customWidth="1"/>
    <col min="7938" max="7938" width="12.140625" style="55" bestFit="1" customWidth="1"/>
    <col min="7939" max="7939" width="9.140625" style="55"/>
    <col min="7940" max="7940" width="12.140625" style="55" bestFit="1" customWidth="1"/>
    <col min="7941" max="7941" width="8.42578125" style="55" bestFit="1" customWidth="1"/>
    <col min="7942" max="7942" width="12.140625" style="55" bestFit="1" customWidth="1"/>
    <col min="7943" max="7946" width="8.140625" style="55" bestFit="1" customWidth="1"/>
    <col min="7947" max="8192" width="9.140625" style="55"/>
    <col min="8193" max="8193" width="21.42578125" style="55" customWidth="1"/>
    <col min="8194" max="8194" width="12.140625" style="55" bestFit="1" customWidth="1"/>
    <col min="8195" max="8195" width="9.140625" style="55"/>
    <col min="8196" max="8196" width="12.140625" style="55" bestFit="1" customWidth="1"/>
    <col min="8197" max="8197" width="8.42578125" style="55" bestFit="1" customWidth="1"/>
    <col min="8198" max="8198" width="12.140625" style="55" bestFit="1" customWidth="1"/>
    <col min="8199" max="8202" width="8.140625" style="55" bestFit="1" customWidth="1"/>
    <col min="8203" max="8448" width="9.140625" style="55"/>
    <col min="8449" max="8449" width="21.42578125" style="55" customWidth="1"/>
    <col min="8450" max="8450" width="12.140625" style="55" bestFit="1" customWidth="1"/>
    <col min="8451" max="8451" width="9.140625" style="55"/>
    <col min="8452" max="8452" width="12.140625" style="55" bestFit="1" customWidth="1"/>
    <col min="8453" max="8453" width="8.42578125" style="55" bestFit="1" customWidth="1"/>
    <col min="8454" max="8454" width="12.140625" style="55" bestFit="1" customWidth="1"/>
    <col min="8455" max="8458" width="8.140625" style="55" bestFit="1" customWidth="1"/>
    <col min="8459" max="8704" width="9.140625" style="55"/>
    <col min="8705" max="8705" width="21.42578125" style="55" customWidth="1"/>
    <col min="8706" max="8706" width="12.140625" style="55" bestFit="1" customWidth="1"/>
    <col min="8707" max="8707" width="9.140625" style="55"/>
    <col min="8708" max="8708" width="12.140625" style="55" bestFit="1" customWidth="1"/>
    <col min="8709" max="8709" width="8.42578125" style="55" bestFit="1" customWidth="1"/>
    <col min="8710" max="8710" width="12.140625" style="55" bestFit="1" customWidth="1"/>
    <col min="8711" max="8714" width="8.140625" style="55" bestFit="1" customWidth="1"/>
    <col min="8715" max="8960" width="9.140625" style="55"/>
    <col min="8961" max="8961" width="21.42578125" style="55" customWidth="1"/>
    <col min="8962" max="8962" width="12.140625" style="55" bestFit="1" customWidth="1"/>
    <col min="8963" max="8963" width="9.140625" style="55"/>
    <col min="8964" max="8964" width="12.140625" style="55" bestFit="1" customWidth="1"/>
    <col min="8965" max="8965" width="8.42578125" style="55" bestFit="1" customWidth="1"/>
    <col min="8966" max="8966" width="12.140625" style="55" bestFit="1" customWidth="1"/>
    <col min="8967" max="8970" width="8.140625" style="55" bestFit="1" customWidth="1"/>
    <col min="8971" max="9216" width="9.140625" style="55"/>
    <col min="9217" max="9217" width="21.42578125" style="55" customWidth="1"/>
    <col min="9218" max="9218" width="12.140625" style="55" bestFit="1" customWidth="1"/>
    <col min="9219" max="9219" width="9.140625" style="55"/>
    <col min="9220" max="9220" width="12.140625" style="55" bestFit="1" customWidth="1"/>
    <col min="9221" max="9221" width="8.42578125" style="55" bestFit="1" customWidth="1"/>
    <col min="9222" max="9222" width="12.140625" style="55" bestFit="1" customWidth="1"/>
    <col min="9223" max="9226" width="8.140625" style="55" bestFit="1" customWidth="1"/>
    <col min="9227" max="9472" width="9.140625" style="55"/>
    <col min="9473" max="9473" width="21.42578125" style="55" customWidth="1"/>
    <col min="9474" max="9474" width="12.140625" style="55" bestFit="1" customWidth="1"/>
    <col min="9475" max="9475" width="9.140625" style="55"/>
    <col min="9476" max="9476" width="12.140625" style="55" bestFit="1" customWidth="1"/>
    <col min="9477" max="9477" width="8.42578125" style="55" bestFit="1" customWidth="1"/>
    <col min="9478" max="9478" width="12.140625" style="55" bestFit="1" customWidth="1"/>
    <col min="9479" max="9482" width="8.140625" style="55" bestFit="1" customWidth="1"/>
    <col min="9483" max="9728" width="9.140625" style="55"/>
    <col min="9729" max="9729" width="21.42578125" style="55" customWidth="1"/>
    <col min="9730" max="9730" width="12.140625" style="55" bestFit="1" customWidth="1"/>
    <col min="9731" max="9731" width="9.140625" style="55"/>
    <col min="9732" max="9732" width="12.140625" style="55" bestFit="1" customWidth="1"/>
    <col min="9733" max="9733" width="8.42578125" style="55" bestFit="1" customWidth="1"/>
    <col min="9734" max="9734" width="12.140625" style="55" bestFit="1" customWidth="1"/>
    <col min="9735" max="9738" width="8.140625" style="55" bestFit="1" customWidth="1"/>
    <col min="9739" max="9984" width="9.140625" style="55"/>
    <col min="9985" max="9985" width="21.42578125" style="55" customWidth="1"/>
    <col min="9986" max="9986" width="12.140625" style="55" bestFit="1" customWidth="1"/>
    <col min="9987" max="9987" width="9.140625" style="55"/>
    <col min="9988" max="9988" width="12.140625" style="55" bestFit="1" customWidth="1"/>
    <col min="9989" max="9989" width="8.42578125" style="55" bestFit="1" customWidth="1"/>
    <col min="9990" max="9990" width="12.140625" style="55" bestFit="1" customWidth="1"/>
    <col min="9991" max="9994" width="8.140625" style="55" bestFit="1" customWidth="1"/>
    <col min="9995" max="10240" width="9.140625" style="55"/>
    <col min="10241" max="10241" width="21.42578125" style="55" customWidth="1"/>
    <col min="10242" max="10242" width="12.140625" style="55" bestFit="1" customWidth="1"/>
    <col min="10243" max="10243" width="9.140625" style="55"/>
    <col min="10244" max="10244" width="12.140625" style="55" bestFit="1" customWidth="1"/>
    <col min="10245" max="10245" width="8.42578125" style="55" bestFit="1" customWidth="1"/>
    <col min="10246" max="10246" width="12.140625" style="55" bestFit="1" customWidth="1"/>
    <col min="10247" max="10250" width="8.140625" style="55" bestFit="1" customWidth="1"/>
    <col min="10251" max="10496" width="9.140625" style="55"/>
    <col min="10497" max="10497" width="21.42578125" style="55" customWidth="1"/>
    <col min="10498" max="10498" width="12.140625" style="55" bestFit="1" customWidth="1"/>
    <col min="10499" max="10499" width="9.140625" style="55"/>
    <col min="10500" max="10500" width="12.140625" style="55" bestFit="1" customWidth="1"/>
    <col min="10501" max="10501" width="8.42578125" style="55" bestFit="1" customWidth="1"/>
    <col min="10502" max="10502" width="12.140625" style="55" bestFit="1" customWidth="1"/>
    <col min="10503" max="10506" width="8.140625" style="55" bestFit="1" customWidth="1"/>
    <col min="10507" max="10752" width="9.140625" style="55"/>
    <col min="10753" max="10753" width="21.42578125" style="55" customWidth="1"/>
    <col min="10754" max="10754" width="12.140625" style="55" bestFit="1" customWidth="1"/>
    <col min="10755" max="10755" width="9.140625" style="55"/>
    <col min="10756" max="10756" width="12.140625" style="55" bestFit="1" customWidth="1"/>
    <col min="10757" max="10757" width="8.42578125" style="55" bestFit="1" customWidth="1"/>
    <col min="10758" max="10758" width="12.140625" style="55" bestFit="1" customWidth="1"/>
    <col min="10759" max="10762" width="8.140625" style="55" bestFit="1" customWidth="1"/>
    <col min="10763" max="11008" width="9.140625" style="55"/>
    <col min="11009" max="11009" width="21.42578125" style="55" customWidth="1"/>
    <col min="11010" max="11010" width="12.140625" style="55" bestFit="1" customWidth="1"/>
    <col min="11011" max="11011" width="9.140625" style="55"/>
    <col min="11012" max="11012" width="12.140625" style="55" bestFit="1" customWidth="1"/>
    <col min="11013" max="11013" width="8.42578125" style="55" bestFit="1" customWidth="1"/>
    <col min="11014" max="11014" width="12.140625" style="55" bestFit="1" customWidth="1"/>
    <col min="11015" max="11018" width="8.140625" style="55" bestFit="1" customWidth="1"/>
    <col min="11019" max="11264" width="9.140625" style="55"/>
    <col min="11265" max="11265" width="21.42578125" style="55" customWidth="1"/>
    <col min="11266" max="11266" width="12.140625" style="55" bestFit="1" customWidth="1"/>
    <col min="11267" max="11267" width="9.140625" style="55"/>
    <col min="11268" max="11268" width="12.140625" style="55" bestFit="1" customWidth="1"/>
    <col min="11269" max="11269" width="8.42578125" style="55" bestFit="1" customWidth="1"/>
    <col min="11270" max="11270" width="12.140625" style="55" bestFit="1" customWidth="1"/>
    <col min="11271" max="11274" width="8.140625" style="55" bestFit="1" customWidth="1"/>
    <col min="11275" max="11520" width="9.140625" style="55"/>
    <col min="11521" max="11521" width="21.42578125" style="55" customWidth="1"/>
    <col min="11522" max="11522" width="12.140625" style="55" bestFit="1" customWidth="1"/>
    <col min="11523" max="11523" width="9.140625" style="55"/>
    <col min="11524" max="11524" width="12.140625" style="55" bestFit="1" customWidth="1"/>
    <col min="11525" max="11525" width="8.42578125" style="55" bestFit="1" customWidth="1"/>
    <col min="11526" max="11526" width="12.140625" style="55" bestFit="1" customWidth="1"/>
    <col min="11527" max="11530" width="8.140625" style="55" bestFit="1" customWidth="1"/>
    <col min="11531" max="11776" width="9.140625" style="55"/>
    <col min="11777" max="11777" width="21.42578125" style="55" customWidth="1"/>
    <col min="11778" max="11778" width="12.140625" style="55" bestFit="1" customWidth="1"/>
    <col min="11779" max="11779" width="9.140625" style="55"/>
    <col min="11780" max="11780" width="12.140625" style="55" bestFit="1" customWidth="1"/>
    <col min="11781" max="11781" width="8.42578125" style="55" bestFit="1" customWidth="1"/>
    <col min="11782" max="11782" width="12.140625" style="55" bestFit="1" customWidth="1"/>
    <col min="11783" max="11786" width="8.140625" style="55" bestFit="1" customWidth="1"/>
    <col min="11787" max="12032" width="9.140625" style="55"/>
    <col min="12033" max="12033" width="21.42578125" style="55" customWidth="1"/>
    <col min="12034" max="12034" width="12.140625" style="55" bestFit="1" customWidth="1"/>
    <col min="12035" max="12035" width="9.140625" style="55"/>
    <col min="12036" max="12036" width="12.140625" style="55" bestFit="1" customWidth="1"/>
    <col min="12037" max="12037" width="8.42578125" style="55" bestFit="1" customWidth="1"/>
    <col min="12038" max="12038" width="12.140625" style="55" bestFit="1" customWidth="1"/>
    <col min="12039" max="12042" width="8.140625" style="55" bestFit="1" customWidth="1"/>
    <col min="12043" max="12288" width="9.140625" style="55"/>
    <col min="12289" max="12289" width="21.42578125" style="55" customWidth="1"/>
    <col min="12290" max="12290" width="12.140625" style="55" bestFit="1" customWidth="1"/>
    <col min="12291" max="12291" width="9.140625" style="55"/>
    <col min="12292" max="12292" width="12.140625" style="55" bestFit="1" customWidth="1"/>
    <col min="12293" max="12293" width="8.42578125" style="55" bestFit="1" customWidth="1"/>
    <col min="12294" max="12294" width="12.140625" style="55" bestFit="1" customWidth="1"/>
    <col min="12295" max="12298" width="8.140625" style="55" bestFit="1" customWidth="1"/>
    <col min="12299" max="12544" width="9.140625" style="55"/>
    <col min="12545" max="12545" width="21.42578125" style="55" customWidth="1"/>
    <col min="12546" max="12546" width="12.140625" style="55" bestFit="1" customWidth="1"/>
    <col min="12547" max="12547" width="9.140625" style="55"/>
    <col min="12548" max="12548" width="12.140625" style="55" bestFit="1" customWidth="1"/>
    <col min="12549" max="12549" width="8.42578125" style="55" bestFit="1" customWidth="1"/>
    <col min="12550" max="12550" width="12.140625" style="55" bestFit="1" customWidth="1"/>
    <col min="12551" max="12554" width="8.140625" style="55" bestFit="1" customWidth="1"/>
    <col min="12555" max="12800" width="9.140625" style="55"/>
    <col min="12801" max="12801" width="21.42578125" style="55" customWidth="1"/>
    <col min="12802" max="12802" width="12.140625" style="55" bestFit="1" customWidth="1"/>
    <col min="12803" max="12803" width="9.140625" style="55"/>
    <col min="12804" max="12804" width="12.140625" style="55" bestFit="1" customWidth="1"/>
    <col min="12805" max="12805" width="8.42578125" style="55" bestFit="1" customWidth="1"/>
    <col min="12806" max="12806" width="12.140625" style="55" bestFit="1" customWidth="1"/>
    <col min="12807" max="12810" width="8.140625" style="55" bestFit="1" customWidth="1"/>
    <col min="12811" max="13056" width="9.140625" style="55"/>
    <col min="13057" max="13057" width="21.42578125" style="55" customWidth="1"/>
    <col min="13058" max="13058" width="12.140625" style="55" bestFit="1" customWidth="1"/>
    <col min="13059" max="13059" width="9.140625" style="55"/>
    <col min="13060" max="13060" width="12.140625" style="55" bestFit="1" customWidth="1"/>
    <col min="13061" max="13061" width="8.42578125" style="55" bestFit="1" customWidth="1"/>
    <col min="13062" max="13062" width="12.140625" style="55" bestFit="1" customWidth="1"/>
    <col min="13063" max="13066" width="8.140625" style="55" bestFit="1" customWidth="1"/>
    <col min="13067" max="13312" width="9.140625" style="55"/>
    <col min="13313" max="13313" width="21.42578125" style="55" customWidth="1"/>
    <col min="13314" max="13314" width="12.140625" style="55" bestFit="1" customWidth="1"/>
    <col min="13315" max="13315" width="9.140625" style="55"/>
    <col min="13316" max="13316" width="12.140625" style="55" bestFit="1" customWidth="1"/>
    <col min="13317" max="13317" width="8.42578125" style="55" bestFit="1" customWidth="1"/>
    <col min="13318" max="13318" width="12.140625" style="55" bestFit="1" customWidth="1"/>
    <col min="13319" max="13322" width="8.140625" style="55" bestFit="1" customWidth="1"/>
    <col min="13323" max="13568" width="9.140625" style="55"/>
    <col min="13569" max="13569" width="21.42578125" style="55" customWidth="1"/>
    <col min="13570" max="13570" width="12.140625" style="55" bestFit="1" customWidth="1"/>
    <col min="13571" max="13571" width="9.140625" style="55"/>
    <col min="13572" max="13572" width="12.140625" style="55" bestFit="1" customWidth="1"/>
    <col min="13573" max="13573" width="8.42578125" style="55" bestFit="1" customWidth="1"/>
    <col min="13574" max="13574" width="12.140625" style="55" bestFit="1" customWidth="1"/>
    <col min="13575" max="13578" width="8.140625" style="55" bestFit="1" customWidth="1"/>
    <col min="13579" max="13824" width="9.140625" style="55"/>
    <col min="13825" max="13825" width="21.42578125" style="55" customWidth="1"/>
    <col min="13826" max="13826" width="12.140625" style="55" bestFit="1" customWidth="1"/>
    <col min="13827" max="13827" width="9.140625" style="55"/>
    <col min="13828" max="13828" width="12.140625" style="55" bestFit="1" customWidth="1"/>
    <col min="13829" max="13829" width="8.42578125" style="55" bestFit="1" customWidth="1"/>
    <col min="13830" max="13830" width="12.140625" style="55" bestFit="1" customWidth="1"/>
    <col min="13831" max="13834" width="8.140625" style="55" bestFit="1" customWidth="1"/>
    <col min="13835" max="14080" width="9.140625" style="55"/>
    <col min="14081" max="14081" width="21.42578125" style="55" customWidth="1"/>
    <col min="14082" max="14082" width="12.140625" style="55" bestFit="1" customWidth="1"/>
    <col min="14083" max="14083" width="9.140625" style="55"/>
    <col min="14084" max="14084" width="12.140625" style="55" bestFit="1" customWidth="1"/>
    <col min="14085" max="14085" width="8.42578125" style="55" bestFit="1" customWidth="1"/>
    <col min="14086" max="14086" width="12.140625" style="55" bestFit="1" customWidth="1"/>
    <col min="14087" max="14090" width="8.140625" style="55" bestFit="1" customWidth="1"/>
    <col min="14091" max="14336" width="9.140625" style="55"/>
    <col min="14337" max="14337" width="21.42578125" style="55" customWidth="1"/>
    <col min="14338" max="14338" width="12.140625" style="55" bestFit="1" customWidth="1"/>
    <col min="14339" max="14339" width="9.140625" style="55"/>
    <col min="14340" max="14340" width="12.140625" style="55" bestFit="1" customWidth="1"/>
    <col min="14341" max="14341" width="8.42578125" style="55" bestFit="1" customWidth="1"/>
    <col min="14342" max="14342" width="12.140625" style="55" bestFit="1" customWidth="1"/>
    <col min="14343" max="14346" width="8.140625" style="55" bestFit="1" customWidth="1"/>
    <col min="14347" max="14592" width="9.140625" style="55"/>
    <col min="14593" max="14593" width="21.42578125" style="55" customWidth="1"/>
    <col min="14594" max="14594" width="12.140625" style="55" bestFit="1" customWidth="1"/>
    <col min="14595" max="14595" width="9.140625" style="55"/>
    <col min="14596" max="14596" width="12.140625" style="55" bestFit="1" customWidth="1"/>
    <col min="14597" max="14597" width="8.42578125" style="55" bestFit="1" customWidth="1"/>
    <col min="14598" max="14598" width="12.140625" style="55" bestFit="1" customWidth="1"/>
    <col min="14599" max="14602" width="8.140625" style="55" bestFit="1" customWidth="1"/>
    <col min="14603" max="14848" width="9.140625" style="55"/>
    <col min="14849" max="14849" width="21.42578125" style="55" customWidth="1"/>
    <col min="14850" max="14850" width="12.140625" style="55" bestFit="1" customWidth="1"/>
    <col min="14851" max="14851" width="9.140625" style="55"/>
    <col min="14852" max="14852" width="12.140625" style="55" bestFit="1" customWidth="1"/>
    <col min="14853" max="14853" width="8.42578125" style="55" bestFit="1" customWidth="1"/>
    <col min="14854" max="14854" width="12.140625" style="55" bestFit="1" customWidth="1"/>
    <col min="14855" max="14858" width="8.140625" style="55" bestFit="1" customWidth="1"/>
    <col min="14859" max="15104" width="9.140625" style="55"/>
    <col min="15105" max="15105" width="21.42578125" style="55" customWidth="1"/>
    <col min="15106" max="15106" width="12.140625" style="55" bestFit="1" customWidth="1"/>
    <col min="15107" max="15107" width="9.140625" style="55"/>
    <col min="15108" max="15108" width="12.140625" style="55" bestFit="1" customWidth="1"/>
    <col min="15109" max="15109" width="8.42578125" style="55" bestFit="1" customWidth="1"/>
    <col min="15110" max="15110" width="12.140625" style="55" bestFit="1" customWidth="1"/>
    <col min="15111" max="15114" width="8.140625" style="55" bestFit="1" customWidth="1"/>
    <col min="15115" max="15360" width="9.140625" style="55"/>
    <col min="15361" max="15361" width="21.42578125" style="55" customWidth="1"/>
    <col min="15362" max="15362" width="12.140625" style="55" bestFit="1" customWidth="1"/>
    <col min="15363" max="15363" width="9.140625" style="55"/>
    <col min="15364" max="15364" width="12.140625" style="55" bestFit="1" customWidth="1"/>
    <col min="15365" max="15365" width="8.42578125" style="55" bestFit="1" customWidth="1"/>
    <col min="15366" max="15366" width="12.140625" style="55" bestFit="1" customWidth="1"/>
    <col min="15367" max="15370" width="8.140625" style="55" bestFit="1" customWidth="1"/>
    <col min="15371" max="15616" width="9.140625" style="55"/>
    <col min="15617" max="15617" width="21.42578125" style="55" customWidth="1"/>
    <col min="15618" max="15618" width="12.140625" style="55" bestFit="1" customWidth="1"/>
    <col min="15619" max="15619" width="9.140625" style="55"/>
    <col min="15620" max="15620" width="12.140625" style="55" bestFit="1" customWidth="1"/>
    <col min="15621" max="15621" width="8.42578125" style="55" bestFit="1" customWidth="1"/>
    <col min="15622" max="15622" width="12.140625" style="55" bestFit="1" customWidth="1"/>
    <col min="15623" max="15626" width="8.140625" style="55" bestFit="1" customWidth="1"/>
    <col min="15627" max="15872" width="9.140625" style="55"/>
    <col min="15873" max="15873" width="21.42578125" style="55" customWidth="1"/>
    <col min="15874" max="15874" width="12.140625" style="55" bestFit="1" customWidth="1"/>
    <col min="15875" max="15875" width="9.140625" style="55"/>
    <col min="15876" max="15876" width="12.140625" style="55" bestFit="1" customWidth="1"/>
    <col min="15877" max="15877" width="8.42578125" style="55" bestFit="1" customWidth="1"/>
    <col min="15878" max="15878" width="12.140625" style="55" bestFit="1" customWidth="1"/>
    <col min="15879" max="15882" width="8.140625" style="55" bestFit="1" customWidth="1"/>
    <col min="15883" max="16128" width="9.140625" style="55"/>
    <col min="16129" max="16129" width="21.42578125" style="55" customWidth="1"/>
    <col min="16130" max="16130" width="12.140625" style="55" bestFit="1" customWidth="1"/>
    <col min="16131" max="16131" width="9.140625" style="55"/>
    <col min="16132" max="16132" width="12.140625" style="55" bestFit="1" customWidth="1"/>
    <col min="16133" max="16133" width="8.42578125" style="55" bestFit="1" customWidth="1"/>
    <col min="16134" max="16134" width="12.140625" style="55" bestFit="1" customWidth="1"/>
    <col min="16135" max="16138" width="8.140625" style="55" bestFit="1" customWidth="1"/>
    <col min="16139" max="16384" width="9.140625" style="55"/>
  </cols>
  <sheetData>
    <row r="1" spans="1:10">
      <c r="A1" s="1625" t="s">
        <v>42</v>
      </c>
      <c r="B1" s="1625"/>
      <c r="C1" s="1625"/>
      <c r="D1" s="1625"/>
      <c r="E1" s="1625"/>
      <c r="F1" s="1625"/>
      <c r="G1" s="1625"/>
      <c r="H1" s="1625"/>
      <c r="I1" s="1625"/>
      <c r="J1" s="1625"/>
    </row>
    <row r="2" spans="1:10" ht="15.75">
      <c r="A2" s="1738" t="s">
        <v>73</v>
      </c>
      <c r="B2" s="1738"/>
      <c r="C2" s="1738"/>
      <c r="D2" s="1738"/>
      <c r="E2" s="1738"/>
      <c r="F2" s="1738"/>
      <c r="G2" s="1738"/>
      <c r="H2" s="1738"/>
      <c r="I2" s="1738"/>
      <c r="J2" s="1738"/>
    </row>
    <row r="3" spans="1:10" ht="13.5" thickBot="1">
      <c r="A3" s="983"/>
      <c r="B3" s="983"/>
      <c r="C3" s="983"/>
      <c r="D3" s="983"/>
      <c r="E3" s="983"/>
      <c r="F3" s="983"/>
      <c r="G3" s="983"/>
      <c r="H3" s="983"/>
      <c r="I3" s="983"/>
      <c r="J3" s="983"/>
    </row>
    <row r="4" spans="1:10" ht="14.25" thickTop="1">
      <c r="A4" s="1739"/>
      <c r="B4" s="1741" t="s">
        <v>74</v>
      </c>
      <c r="C4" s="1742"/>
      <c r="D4" s="1742"/>
      <c r="E4" s="1742"/>
      <c r="F4" s="1743"/>
      <c r="G4" s="1744" t="s">
        <v>75</v>
      </c>
      <c r="H4" s="1745"/>
      <c r="I4" s="1744" t="s">
        <v>76</v>
      </c>
      <c r="J4" s="1748"/>
    </row>
    <row r="5" spans="1:10" ht="13.5">
      <c r="A5" s="1740"/>
      <c r="B5" s="1750" t="s">
        <v>5</v>
      </c>
      <c r="C5" s="1751"/>
      <c r="D5" s="1750" t="s">
        <v>6</v>
      </c>
      <c r="E5" s="1751"/>
      <c r="F5" s="56" t="s">
        <v>77</v>
      </c>
      <c r="G5" s="1746"/>
      <c r="H5" s="1747"/>
      <c r="I5" s="1746"/>
      <c r="J5" s="1749"/>
    </row>
    <row r="6" spans="1:10" ht="13.5">
      <c r="A6" s="1740"/>
      <c r="B6" s="57" t="s">
        <v>78</v>
      </c>
      <c r="C6" s="58" t="s">
        <v>79</v>
      </c>
      <c r="D6" s="59" t="str">
        <f>B6</f>
        <v>Eleven months</v>
      </c>
      <c r="E6" s="58" t="s">
        <v>79</v>
      </c>
      <c r="F6" s="60" t="str">
        <f>D6</f>
        <v>Eleven months</v>
      </c>
      <c r="G6" s="56" t="s">
        <v>6</v>
      </c>
      <c r="H6" s="61" t="s">
        <v>77</v>
      </c>
      <c r="I6" s="56" t="s">
        <v>6</v>
      </c>
      <c r="J6" s="989" t="s">
        <v>77</v>
      </c>
    </row>
    <row r="7" spans="1:10">
      <c r="A7" s="990" t="s">
        <v>80</v>
      </c>
      <c r="B7" s="62">
        <v>100691.57799999999</v>
      </c>
      <c r="C7" s="63">
        <v>112377.395</v>
      </c>
      <c r="D7" s="63">
        <v>108918.731</v>
      </c>
      <c r="E7" s="63">
        <v>122069.2</v>
      </c>
      <c r="F7" s="63">
        <v>146447.15100000001</v>
      </c>
      <c r="G7" s="64">
        <f>D7/B7*100-100</f>
        <v>8.1706466056178186</v>
      </c>
      <c r="H7" s="64">
        <f>F7/D7*100-100</f>
        <v>34.455432647301052</v>
      </c>
      <c r="I7" s="65">
        <f>D7/D$17*100</f>
        <v>27.497809004744166</v>
      </c>
      <c r="J7" s="991">
        <f>F7/F$17*100</f>
        <v>27.781421313402909</v>
      </c>
    </row>
    <row r="8" spans="1:10">
      <c r="A8" s="992" t="s">
        <v>81</v>
      </c>
      <c r="B8" s="62">
        <v>67658.357000000004</v>
      </c>
      <c r="C8" s="66">
        <v>74671.021999999997</v>
      </c>
      <c r="D8" s="67">
        <v>70280.267999999996</v>
      </c>
      <c r="E8" s="66">
        <v>82811.899999999994</v>
      </c>
      <c r="F8" s="67">
        <v>102376.323</v>
      </c>
      <c r="G8" s="68">
        <f>D8/B8*100-100</f>
        <v>3.8752212088153328</v>
      </c>
      <c r="H8" s="68">
        <f>F8/D8*100-100</f>
        <v>45.668657666473337</v>
      </c>
      <c r="I8" s="69">
        <f t="shared" ref="I8:I16" si="0">D8/D$17*100</f>
        <v>17.743076590437262</v>
      </c>
      <c r="J8" s="993">
        <f t="shared" ref="J8:J14" si="1">F8/F$17*100</f>
        <v>19.421065840878125</v>
      </c>
    </row>
    <row r="9" spans="1:10">
      <c r="A9" s="992" t="s">
        <v>82</v>
      </c>
      <c r="B9" s="62">
        <v>69037.313999999998</v>
      </c>
      <c r="C9" s="66">
        <v>88459.09</v>
      </c>
      <c r="D9" s="67">
        <v>92353.432000000001</v>
      </c>
      <c r="E9" s="66">
        <v>117131.2</v>
      </c>
      <c r="F9" s="67">
        <v>119919.664</v>
      </c>
      <c r="G9" s="68">
        <f t="shared" ref="G9:G17" si="2">D9/B9*100-100</f>
        <v>33.77321139695556</v>
      </c>
      <c r="H9" s="68">
        <f t="shared" ref="H9:H17" si="3">F9/D9*100-100</f>
        <v>29.84862760703902</v>
      </c>
      <c r="I9" s="69">
        <f t="shared" si="0"/>
        <v>23.315705303880453</v>
      </c>
      <c r="J9" s="993">
        <f t="shared" si="1"/>
        <v>22.749085158684416</v>
      </c>
    </row>
    <row r="10" spans="1:10">
      <c r="A10" s="992" t="s">
        <v>83</v>
      </c>
      <c r="B10" s="62">
        <v>46065.163999999997</v>
      </c>
      <c r="C10" s="66">
        <v>53524.95</v>
      </c>
      <c r="D10" s="67">
        <v>56582.722000000002</v>
      </c>
      <c r="E10" s="66">
        <v>69453.8</v>
      </c>
      <c r="F10" s="67">
        <v>77869.688999999998</v>
      </c>
      <c r="G10" s="68">
        <f t="shared" si="2"/>
        <v>22.831912635760943</v>
      </c>
      <c r="H10" s="68">
        <f t="shared" si="3"/>
        <v>37.620966697218961</v>
      </c>
      <c r="I10" s="69">
        <f>D10/D$17*100</f>
        <v>14.284970713848438</v>
      </c>
      <c r="J10" s="993">
        <f>F10/F$17*100</f>
        <v>14.77209097534889</v>
      </c>
    </row>
    <row r="11" spans="1:10">
      <c r="A11" s="992" t="s">
        <v>84</v>
      </c>
      <c r="B11" s="62">
        <v>9500</v>
      </c>
      <c r="C11" s="66">
        <v>10650</v>
      </c>
      <c r="D11" s="67">
        <v>9944.0570000000007</v>
      </c>
      <c r="E11" s="66">
        <v>11910</v>
      </c>
      <c r="F11" s="67">
        <v>17581.228999999999</v>
      </c>
      <c r="G11" s="68">
        <f t="shared" si="2"/>
        <v>4.6742842105263094</v>
      </c>
      <c r="H11" s="68">
        <f>F11/D11*100-100</f>
        <v>76.801369903651988</v>
      </c>
      <c r="I11" s="69">
        <f t="shared" si="0"/>
        <v>2.5104936277515875</v>
      </c>
      <c r="J11" s="993">
        <f t="shared" si="1"/>
        <v>3.3352067740561049</v>
      </c>
    </row>
    <row r="12" spans="1:10">
      <c r="A12" s="992" t="s">
        <v>85</v>
      </c>
      <c r="B12" s="62">
        <v>5735.7</v>
      </c>
      <c r="C12" s="66">
        <v>6217.3729999999996</v>
      </c>
      <c r="D12" s="67">
        <v>6418.1880000000001</v>
      </c>
      <c r="E12" s="66">
        <v>7075.4</v>
      </c>
      <c r="F12" s="67">
        <v>8081.8209999999999</v>
      </c>
      <c r="G12" s="68">
        <f t="shared" si="2"/>
        <v>11.89894868978503</v>
      </c>
      <c r="H12" s="68">
        <f t="shared" si="3"/>
        <v>25.920602512734121</v>
      </c>
      <c r="I12" s="69">
        <f t="shared" si="0"/>
        <v>1.6203467131887626</v>
      </c>
      <c r="J12" s="993">
        <f t="shared" si="1"/>
        <v>1.5331433397465493</v>
      </c>
    </row>
    <row r="13" spans="1:10">
      <c r="A13" s="992" t="s">
        <v>86</v>
      </c>
      <c r="B13" s="67">
        <v>422.71600000000001</v>
      </c>
      <c r="C13" s="66">
        <v>461.61599999999999</v>
      </c>
      <c r="D13" s="67">
        <v>507.61500000000001</v>
      </c>
      <c r="E13" s="70">
        <v>566.79999999999995</v>
      </c>
      <c r="F13" s="67">
        <v>670.08299999999997</v>
      </c>
      <c r="G13" s="68">
        <f t="shared" si="2"/>
        <v>20.084169986468453</v>
      </c>
      <c r="H13" s="68">
        <f t="shared" si="3"/>
        <v>32.006146390473077</v>
      </c>
      <c r="I13" s="69">
        <f t="shared" si="0"/>
        <v>0.12815335057422961</v>
      </c>
      <c r="J13" s="993">
        <f t="shared" si="1"/>
        <v>0.12711656055329448</v>
      </c>
    </row>
    <row r="14" spans="1:10">
      <c r="A14" s="992" t="s">
        <v>87</v>
      </c>
      <c r="B14" s="67">
        <v>538.66999999999996</v>
      </c>
      <c r="C14" s="66">
        <v>562.91700000000003</v>
      </c>
      <c r="D14" s="67">
        <v>664.79</v>
      </c>
      <c r="E14" s="70">
        <v>720.7</v>
      </c>
      <c r="F14" s="67">
        <v>804.62300000000005</v>
      </c>
      <c r="G14" s="68">
        <f t="shared" si="2"/>
        <v>23.413221452837547</v>
      </c>
      <c r="H14" s="68">
        <f t="shared" si="3"/>
        <v>21.034161163675762</v>
      </c>
      <c r="I14" s="69">
        <f t="shared" si="0"/>
        <v>0.16783401973590634</v>
      </c>
      <c r="J14" s="993">
        <f t="shared" si="1"/>
        <v>0.15263916306199901</v>
      </c>
    </row>
    <row r="15" spans="1:10">
      <c r="A15" s="992" t="s">
        <v>88</v>
      </c>
      <c r="B15" s="67">
        <v>10616.300999999999</v>
      </c>
      <c r="C15" s="66">
        <v>11016.300999999999</v>
      </c>
      <c r="D15" s="67">
        <v>10506.567999999999</v>
      </c>
      <c r="E15" s="70">
        <v>9689.7999999999993</v>
      </c>
      <c r="F15" s="67">
        <v>7703.2169999999996</v>
      </c>
      <c r="G15" s="68">
        <f t="shared" si="2"/>
        <v>-1.0336274376546015</v>
      </c>
      <c r="H15" s="68">
        <f t="shared" si="3"/>
        <v>-26.681890794405945</v>
      </c>
      <c r="I15" s="69">
        <f>D15/D$17*100</f>
        <v>2.6525061163204051</v>
      </c>
      <c r="J15" s="993">
        <f>F15/F$17*100</f>
        <v>1.4613211351961883</v>
      </c>
    </row>
    <row r="16" spans="1:10">
      <c r="A16" s="992" t="s">
        <v>89</v>
      </c>
      <c r="B16" s="62">
        <v>35093.199999999997</v>
      </c>
      <c r="C16" s="67">
        <v>45093.2</v>
      </c>
      <c r="D16" s="67">
        <v>39923.300000000003</v>
      </c>
      <c r="E16" s="67">
        <v>61313.2</v>
      </c>
      <c r="F16" s="67">
        <v>45686.8</v>
      </c>
      <c r="G16" s="68">
        <f t="shared" si="2"/>
        <v>13.763635120194252</v>
      </c>
      <c r="H16" s="68">
        <f t="shared" si="3"/>
        <v>14.436431858087872</v>
      </c>
      <c r="I16" s="69">
        <f t="shared" si="0"/>
        <v>10.079104559518811</v>
      </c>
      <c r="J16" s="993">
        <f>F16/F$17*100</f>
        <v>8.6669097390715102</v>
      </c>
    </row>
    <row r="17" spans="1:12" ht="13.5" thickBot="1">
      <c r="A17" s="994" t="s">
        <v>90</v>
      </c>
      <c r="B17" s="995">
        <f>SUM(B7:B16)</f>
        <v>345359</v>
      </c>
      <c r="C17" s="995">
        <f>SUM(C7:C16)</f>
        <v>403033.864</v>
      </c>
      <c r="D17" s="995">
        <f>SUM(D7:D16)</f>
        <v>396099.67099999991</v>
      </c>
      <c r="E17" s="996">
        <v>482742</v>
      </c>
      <c r="F17" s="995">
        <f>SUM(F7:F16)</f>
        <v>527140.60000000009</v>
      </c>
      <c r="G17" s="997">
        <f t="shared" si="2"/>
        <v>14.692152513761016</v>
      </c>
      <c r="H17" s="997">
        <f t="shared" si="3"/>
        <v>33.082816925641993</v>
      </c>
      <c r="I17" s="998">
        <f>D17/D$17*100</f>
        <v>100</v>
      </c>
      <c r="J17" s="999">
        <f>F17/F$17*100</f>
        <v>100</v>
      </c>
      <c r="L17" s="71"/>
    </row>
    <row r="18" spans="1:12" ht="13.5" thickTop="1">
      <c r="A18" s="984"/>
      <c r="B18" s="985"/>
      <c r="C18" s="985"/>
      <c r="D18" s="986"/>
      <c r="E18" s="986"/>
      <c r="F18" s="986"/>
      <c r="G18" s="987"/>
      <c r="H18" s="987"/>
      <c r="I18" s="988"/>
      <c r="J18" s="988"/>
    </row>
    <row r="19" spans="1:12">
      <c r="A19" s="1737" t="s">
        <v>91</v>
      </c>
      <c r="B19" s="1737"/>
      <c r="C19" s="1737"/>
      <c r="D19" s="1737"/>
      <c r="E19" s="1737"/>
      <c r="F19" s="1737"/>
      <c r="G19" s="1737"/>
      <c r="H19" s="1737"/>
      <c r="I19" s="1737"/>
      <c r="J19" s="1737"/>
    </row>
    <row r="20" spans="1:12" ht="15.75">
      <c r="A20" s="72" t="s">
        <v>92</v>
      </c>
      <c r="B20" s="73"/>
      <c r="C20" s="73"/>
      <c r="D20" s="73"/>
      <c r="E20" s="73"/>
      <c r="F20" s="73"/>
      <c r="G20" s="73"/>
      <c r="H20" s="73"/>
      <c r="I20" s="73"/>
      <c r="J20" s="73"/>
    </row>
    <row r="21" spans="1:12" ht="15.75">
      <c r="A21" s="72" t="s">
        <v>93</v>
      </c>
      <c r="B21" s="73"/>
      <c r="C21" s="73"/>
      <c r="D21" s="73"/>
      <c r="E21" s="73"/>
      <c r="F21" s="73"/>
      <c r="G21" s="74"/>
      <c r="H21" s="73"/>
      <c r="I21" s="73"/>
      <c r="J21" s="73"/>
    </row>
    <row r="25" spans="1:12">
      <c r="D25" s="75"/>
    </row>
    <row r="26" spans="1:12">
      <c r="D26" s="75"/>
    </row>
  </sheetData>
  <mergeCells count="9">
    <mergeCell ref="A19:J19"/>
    <mergeCell ref="A1:J1"/>
    <mergeCell ref="A2:J2"/>
    <mergeCell ref="A4:A6"/>
    <mergeCell ref="B4:F4"/>
    <mergeCell ref="G4:H5"/>
    <mergeCell ref="I4:J5"/>
    <mergeCell ref="B5:C5"/>
    <mergeCell ref="D5:E5"/>
  </mergeCells>
  <printOptions horizontalCentered="1"/>
  <pageMargins left="1" right="0.65" top="1" bottom="1" header="0.5" footer="0.5"/>
  <pageSetup scale="7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view="pageBreakPreview" zoomScale="98" zoomScaleSheetLayoutView="98" workbookViewId="0">
      <selection activeCell="O15" sqref="O15"/>
    </sheetView>
  </sheetViews>
  <sheetFormatPr defaultColWidth="11" defaultRowHeight="12.75"/>
  <cols>
    <col min="1" max="1" width="4.28515625" style="3" bestFit="1" customWidth="1"/>
    <col min="2" max="2" width="42.85546875" style="3" bestFit="1" customWidth="1"/>
    <col min="3" max="8" width="13.7109375" style="3" customWidth="1"/>
    <col min="9" max="9" width="11" style="3"/>
    <col min="10" max="10" width="17.28515625" style="3" bestFit="1" customWidth="1"/>
    <col min="11" max="199" width="11" style="3"/>
    <col min="200" max="200" width="2.5703125" style="3" customWidth="1"/>
    <col min="201" max="201" width="37.42578125" style="3" customWidth="1"/>
    <col min="202" max="227" width="0" style="3" hidden="1" customWidth="1"/>
    <col min="228" max="228" width="11.7109375" style="3" customWidth="1"/>
    <col min="229" max="239" width="0" style="3" hidden="1" customWidth="1"/>
    <col min="240" max="240" width="11.42578125" style="3" customWidth="1"/>
    <col min="241" max="247" width="0" style="3" hidden="1" customWidth="1"/>
    <col min="248" max="248" width="10.28515625" style="3" customWidth="1"/>
    <col min="249" max="252" width="0" style="3" hidden="1" customWidth="1"/>
    <col min="253" max="253" width="11" style="3" customWidth="1"/>
    <col min="254" max="263" width="13" style="3" customWidth="1"/>
    <col min="264" max="264" width="12.5703125" style="3" customWidth="1"/>
    <col min="265" max="265" width="11" style="3"/>
    <col min="266" max="266" width="17.28515625" style="3" bestFit="1" customWidth="1"/>
    <col min="267" max="455" width="11" style="3"/>
    <col min="456" max="456" width="2.5703125" style="3" customWidth="1"/>
    <col min="457" max="457" width="37.42578125" style="3" customWidth="1"/>
    <col min="458" max="483" width="0" style="3" hidden="1" customWidth="1"/>
    <col min="484" max="484" width="11.7109375" style="3" customWidth="1"/>
    <col min="485" max="495" width="0" style="3" hidden="1" customWidth="1"/>
    <col min="496" max="496" width="11.42578125" style="3" customWidth="1"/>
    <col min="497" max="503" width="0" style="3" hidden="1" customWidth="1"/>
    <col min="504" max="504" width="10.28515625" style="3" customWidth="1"/>
    <col min="505" max="508" width="0" style="3" hidden="1" customWidth="1"/>
    <col min="509" max="509" width="11" style="3" customWidth="1"/>
    <col min="510" max="519" width="13" style="3" customWidth="1"/>
    <col min="520" max="520" width="12.5703125" style="3" customWidth="1"/>
    <col min="521" max="521" width="11" style="3"/>
    <col min="522" max="522" width="17.28515625" style="3" bestFit="1" customWidth="1"/>
    <col min="523" max="711" width="11" style="3"/>
    <col min="712" max="712" width="2.5703125" style="3" customWidth="1"/>
    <col min="713" max="713" width="37.42578125" style="3" customWidth="1"/>
    <col min="714" max="739" width="0" style="3" hidden="1" customWidth="1"/>
    <col min="740" max="740" width="11.7109375" style="3" customWidth="1"/>
    <col min="741" max="751" width="0" style="3" hidden="1" customWidth="1"/>
    <col min="752" max="752" width="11.42578125" style="3" customWidth="1"/>
    <col min="753" max="759" width="0" style="3" hidden="1" customWidth="1"/>
    <col min="760" max="760" width="10.28515625" style="3" customWidth="1"/>
    <col min="761" max="764" width="0" style="3" hidden="1" customWidth="1"/>
    <col min="765" max="765" width="11" style="3" customWidth="1"/>
    <col min="766" max="775" width="13" style="3" customWidth="1"/>
    <col min="776" max="776" width="12.5703125" style="3" customWidth="1"/>
    <col min="777" max="777" width="11" style="3"/>
    <col min="778" max="778" width="17.28515625" style="3" bestFit="1" customWidth="1"/>
    <col min="779" max="967" width="11" style="3"/>
    <col min="968" max="968" width="2.5703125" style="3" customWidth="1"/>
    <col min="969" max="969" width="37.42578125" style="3" customWidth="1"/>
    <col min="970" max="995" width="0" style="3" hidden="1" customWidth="1"/>
    <col min="996" max="996" width="11.7109375" style="3" customWidth="1"/>
    <col min="997" max="1007" width="0" style="3" hidden="1" customWidth="1"/>
    <col min="1008" max="1008" width="11.42578125" style="3" customWidth="1"/>
    <col min="1009" max="1015" width="0" style="3" hidden="1" customWidth="1"/>
    <col min="1016" max="1016" width="10.28515625" style="3" customWidth="1"/>
    <col min="1017" max="1020" width="0" style="3" hidden="1" customWidth="1"/>
    <col min="1021" max="1021" width="11" style="3" customWidth="1"/>
    <col min="1022" max="1031" width="13" style="3" customWidth="1"/>
    <col min="1032" max="1032" width="12.5703125" style="3" customWidth="1"/>
    <col min="1033" max="1033" width="11" style="3"/>
    <col min="1034" max="1034" width="17.28515625" style="3" bestFit="1" customWidth="1"/>
    <col min="1035" max="1223" width="11" style="3"/>
    <col min="1224" max="1224" width="2.5703125" style="3" customWidth="1"/>
    <col min="1225" max="1225" width="37.42578125" style="3" customWidth="1"/>
    <col min="1226" max="1251" width="0" style="3" hidden="1" customWidth="1"/>
    <col min="1252" max="1252" width="11.7109375" style="3" customWidth="1"/>
    <col min="1253" max="1263" width="0" style="3" hidden="1" customWidth="1"/>
    <col min="1264" max="1264" width="11.42578125" style="3" customWidth="1"/>
    <col min="1265" max="1271" width="0" style="3" hidden="1" customWidth="1"/>
    <col min="1272" max="1272" width="10.28515625" style="3" customWidth="1"/>
    <col min="1273" max="1276" width="0" style="3" hidden="1" customWidth="1"/>
    <col min="1277" max="1277" width="11" style="3" customWidth="1"/>
    <col min="1278" max="1287" width="13" style="3" customWidth="1"/>
    <col min="1288" max="1288" width="12.5703125" style="3" customWidth="1"/>
    <col min="1289" max="1289" width="11" style="3"/>
    <col min="1290" max="1290" width="17.28515625" style="3" bestFit="1" customWidth="1"/>
    <col min="1291" max="1479" width="11" style="3"/>
    <col min="1480" max="1480" width="2.5703125" style="3" customWidth="1"/>
    <col min="1481" max="1481" width="37.42578125" style="3" customWidth="1"/>
    <col min="1482" max="1507" width="0" style="3" hidden="1" customWidth="1"/>
    <col min="1508" max="1508" width="11.7109375" style="3" customWidth="1"/>
    <col min="1509" max="1519" width="0" style="3" hidden="1" customWidth="1"/>
    <col min="1520" max="1520" width="11.42578125" style="3" customWidth="1"/>
    <col min="1521" max="1527" width="0" style="3" hidden="1" customWidth="1"/>
    <col min="1528" max="1528" width="10.28515625" style="3" customWidth="1"/>
    <col min="1529" max="1532" width="0" style="3" hidden="1" customWidth="1"/>
    <col min="1533" max="1533" width="11" style="3" customWidth="1"/>
    <col min="1534" max="1543" width="13" style="3" customWidth="1"/>
    <col min="1544" max="1544" width="12.5703125" style="3" customWidth="1"/>
    <col min="1545" max="1545" width="11" style="3"/>
    <col min="1546" max="1546" width="17.28515625" style="3" bestFit="1" customWidth="1"/>
    <col min="1547" max="1735" width="11" style="3"/>
    <col min="1736" max="1736" width="2.5703125" style="3" customWidth="1"/>
    <col min="1737" max="1737" width="37.42578125" style="3" customWidth="1"/>
    <col min="1738" max="1763" width="0" style="3" hidden="1" customWidth="1"/>
    <col min="1764" max="1764" width="11.7109375" style="3" customWidth="1"/>
    <col min="1765" max="1775" width="0" style="3" hidden="1" customWidth="1"/>
    <col min="1776" max="1776" width="11.42578125" style="3" customWidth="1"/>
    <col min="1777" max="1783" width="0" style="3" hidden="1" customWidth="1"/>
    <col min="1784" max="1784" width="10.28515625" style="3" customWidth="1"/>
    <col min="1785" max="1788" width="0" style="3" hidden="1" customWidth="1"/>
    <col min="1789" max="1789" width="11" style="3" customWidth="1"/>
    <col min="1790" max="1799" width="13" style="3" customWidth="1"/>
    <col min="1800" max="1800" width="12.5703125" style="3" customWidth="1"/>
    <col min="1801" max="1801" width="11" style="3"/>
    <col min="1802" max="1802" width="17.28515625" style="3" bestFit="1" customWidth="1"/>
    <col min="1803" max="1991" width="11" style="3"/>
    <col min="1992" max="1992" width="2.5703125" style="3" customWidth="1"/>
    <col min="1993" max="1993" width="37.42578125" style="3" customWidth="1"/>
    <col min="1994" max="2019" width="0" style="3" hidden="1" customWidth="1"/>
    <col min="2020" max="2020" width="11.7109375" style="3" customWidth="1"/>
    <col min="2021" max="2031" width="0" style="3" hidden="1" customWidth="1"/>
    <col min="2032" max="2032" width="11.42578125" style="3" customWidth="1"/>
    <col min="2033" max="2039" width="0" style="3" hidden="1" customWidth="1"/>
    <col min="2040" max="2040" width="10.28515625" style="3" customWidth="1"/>
    <col min="2041" max="2044" width="0" style="3" hidden="1" customWidth="1"/>
    <col min="2045" max="2045" width="11" style="3" customWidth="1"/>
    <col min="2046" max="2055" width="13" style="3" customWidth="1"/>
    <col min="2056" max="2056" width="12.5703125" style="3" customWidth="1"/>
    <col min="2057" max="2057" width="11" style="3"/>
    <col min="2058" max="2058" width="17.28515625" style="3" bestFit="1" customWidth="1"/>
    <col min="2059" max="2247" width="11" style="3"/>
    <col min="2248" max="2248" width="2.5703125" style="3" customWidth="1"/>
    <col min="2249" max="2249" width="37.42578125" style="3" customWidth="1"/>
    <col min="2250" max="2275" width="0" style="3" hidden="1" customWidth="1"/>
    <col min="2276" max="2276" width="11.7109375" style="3" customWidth="1"/>
    <col min="2277" max="2287" width="0" style="3" hidden="1" customWidth="1"/>
    <col min="2288" max="2288" width="11.42578125" style="3" customWidth="1"/>
    <col min="2289" max="2295" width="0" style="3" hidden="1" customWidth="1"/>
    <col min="2296" max="2296" width="10.28515625" style="3" customWidth="1"/>
    <col min="2297" max="2300" width="0" style="3" hidden="1" customWidth="1"/>
    <col min="2301" max="2301" width="11" style="3" customWidth="1"/>
    <col min="2302" max="2311" width="13" style="3" customWidth="1"/>
    <col min="2312" max="2312" width="12.5703125" style="3" customWidth="1"/>
    <col min="2313" max="2313" width="11" style="3"/>
    <col min="2314" max="2314" width="17.28515625" style="3" bestFit="1" customWidth="1"/>
    <col min="2315" max="2503" width="11" style="3"/>
    <col min="2504" max="2504" width="2.5703125" style="3" customWidth="1"/>
    <col min="2505" max="2505" width="37.42578125" style="3" customWidth="1"/>
    <col min="2506" max="2531" width="0" style="3" hidden="1" customWidth="1"/>
    <col min="2532" max="2532" width="11.7109375" style="3" customWidth="1"/>
    <col min="2533" max="2543" width="0" style="3" hidden="1" customWidth="1"/>
    <col min="2544" max="2544" width="11.42578125" style="3" customWidth="1"/>
    <col min="2545" max="2551" width="0" style="3" hidden="1" customWidth="1"/>
    <col min="2552" max="2552" width="10.28515625" style="3" customWidth="1"/>
    <col min="2553" max="2556" width="0" style="3" hidden="1" customWidth="1"/>
    <col min="2557" max="2557" width="11" style="3" customWidth="1"/>
    <col min="2558" max="2567" width="13" style="3" customWidth="1"/>
    <col min="2568" max="2568" width="12.5703125" style="3" customWidth="1"/>
    <col min="2569" max="2569" width="11" style="3"/>
    <col min="2570" max="2570" width="17.28515625" style="3" bestFit="1" customWidth="1"/>
    <col min="2571" max="2759" width="11" style="3"/>
    <col min="2760" max="2760" width="2.5703125" style="3" customWidth="1"/>
    <col min="2761" max="2761" width="37.42578125" style="3" customWidth="1"/>
    <col min="2762" max="2787" width="0" style="3" hidden="1" customWidth="1"/>
    <col min="2788" max="2788" width="11.7109375" style="3" customWidth="1"/>
    <col min="2789" max="2799" width="0" style="3" hidden="1" customWidth="1"/>
    <col min="2800" max="2800" width="11.42578125" style="3" customWidth="1"/>
    <col min="2801" max="2807" width="0" style="3" hidden="1" customWidth="1"/>
    <col min="2808" max="2808" width="10.28515625" style="3" customWidth="1"/>
    <col min="2809" max="2812" width="0" style="3" hidden="1" customWidth="1"/>
    <col min="2813" max="2813" width="11" style="3" customWidth="1"/>
    <col min="2814" max="2823" width="13" style="3" customWidth="1"/>
    <col min="2824" max="2824" width="12.5703125" style="3" customWidth="1"/>
    <col min="2825" max="2825" width="11" style="3"/>
    <col min="2826" max="2826" width="17.28515625" style="3" bestFit="1" customWidth="1"/>
    <col min="2827" max="3015" width="11" style="3"/>
    <col min="3016" max="3016" width="2.5703125" style="3" customWidth="1"/>
    <col min="3017" max="3017" width="37.42578125" style="3" customWidth="1"/>
    <col min="3018" max="3043" width="0" style="3" hidden="1" customWidth="1"/>
    <col min="3044" max="3044" width="11.7109375" style="3" customWidth="1"/>
    <col min="3045" max="3055" width="0" style="3" hidden="1" customWidth="1"/>
    <col min="3056" max="3056" width="11.42578125" style="3" customWidth="1"/>
    <col min="3057" max="3063" width="0" style="3" hidden="1" customWidth="1"/>
    <col min="3064" max="3064" width="10.28515625" style="3" customWidth="1"/>
    <col min="3065" max="3068" width="0" style="3" hidden="1" customWidth="1"/>
    <col min="3069" max="3069" width="11" style="3" customWidth="1"/>
    <col min="3070" max="3079" width="13" style="3" customWidth="1"/>
    <col min="3080" max="3080" width="12.5703125" style="3" customWidth="1"/>
    <col min="3081" max="3081" width="11" style="3"/>
    <col min="3082" max="3082" width="17.28515625" style="3" bestFit="1" customWidth="1"/>
    <col min="3083" max="3271" width="11" style="3"/>
    <col min="3272" max="3272" width="2.5703125" style="3" customWidth="1"/>
    <col min="3273" max="3273" width="37.42578125" style="3" customWidth="1"/>
    <col min="3274" max="3299" width="0" style="3" hidden="1" customWidth="1"/>
    <col min="3300" max="3300" width="11.7109375" style="3" customWidth="1"/>
    <col min="3301" max="3311" width="0" style="3" hidden="1" customWidth="1"/>
    <col min="3312" max="3312" width="11.42578125" style="3" customWidth="1"/>
    <col min="3313" max="3319" width="0" style="3" hidden="1" customWidth="1"/>
    <col min="3320" max="3320" width="10.28515625" style="3" customWidth="1"/>
    <col min="3321" max="3324" width="0" style="3" hidden="1" customWidth="1"/>
    <col min="3325" max="3325" width="11" style="3" customWidth="1"/>
    <col min="3326" max="3335" width="13" style="3" customWidth="1"/>
    <col min="3336" max="3336" width="12.5703125" style="3" customWidth="1"/>
    <col min="3337" max="3337" width="11" style="3"/>
    <col min="3338" max="3338" width="17.28515625" style="3" bestFit="1" customWidth="1"/>
    <col min="3339" max="3527" width="11" style="3"/>
    <col min="3528" max="3528" width="2.5703125" style="3" customWidth="1"/>
    <col min="3529" max="3529" width="37.42578125" style="3" customWidth="1"/>
    <col min="3530" max="3555" width="0" style="3" hidden="1" customWidth="1"/>
    <col min="3556" max="3556" width="11.7109375" style="3" customWidth="1"/>
    <col min="3557" max="3567" width="0" style="3" hidden="1" customWidth="1"/>
    <col min="3568" max="3568" width="11.42578125" style="3" customWidth="1"/>
    <col min="3569" max="3575" width="0" style="3" hidden="1" customWidth="1"/>
    <col min="3576" max="3576" width="10.28515625" style="3" customWidth="1"/>
    <col min="3577" max="3580" width="0" style="3" hidden="1" customWidth="1"/>
    <col min="3581" max="3581" width="11" style="3" customWidth="1"/>
    <col min="3582" max="3591" width="13" style="3" customWidth="1"/>
    <col min="3592" max="3592" width="12.5703125" style="3" customWidth="1"/>
    <col min="3593" max="3593" width="11" style="3"/>
    <col min="3594" max="3594" width="17.28515625" style="3" bestFit="1" customWidth="1"/>
    <col min="3595" max="3783" width="11" style="3"/>
    <col min="3784" max="3784" width="2.5703125" style="3" customWidth="1"/>
    <col min="3785" max="3785" width="37.42578125" style="3" customWidth="1"/>
    <col min="3786" max="3811" width="0" style="3" hidden="1" customWidth="1"/>
    <col min="3812" max="3812" width="11.7109375" style="3" customWidth="1"/>
    <col min="3813" max="3823" width="0" style="3" hidden="1" customWidth="1"/>
    <col min="3824" max="3824" width="11.42578125" style="3" customWidth="1"/>
    <col min="3825" max="3831" width="0" style="3" hidden="1" customWidth="1"/>
    <col min="3832" max="3832" width="10.28515625" style="3" customWidth="1"/>
    <col min="3833" max="3836" width="0" style="3" hidden="1" customWidth="1"/>
    <col min="3837" max="3837" width="11" style="3" customWidth="1"/>
    <col min="3838" max="3847" width="13" style="3" customWidth="1"/>
    <col min="3848" max="3848" width="12.5703125" style="3" customWidth="1"/>
    <col min="3849" max="3849" width="11" style="3"/>
    <col min="3850" max="3850" width="17.28515625" style="3" bestFit="1" customWidth="1"/>
    <col min="3851" max="4039" width="11" style="3"/>
    <col min="4040" max="4040" width="2.5703125" style="3" customWidth="1"/>
    <col min="4041" max="4041" width="37.42578125" style="3" customWidth="1"/>
    <col min="4042" max="4067" width="0" style="3" hidden="1" customWidth="1"/>
    <col min="4068" max="4068" width="11.7109375" style="3" customWidth="1"/>
    <col min="4069" max="4079" width="0" style="3" hidden="1" customWidth="1"/>
    <col min="4080" max="4080" width="11.42578125" style="3" customWidth="1"/>
    <col min="4081" max="4087" width="0" style="3" hidden="1" customWidth="1"/>
    <col min="4088" max="4088" width="10.28515625" style="3" customWidth="1"/>
    <col min="4089" max="4092" width="0" style="3" hidden="1" customWidth="1"/>
    <col min="4093" max="4093" width="11" style="3" customWidth="1"/>
    <col min="4094" max="4103" width="13" style="3" customWidth="1"/>
    <col min="4104" max="4104" width="12.5703125" style="3" customWidth="1"/>
    <col min="4105" max="4105" width="11" style="3"/>
    <col min="4106" max="4106" width="17.28515625" style="3" bestFit="1" customWidth="1"/>
    <col min="4107" max="4295" width="11" style="3"/>
    <col min="4296" max="4296" width="2.5703125" style="3" customWidth="1"/>
    <col min="4297" max="4297" width="37.42578125" style="3" customWidth="1"/>
    <col min="4298" max="4323" width="0" style="3" hidden="1" customWidth="1"/>
    <col min="4324" max="4324" width="11.7109375" style="3" customWidth="1"/>
    <col min="4325" max="4335" width="0" style="3" hidden="1" customWidth="1"/>
    <col min="4336" max="4336" width="11.42578125" style="3" customWidth="1"/>
    <col min="4337" max="4343" width="0" style="3" hidden="1" customWidth="1"/>
    <col min="4344" max="4344" width="10.28515625" style="3" customWidth="1"/>
    <col min="4345" max="4348" width="0" style="3" hidden="1" customWidth="1"/>
    <col min="4349" max="4349" width="11" style="3" customWidth="1"/>
    <col min="4350" max="4359" width="13" style="3" customWidth="1"/>
    <col min="4360" max="4360" width="12.5703125" style="3" customWidth="1"/>
    <col min="4361" max="4361" width="11" style="3"/>
    <col min="4362" max="4362" width="17.28515625" style="3" bestFit="1" customWidth="1"/>
    <col min="4363" max="4551" width="11" style="3"/>
    <col min="4552" max="4552" width="2.5703125" style="3" customWidth="1"/>
    <col min="4553" max="4553" width="37.42578125" style="3" customWidth="1"/>
    <col min="4554" max="4579" width="0" style="3" hidden="1" customWidth="1"/>
    <col min="4580" max="4580" width="11.7109375" style="3" customWidth="1"/>
    <col min="4581" max="4591" width="0" style="3" hidden="1" customWidth="1"/>
    <col min="4592" max="4592" width="11.42578125" style="3" customWidth="1"/>
    <col min="4593" max="4599" width="0" style="3" hidden="1" customWidth="1"/>
    <col min="4600" max="4600" width="10.28515625" style="3" customWidth="1"/>
    <col min="4601" max="4604" width="0" style="3" hidden="1" customWidth="1"/>
    <col min="4605" max="4605" width="11" style="3" customWidth="1"/>
    <col min="4606" max="4615" width="13" style="3" customWidth="1"/>
    <col min="4616" max="4616" width="12.5703125" style="3" customWidth="1"/>
    <col min="4617" max="4617" width="11" style="3"/>
    <col min="4618" max="4618" width="17.28515625" style="3" bestFit="1" customWidth="1"/>
    <col min="4619" max="4807" width="11" style="3"/>
    <col min="4808" max="4808" width="2.5703125" style="3" customWidth="1"/>
    <col min="4809" max="4809" width="37.42578125" style="3" customWidth="1"/>
    <col min="4810" max="4835" width="0" style="3" hidden="1" customWidth="1"/>
    <col min="4836" max="4836" width="11.7109375" style="3" customWidth="1"/>
    <col min="4837" max="4847" width="0" style="3" hidden="1" customWidth="1"/>
    <col min="4848" max="4848" width="11.42578125" style="3" customWidth="1"/>
    <col min="4849" max="4855" width="0" style="3" hidden="1" customWidth="1"/>
    <col min="4856" max="4856" width="10.28515625" style="3" customWidth="1"/>
    <col min="4857" max="4860" width="0" style="3" hidden="1" customWidth="1"/>
    <col min="4861" max="4861" width="11" style="3" customWidth="1"/>
    <col min="4862" max="4871" width="13" style="3" customWidth="1"/>
    <col min="4872" max="4872" width="12.5703125" style="3" customWidth="1"/>
    <col min="4873" max="4873" width="11" style="3"/>
    <col min="4874" max="4874" width="17.28515625" style="3" bestFit="1" customWidth="1"/>
    <col min="4875" max="5063" width="11" style="3"/>
    <col min="5064" max="5064" width="2.5703125" style="3" customWidth="1"/>
    <col min="5065" max="5065" width="37.42578125" style="3" customWidth="1"/>
    <col min="5066" max="5091" width="0" style="3" hidden="1" customWidth="1"/>
    <col min="5092" max="5092" width="11.7109375" style="3" customWidth="1"/>
    <col min="5093" max="5103" width="0" style="3" hidden="1" customWidth="1"/>
    <col min="5104" max="5104" width="11.42578125" style="3" customWidth="1"/>
    <col min="5105" max="5111" width="0" style="3" hidden="1" customWidth="1"/>
    <col min="5112" max="5112" width="10.28515625" style="3" customWidth="1"/>
    <col min="5113" max="5116" width="0" style="3" hidden="1" customWidth="1"/>
    <col min="5117" max="5117" width="11" style="3" customWidth="1"/>
    <col min="5118" max="5127" width="13" style="3" customWidth="1"/>
    <col min="5128" max="5128" width="12.5703125" style="3" customWidth="1"/>
    <col min="5129" max="5129" width="11" style="3"/>
    <col min="5130" max="5130" width="17.28515625" style="3" bestFit="1" customWidth="1"/>
    <col min="5131" max="5319" width="11" style="3"/>
    <col min="5320" max="5320" width="2.5703125" style="3" customWidth="1"/>
    <col min="5321" max="5321" width="37.42578125" style="3" customWidth="1"/>
    <col min="5322" max="5347" width="0" style="3" hidden="1" customWidth="1"/>
    <col min="5348" max="5348" width="11.7109375" style="3" customWidth="1"/>
    <col min="5349" max="5359" width="0" style="3" hidden="1" customWidth="1"/>
    <col min="5360" max="5360" width="11.42578125" style="3" customWidth="1"/>
    <col min="5361" max="5367" width="0" style="3" hidden="1" customWidth="1"/>
    <col min="5368" max="5368" width="10.28515625" style="3" customWidth="1"/>
    <col min="5369" max="5372" width="0" style="3" hidden="1" customWidth="1"/>
    <col min="5373" max="5373" width="11" style="3" customWidth="1"/>
    <col min="5374" max="5383" width="13" style="3" customWidth="1"/>
    <col min="5384" max="5384" width="12.5703125" style="3" customWidth="1"/>
    <col min="5385" max="5385" width="11" style="3"/>
    <col min="5386" max="5386" width="17.28515625" style="3" bestFit="1" customWidth="1"/>
    <col min="5387" max="5575" width="11" style="3"/>
    <col min="5576" max="5576" width="2.5703125" style="3" customWidth="1"/>
    <col min="5577" max="5577" width="37.42578125" style="3" customWidth="1"/>
    <col min="5578" max="5603" width="0" style="3" hidden="1" customWidth="1"/>
    <col min="5604" max="5604" width="11.7109375" style="3" customWidth="1"/>
    <col min="5605" max="5615" width="0" style="3" hidden="1" customWidth="1"/>
    <col min="5616" max="5616" width="11.42578125" style="3" customWidth="1"/>
    <col min="5617" max="5623" width="0" style="3" hidden="1" customWidth="1"/>
    <col min="5624" max="5624" width="10.28515625" style="3" customWidth="1"/>
    <col min="5625" max="5628" width="0" style="3" hidden="1" customWidth="1"/>
    <col min="5629" max="5629" width="11" style="3" customWidth="1"/>
    <col min="5630" max="5639" width="13" style="3" customWidth="1"/>
    <col min="5640" max="5640" width="12.5703125" style="3" customWidth="1"/>
    <col min="5641" max="5641" width="11" style="3"/>
    <col min="5642" max="5642" width="17.28515625" style="3" bestFit="1" customWidth="1"/>
    <col min="5643" max="5831" width="11" style="3"/>
    <col min="5832" max="5832" width="2.5703125" style="3" customWidth="1"/>
    <col min="5833" max="5833" width="37.42578125" style="3" customWidth="1"/>
    <col min="5834" max="5859" width="0" style="3" hidden="1" customWidth="1"/>
    <col min="5860" max="5860" width="11.7109375" style="3" customWidth="1"/>
    <col min="5861" max="5871" width="0" style="3" hidden="1" customWidth="1"/>
    <col min="5872" max="5872" width="11.42578125" style="3" customWidth="1"/>
    <col min="5873" max="5879" width="0" style="3" hidden="1" customWidth="1"/>
    <col min="5880" max="5880" width="10.28515625" style="3" customWidth="1"/>
    <col min="5881" max="5884" width="0" style="3" hidden="1" customWidth="1"/>
    <col min="5885" max="5885" width="11" style="3" customWidth="1"/>
    <col min="5886" max="5895" width="13" style="3" customWidth="1"/>
    <col min="5896" max="5896" width="12.5703125" style="3" customWidth="1"/>
    <col min="5897" max="5897" width="11" style="3"/>
    <col min="5898" max="5898" width="17.28515625" style="3" bestFit="1" customWidth="1"/>
    <col min="5899" max="6087" width="11" style="3"/>
    <col min="6088" max="6088" width="2.5703125" style="3" customWidth="1"/>
    <col min="6089" max="6089" width="37.42578125" style="3" customWidth="1"/>
    <col min="6090" max="6115" width="0" style="3" hidden="1" customWidth="1"/>
    <col min="6116" max="6116" width="11.7109375" style="3" customWidth="1"/>
    <col min="6117" max="6127" width="0" style="3" hidden="1" customWidth="1"/>
    <col min="6128" max="6128" width="11.42578125" style="3" customWidth="1"/>
    <col min="6129" max="6135" width="0" style="3" hidden="1" customWidth="1"/>
    <col min="6136" max="6136" width="10.28515625" style="3" customWidth="1"/>
    <col min="6137" max="6140" width="0" style="3" hidden="1" customWidth="1"/>
    <col min="6141" max="6141" width="11" style="3" customWidth="1"/>
    <col min="6142" max="6151" width="13" style="3" customWidth="1"/>
    <col min="6152" max="6152" width="12.5703125" style="3" customWidth="1"/>
    <col min="6153" max="6153" width="11" style="3"/>
    <col min="6154" max="6154" width="17.28515625" style="3" bestFit="1" customWidth="1"/>
    <col min="6155" max="6343" width="11" style="3"/>
    <col min="6344" max="6344" width="2.5703125" style="3" customWidth="1"/>
    <col min="6345" max="6345" width="37.42578125" style="3" customWidth="1"/>
    <col min="6346" max="6371" width="0" style="3" hidden="1" customWidth="1"/>
    <col min="6372" max="6372" width="11.7109375" style="3" customWidth="1"/>
    <col min="6373" max="6383" width="0" style="3" hidden="1" customWidth="1"/>
    <col min="6384" max="6384" width="11.42578125" style="3" customWidth="1"/>
    <col min="6385" max="6391" width="0" style="3" hidden="1" customWidth="1"/>
    <col min="6392" max="6392" width="10.28515625" style="3" customWidth="1"/>
    <col min="6393" max="6396" width="0" style="3" hidden="1" customWidth="1"/>
    <col min="6397" max="6397" width="11" style="3" customWidth="1"/>
    <col min="6398" max="6407" width="13" style="3" customWidth="1"/>
    <col min="6408" max="6408" width="12.5703125" style="3" customWidth="1"/>
    <col min="6409" max="6409" width="11" style="3"/>
    <col min="6410" max="6410" width="17.28515625" style="3" bestFit="1" customWidth="1"/>
    <col min="6411" max="6599" width="11" style="3"/>
    <col min="6600" max="6600" width="2.5703125" style="3" customWidth="1"/>
    <col min="6601" max="6601" width="37.42578125" style="3" customWidth="1"/>
    <col min="6602" max="6627" width="0" style="3" hidden="1" customWidth="1"/>
    <col min="6628" max="6628" width="11.7109375" style="3" customWidth="1"/>
    <col min="6629" max="6639" width="0" style="3" hidden="1" customWidth="1"/>
    <col min="6640" max="6640" width="11.42578125" style="3" customWidth="1"/>
    <col min="6641" max="6647" width="0" style="3" hidden="1" customWidth="1"/>
    <col min="6648" max="6648" width="10.28515625" style="3" customWidth="1"/>
    <col min="6649" max="6652" width="0" style="3" hidden="1" customWidth="1"/>
    <col min="6653" max="6653" width="11" style="3" customWidth="1"/>
    <col min="6654" max="6663" width="13" style="3" customWidth="1"/>
    <col min="6664" max="6664" width="12.5703125" style="3" customWidth="1"/>
    <col min="6665" max="6665" width="11" style="3"/>
    <col min="6666" max="6666" width="17.28515625" style="3" bestFit="1" customWidth="1"/>
    <col min="6667" max="6855" width="11" style="3"/>
    <col min="6856" max="6856" width="2.5703125" style="3" customWidth="1"/>
    <col min="6857" max="6857" width="37.42578125" style="3" customWidth="1"/>
    <col min="6858" max="6883" width="0" style="3" hidden="1" customWidth="1"/>
    <col min="6884" max="6884" width="11.7109375" style="3" customWidth="1"/>
    <col min="6885" max="6895" width="0" style="3" hidden="1" customWidth="1"/>
    <col min="6896" max="6896" width="11.42578125" style="3" customWidth="1"/>
    <col min="6897" max="6903" width="0" style="3" hidden="1" customWidth="1"/>
    <col min="6904" max="6904" width="10.28515625" style="3" customWidth="1"/>
    <col min="6905" max="6908" width="0" style="3" hidden="1" customWidth="1"/>
    <col min="6909" max="6909" width="11" style="3" customWidth="1"/>
    <col min="6910" max="6919" width="13" style="3" customWidth="1"/>
    <col min="6920" max="6920" width="12.5703125" style="3" customWidth="1"/>
    <col min="6921" max="6921" width="11" style="3"/>
    <col min="6922" max="6922" width="17.28515625" style="3" bestFit="1" customWidth="1"/>
    <col min="6923" max="7111" width="11" style="3"/>
    <col min="7112" max="7112" width="2.5703125" style="3" customWidth="1"/>
    <col min="7113" max="7113" width="37.42578125" style="3" customWidth="1"/>
    <col min="7114" max="7139" width="0" style="3" hidden="1" customWidth="1"/>
    <col min="7140" max="7140" width="11.7109375" style="3" customWidth="1"/>
    <col min="7141" max="7151" width="0" style="3" hidden="1" customWidth="1"/>
    <col min="7152" max="7152" width="11.42578125" style="3" customWidth="1"/>
    <col min="7153" max="7159" width="0" style="3" hidden="1" customWidth="1"/>
    <col min="7160" max="7160" width="10.28515625" style="3" customWidth="1"/>
    <col min="7161" max="7164" width="0" style="3" hidden="1" customWidth="1"/>
    <col min="7165" max="7165" width="11" style="3" customWidth="1"/>
    <col min="7166" max="7175" width="13" style="3" customWidth="1"/>
    <col min="7176" max="7176" width="12.5703125" style="3" customWidth="1"/>
    <col min="7177" max="7177" width="11" style="3"/>
    <col min="7178" max="7178" width="17.28515625" style="3" bestFit="1" customWidth="1"/>
    <col min="7179" max="7367" width="11" style="3"/>
    <col min="7368" max="7368" width="2.5703125" style="3" customWidth="1"/>
    <col min="7369" max="7369" width="37.42578125" style="3" customWidth="1"/>
    <col min="7370" max="7395" width="0" style="3" hidden="1" customWidth="1"/>
    <col min="7396" max="7396" width="11.7109375" style="3" customWidth="1"/>
    <col min="7397" max="7407" width="0" style="3" hidden="1" customWidth="1"/>
    <col min="7408" max="7408" width="11.42578125" style="3" customWidth="1"/>
    <col min="7409" max="7415" width="0" style="3" hidden="1" customWidth="1"/>
    <col min="7416" max="7416" width="10.28515625" style="3" customWidth="1"/>
    <col min="7417" max="7420" width="0" style="3" hidden="1" customWidth="1"/>
    <col min="7421" max="7421" width="11" style="3" customWidth="1"/>
    <col min="7422" max="7431" width="13" style="3" customWidth="1"/>
    <col min="7432" max="7432" width="12.5703125" style="3" customWidth="1"/>
    <col min="7433" max="7433" width="11" style="3"/>
    <col min="7434" max="7434" width="17.28515625" style="3" bestFit="1" customWidth="1"/>
    <col min="7435" max="7623" width="11" style="3"/>
    <col min="7624" max="7624" width="2.5703125" style="3" customWidth="1"/>
    <col min="7625" max="7625" width="37.42578125" style="3" customWidth="1"/>
    <col min="7626" max="7651" width="0" style="3" hidden="1" customWidth="1"/>
    <col min="7652" max="7652" width="11.7109375" style="3" customWidth="1"/>
    <col min="7653" max="7663" width="0" style="3" hidden="1" customWidth="1"/>
    <col min="7664" max="7664" width="11.42578125" style="3" customWidth="1"/>
    <col min="7665" max="7671" width="0" style="3" hidden="1" customWidth="1"/>
    <col min="7672" max="7672" width="10.28515625" style="3" customWidth="1"/>
    <col min="7673" max="7676" width="0" style="3" hidden="1" customWidth="1"/>
    <col min="7677" max="7677" width="11" style="3" customWidth="1"/>
    <col min="7678" max="7687" width="13" style="3" customWidth="1"/>
    <col min="7688" max="7688" width="12.5703125" style="3" customWidth="1"/>
    <col min="7689" max="7689" width="11" style="3"/>
    <col min="7690" max="7690" width="17.28515625" style="3" bestFit="1" customWidth="1"/>
    <col min="7691" max="7879" width="11" style="3"/>
    <col min="7880" max="7880" width="2.5703125" style="3" customWidth="1"/>
    <col min="7881" max="7881" width="37.42578125" style="3" customWidth="1"/>
    <col min="7882" max="7907" width="0" style="3" hidden="1" customWidth="1"/>
    <col min="7908" max="7908" width="11.7109375" style="3" customWidth="1"/>
    <col min="7909" max="7919" width="0" style="3" hidden="1" customWidth="1"/>
    <col min="7920" max="7920" width="11.42578125" style="3" customWidth="1"/>
    <col min="7921" max="7927" width="0" style="3" hidden="1" customWidth="1"/>
    <col min="7928" max="7928" width="10.28515625" style="3" customWidth="1"/>
    <col min="7929" max="7932" width="0" style="3" hidden="1" customWidth="1"/>
    <col min="7933" max="7933" width="11" style="3" customWidth="1"/>
    <col min="7934" max="7943" width="13" style="3" customWidth="1"/>
    <col min="7944" max="7944" width="12.5703125" style="3" customWidth="1"/>
    <col min="7945" max="7945" width="11" style="3"/>
    <col min="7946" max="7946" width="17.28515625" style="3" bestFit="1" customWidth="1"/>
    <col min="7947" max="8135" width="11" style="3"/>
    <col min="8136" max="8136" width="2.5703125" style="3" customWidth="1"/>
    <col min="8137" max="8137" width="37.42578125" style="3" customWidth="1"/>
    <col min="8138" max="8163" width="0" style="3" hidden="1" customWidth="1"/>
    <col min="8164" max="8164" width="11.7109375" style="3" customWidth="1"/>
    <col min="8165" max="8175" width="0" style="3" hidden="1" customWidth="1"/>
    <col min="8176" max="8176" width="11.42578125" style="3" customWidth="1"/>
    <col min="8177" max="8183" width="0" style="3" hidden="1" customWidth="1"/>
    <col min="8184" max="8184" width="10.28515625" style="3" customWidth="1"/>
    <col min="8185" max="8188" width="0" style="3" hidden="1" customWidth="1"/>
    <col min="8189" max="8189" width="11" style="3" customWidth="1"/>
    <col min="8190" max="8199" width="13" style="3" customWidth="1"/>
    <col min="8200" max="8200" width="12.5703125" style="3" customWidth="1"/>
    <col min="8201" max="8201" width="11" style="3"/>
    <col min="8202" max="8202" width="17.28515625" style="3" bestFit="1" customWidth="1"/>
    <col min="8203" max="8391" width="11" style="3"/>
    <col min="8392" max="8392" width="2.5703125" style="3" customWidth="1"/>
    <col min="8393" max="8393" width="37.42578125" style="3" customWidth="1"/>
    <col min="8394" max="8419" width="0" style="3" hidden="1" customWidth="1"/>
    <col min="8420" max="8420" width="11.7109375" style="3" customWidth="1"/>
    <col min="8421" max="8431" width="0" style="3" hidden="1" customWidth="1"/>
    <col min="8432" max="8432" width="11.42578125" style="3" customWidth="1"/>
    <col min="8433" max="8439" width="0" style="3" hidden="1" customWidth="1"/>
    <col min="8440" max="8440" width="10.28515625" style="3" customWidth="1"/>
    <col min="8441" max="8444" width="0" style="3" hidden="1" customWidth="1"/>
    <col min="8445" max="8445" width="11" style="3" customWidth="1"/>
    <col min="8446" max="8455" width="13" style="3" customWidth="1"/>
    <col min="8456" max="8456" width="12.5703125" style="3" customWidth="1"/>
    <col min="8457" max="8457" width="11" style="3"/>
    <col min="8458" max="8458" width="17.28515625" style="3" bestFit="1" customWidth="1"/>
    <col min="8459" max="8647" width="11" style="3"/>
    <col min="8648" max="8648" width="2.5703125" style="3" customWidth="1"/>
    <col min="8649" max="8649" width="37.42578125" style="3" customWidth="1"/>
    <col min="8650" max="8675" width="0" style="3" hidden="1" customWidth="1"/>
    <col min="8676" max="8676" width="11.7109375" style="3" customWidth="1"/>
    <col min="8677" max="8687" width="0" style="3" hidden="1" customWidth="1"/>
    <col min="8688" max="8688" width="11.42578125" style="3" customWidth="1"/>
    <col min="8689" max="8695" width="0" style="3" hidden="1" customWidth="1"/>
    <col min="8696" max="8696" width="10.28515625" style="3" customWidth="1"/>
    <col min="8697" max="8700" width="0" style="3" hidden="1" customWidth="1"/>
    <col min="8701" max="8701" width="11" style="3" customWidth="1"/>
    <col min="8702" max="8711" width="13" style="3" customWidth="1"/>
    <col min="8712" max="8712" width="12.5703125" style="3" customWidth="1"/>
    <col min="8713" max="8713" width="11" style="3"/>
    <col min="8714" max="8714" width="17.28515625" style="3" bestFit="1" customWidth="1"/>
    <col min="8715" max="8903" width="11" style="3"/>
    <col min="8904" max="8904" width="2.5703125" style="3" customWidth="1"/>
    <col min="8905" max="8905" width="37.42578125" style="3" customWidth="1"/>
    <col min="8906" max="8931" width="0" style="3" hidden="1" customWidth="1"/>
    <col min="8932" max="8932" width="11.7109375" style="3" customWidth="1"/>
    <col min="8933" max="8943" width="0" style="3" hidden="1" customWidth="1"/>
    <col min="8944" max="8944" width="11.42578125" style="3" customWidth="1"/>
    <col min="8945" max="8951" width="0" style="3" hidden="1" customWidth="1"/>
    <col min="8952" max="8952" width="10.28515625" style="3" customWidth="1"/>
    <col min="8953" max="8956" width="0" style="3" hidden="1" customWidth="1"/>
    <col min="8957" max="8957" width="11" style="3" customWidth="1"/>
    <col min="8958" max="8967" width="13" style="3" customWidth="1"/>
    <col min="8968" max="8968" width="12.5703125" style="3" customWidth="1"/>
    <col min="8969" max="8969" width="11" style="3"/>
    <col min="8970" max="8970" width="17.28515625" style="3" bestFit="1" customWidth="1"/>
    <col min="8971" max="9159" width="11" style="3"/>
    <col min="9160" max="9160" width="2.5703125" style="3" customWidth="1"/>
    <col min="9161" max="9161" width="37.42578125" style="3" customWidth="1"/>
    <col min="9162" max="9187" width="0" style="3" hidden="1" customWidth="1"/>
    <col min="9188" max="9188" width="11.7109375" style="3" customWidth="1"/>
    <col min="9189" max="9199" width="0" style="3" hidden="1" customWidth="1"/>
    <col min="9200" max="9200" width="11.42578125" style="3" customWidth="1"/>
    <col min="9201" max="9207" width="0" style="3" hidden="1" customWidth="1"/>
    <col min="9208" max="9208" width="10.28515625" style="3" customWidth="1"/>
    <col min="9209" max="9212" width="0" style="3" hidden="1" customWidth="1"/>
    <col min="9213" max="9213" width="11" style="3" customWidth="1"/>
    <col min="9214" max="9223" width="13" style="3" customWidth="1"/>
    <col min="9224" max="9224" width="12.5703125" style="3" customWidth="1"/>
    <col min="9225" max="9225" width="11" style="3"/>
    <col min="9226" max="9226" width="17.28515625" style="3" bestFit="1" customWidth="1"/>
    <col min="9227" max="9415" width="11" style="3"/>
    <col min="9416" max="9416" width="2.5703125" style="3" customWidth="1"/>
    <col min="9417" max="9417" width="37.42578125" style="3" customWidth="1"/>
    <col min="9418" max="9443" width="0" style="3" hidden="1" customWidth="1"/>
    <col min="9444" max="9444" width="11.7109375" style="3" customWidth="1"/>
    <col min="9445" max="9455" width="0" style="3" hidden="1" customWidth="1"/>
    <col min="9456" max="9456" width="11.42578125" style="3" customWidth="1"/>
    <col min="9457" max="9463" width="0" style="3" hidden="1" customWidth="1"/>
    <col min="9464" max="9464" width="10.28515625" style="3" customWidth="1"/>
    <col min="9465" max="9468" width="0" style="3" hidden="1" customWidth="1"/>
    <col min="9469" max="9469" width="11" style="3" customWidth="1"/>
    <col min="9470" max="9479" width="13" style="3" customWidth="1"/>
    <col min="9480" max="9480" width="12.5703125" style="3" customWidth="1"/>
    <col min="9481" max="9481" width="11" style="3"/>
    <col min="9482" max="9482" width="17.28515625" style="3" bestFit="1" customWidth="1"/>
    <col min="9483" max="9671" width="11" style="3"/>
    <col min="9672" max="9672" width="2.5703125" style="3" customWidth="1"/>
    <col min="9673" max="9673" width="37.42578125" style="3" customWidth="1"/>
    <col min="9674" max="9699" width="0" style="3" hidden="1" customWidth="1"/>
    <col min="9700" max="9700" width="11.7109375" style="3" customWidth="1"/>
    <col min="9701" max="9711" width="0" style="3" hidden="1" customWidth="1"/>
    <col min="9712" max="9712" width="11.42578125" style="3" customWidth="1"/>
    <col min="9713" max="9719" width="0" style="3" hidden="1" customWidth="1"/>
    <col min="9720" max="9720" width="10.28515625" style="3" customWidth="1"/>
    <col min="9721" max="9724" width="0" style="3" hidden="1" customWidth="1"/>
    <col min="9725" max="9725" width="11" style="3" customWidth="1"/>
    <col min="9726" max="9735" width="13" style="3" customWidth="1"/>
    <col min="9736" max="9736" width="12.5703125" style="3" customWidth="1"/>
    <col min="9737" max="9737" width="11" style="3"/>
    <col min="9738" max="9738" width="17.28515625" style="3" bestFit="1" customWidth="1"/>
    <col min="9739" max="9927" width="11" style="3"/>
    <col min="9928" max="9928" width="2.5703125" style="3" customWidth="1"/>
    <col min="9929" max="9929" width="37.42578125" style="3" customWidth="1"/>
    <col min="9930" max="9955" width="0" style="3" hidden="1" customWidth="1"/>
    <col min="9956" max="9956" width="11.7109375" style="3" customWidth="1"/>
    <col min="9957" max="9967" width="0" style="3" hidden="1" customWidth="1"/>
    <col min="9968" max="9968" width="11.42578125" style="3" customWidth="1"/>
    <col min="9969" max="9975" width="0" style="3" hidden="1" customWidth="1"/>
    <col min="9976" max="9976" width="10.28515625" style="3" customWidth="1"/>
    <col min="9977" max="9980" width="0" style="3" hidden="1" customWidth="1"/>
    <col min="9981" max="9981" width="11" style="3" customWidth="1"/>
    <col min="9982" max="9991" width="13" style="3" customWidth="1"/>
    <col min="9992" max="9992" width="12.5703125" style="3" customWidth="1"/>
    <col min="9993" max="9993" width="11" style="3"/>
    <col min="9994" max="9994" width="17.28515625" style="3" bestFit="1" customWidth="1"/>
    <col min="9995" max="10183" width="11" style="3"/>
    <col min="10184" max="10184" width="2.5703125" style="3" customWidth="1"/>
    <col min="10185" max="10185" width="37.42578125" style="3" customWidth="1"/>
    <col min="10186" max="10211" width="0" style="3" hidden="1" customWidth="1"/>
    <col min="10212" max="10212" width="11.7109375" style="3" customWidth="1"/>
    <col min="10213" max="10223" width="0" style="3" hidden="1" customWidth="1"/>
    <col min="10224" max="10224" width="11.42578125" style="3" customWidth="1"/>
    <col min="10225" max="10231" width="0" style="3" hidden="1" customWidth="1"/>
    <col min="10232" max="10232" width="10.28515625" style="3" customWidth="1"/>
    <col min="10233" max="10236" width="0" style="3" hidden="1" customWidth="1"/>
    <col min="10237" max="10237" width="11" style="3" customWidth="1"/>
    <col min="10238" max="10247" width="13" style="3" customWidth="1"/>
    <col min="10248" max="10248" width="12.5703125" style="3" customWidth="1"/>
    <col min="10249" max="10249" width="11" style="3"/>
    <col min="10250" max="10250" width="17.28515625" style="3" bestFit="1" customWidth="1"/>
    <col min="10251" max="10439" width="11" style="3"/>
    <col min="10440" max="10440" width="2.5703125" style="3" customWidth="1"/>
    <col min="10441" max="10441" width="37.42578125" style="3" customWidth="1"/>
    <col min="10442" max="10467" width="0" style="3" hidden="1" customWidth="1"/>
    <col min="10468" max="10468" width="11.7109375" style="3" customWidth="1"/>
    <col min="10469" max="10479" width="0" style="3" hidden="1" customWidth="1"/>
    <col min="10480" max="10480" width="11.42578125" style="3" customWidth="1"/>
    <col min="10481" max="10487" width="0" style="3" hidden="1" customWidth="1"/>
    <col min="10488" max="10488" width="10.28515625" style="3" customWidth="1"/>
    <col min="10489" max="10492" width="0" style="3" hidden="1" customWidth="1"/>
    <col min="10493" max="10493" width="11" style="3" customWidth="1"/>
    <col min="10494" max="10503" width="13" style="3" customWidth="1"/>
    <col min="10504" max="10504" width="12.5703125" style="3" customWidth="1"/>
    <col min="10505" max="10505" width="11" style="3"/>
    <col min="10506" max="10506" width="17.28515625" style="3" bestFit="1" customWidth="1"/>
    <col min="10507" max="10695" width="11" style="3"/>
    <col min="10696" max="10696" width="2.5703125" style="3" customWidth="1"/>
    <col min="10697" max="10697" width="37.42578125" style="3" customWidth="1"/>
    <col min="10698" max="10723" width="0" style="3" hidden="1" customWidth="1"/>
    <col min="10724" max="10724" width="11.7109375" style="3" customWidth="1"/>
    <col min="10725" max="10735" width="0" style="3" hidden="1" customWidth="1"/>
    <col min="10736" max="10736" width="11.42578125" style="3" customWidth="1"/>
    <col min="10737" max="10743" width="0" style="3" hidden="1" customWidth="1"/>
    <col min="10744" max="10744" width="10.28515625" style="3" customWidth="1"/>
    <col min="10745" max="10748" width="0" style="3" hidden="1" customWidth="1"/>
    <col min="10749" max="10749" width="11" style="3" customWidth="1"/>
    <col min="10750" max="10759" width="13" style="3" customWidth="1"/>
    <col min="10760" max="10760" width="12.5703125" style="3" customWidth="1"/>
    <col min="10761" max="10761" width="11" style="3"/>
    <col min="10762" max="10762" width="17.28515625" style="3" bestFit="1" customWidth="1"/>
    <col min="10763" max="10951" width="11" style="3"/>
    <col min="10952" max="10952" width="2.5703125" style="3" customWidth="1"/>
    <col min="10953" max="10953" width="37.42578125" style="3" customWidth="1"/>
    <col min="10954" max="10979" width="0" style="3" hidden="1" customWidth="1"/>
    <col min="10980" max="10980" width="11.7109375" style="3" customWidth="1"/>
    <col min="10981" max="10991" width="0" style="3" hidden="1" customWidth="1"/>
    <col min="10992" max="10992" width="11.42578125" style="3" customWidth="1"/>
    <col min="10993" max="10999" width="0" style="3" hidden="1" customWidth="1"/>
    <col min="11000" max="11000" width="10.28515625" style="3" customWidth="1"/>
    <col min="11001" max="11004" width="0" style="3" hidden="1" customWidth="1"/>
    <col min="11005" max="11005" width="11" style="3" customWidth="1"/>
    <col min="11006" max="11015" width="13" style="3" customWidth="1"/>
    <col min="11016" max="11016" width="12.5703125" style="3" customWidth="1"/>
    <col min="11017" max="11017" width="11" style="3"/>
    <col min="11018" max="11018" width="17.28515625" style="3" bestFit="1" customWidth="1"/>
    <col min="11019" max="11207" width="11" style="3"/>
    <col min="11208" max="11208" width="2.5703125" style="3" customWidth="1"/>
    <col min="11209" max="11209" width="37.42578125" style="3" customWidth="1"/>
    <col min="11210" max="11235" width="0" style="3" hidden="1" customWidth="1"/>
    <col min="11236" max="11236" width="11.7109375" style="3" customWidth="1"/>
    <col min="11237" max="11247" width="0" style="3" hidden="1" customWidth="1"/>
    <col min="11248" max="11248" width="11.42578125" style="3" customWidth="1"/>
    <col min="11249" max="11255" width="0" style="3" hidden="1" customWidth="1"/>
    <col min="11256" max="11256" width="10.28515625" style="3" customWidth="1"/>
    <col min="11257" max="11260" width="0" style="3" hidden="1" customWidth="1"/>
    <col min="11261" max="11261" width="11" style="3" customWidth="1"/>
    <col min="11262" max="11271" width="13" style="3" customWidth="1"/>
    <col min="11272" max="11272" width="12.5703125" style="3" customWidth="1"/>
    <col min="11273" max="11273" width="11" style="3"/>
    <col min="11274" max="11274" width="17.28515625" style="3" bestFit="1" customWidth="1"/>
    <col min="11275" max="11463" width="11" style="3"/>
    <col min="11464" max="11464" width="2.5703125" style="3" customWidth="1"/>
    <col min="11465" max="11465" width="37.42578125" style="3" customWidth="1"/>
    <col min="11466" max="11491" width="0" style="3" hidden="1" customWidth="1"/>
    <col min="11492" max="11492" width="11.7109375" style="3" customWidth="1"/>
    <col min="11493" max="11503" width="0" style="3" hidden="1" customWidth="1"/>
    <col min="11504" max="11504" width="11.42578125" style="3" customWidth="1"/>
    <col min="11505" max="11511" width="0" style="3" hidden="1" customWidth="1"/>
    <col min="11512" max="11512" width="10.28515625" style="3" customWidth="1"/>
    <col min="11513" max="11516" width="0" style="3" hidden="1" customWidth="1"/>
    <col min="11517" max="11517" width="11" style="3" customWidth="1"/>
    <col min="11518" max="11527" width="13" style="3" customWidth="1"/>
    <col min="11528" max="11528" width="12.5703125" style="3" customWidth="1"/>
    <col min="11529" max="11529" width="11" style="3"/>
    <col min="11530" max="11530" width="17.28515625" style="3" bestFit="1" customWidth="1"/>
    <col min="11531" max="11719" width="11" style="3"/>
    <col min="11720" max="11720" width="2.5703125" style="3" customWidth="1"/>
    <col min="11721" max="11721" width="37.42578125" style="3" customWidth="1"/>
    <col min="11722" max="11747" width="0" style="3" hidden="1" customWidth="1"/>
    <col min="11748" max="11748" width="11.7109375" style="3" customWidth="1"/>
    <col min="11749" max="11759" width="0" style="3" hidden="1" customWidth="1"/>
    <col min="11760" max="11760" width="11.42578125" style="3" customWidth="1"/>
    <col min="11761" max="11767" width="0" style="3" hidden="1" customWidth="1"/>
    <col min="11768" max="11768" width="10.28515625" style="3" customWidth="1"/>
    <col min="11769" max="11772" width="0" style="3" hidden="1" customWidth="1"/>
    <col min="11773" max="11773" width="11" style="3" customWidth="1"/>
    <col min="11774" max="11783" width="13" style="3" customWidth="1"/>
    <col min="11784" max="11784" width="12.5703125" style="3" customWidth="1"/>
    <col min="11785" max="11785" width="11" style="3"/>
    <col min="11786" max="11786" width="17.28515625" style="3" bestFit="1" customWidth="1"/>
    <col min="11787" max="11975" width="11" style="3"/>
    <col min="11976" max="11976" width="2.5703125" style="3" customWidth="1"/>
    <col min="11977" max="11977" width="37.42578125" style="3" customWidth="1"/>
    <col min="11978" max="12003" width="0" style="3" hidden="1" customWidth="1"/>
    <col min="12004" max="12004" width="11.7109375" style="3" customWidth="1"/>
    <col min="12005" max="12015" width="0" style="3" hidden="1" customWidth="1"/>
    <col min="12016" max="12016" width="11.42578125" style="3" customWidth="1"/>
    <col min="12017" max="12023" width="0" style="3" hidden="1" customWidth="1"/>
    <col min="12024" max="12024" width="10.28515625" style="3" customWidth="1"/>
    <col min="12025" max="12028" width="0" style="3" hidden="1" customWidth="1"/>
    <col min="12029" max="12029" width="11" style="3" customWidth="1"/>
    <col min="12030" max="12039" width="13" style="3" customWidth="1"/>
    <col min="12040" max="12040" width="12.5703125" style="3" customWidth="1"/>
    <col min="12041" max="12041" width="11" style="3"/>
    <col min="12042" max="12042" width="17.28515625" style="3" bestFit="1" customWidth="1"/>
    <col min="12043" max="12231" width="11" style="3"/>
    <col min="12232" max="12232" width="2.5703125" style="3" customWidth="1"/>
    <col min="12233" max="12233" width="37.42578125" style="3" customWidth="1"/>
    <col min="12234" max="12259" width="0" style="3" hidden="1" customWidth="1"/>
    <col min="12260" max="12260" width="11.7109375" style="3" customWidth="1"/>
    <col min="12261" max="12271" width="0" style="3" hidden="1" customWidth="1"/>
    <col min="12272" max="12272" width="11.42578125" style="3" customWidth="1"/>
    <col min="12273" max="12279" width="0" style="3" hidden="1" customWidth="1"/>
    <col min="12280" max="12280" width="10.28515625" style="3" customWidth="1"/>
    <col min="12281" max="12284" width="0" style="3" hidden="1" customWidth="1"/>
    <col min="12285" max="12285" width="11" style="3" customWidth="1"/>
    <col min="12286" max="12295" width="13" style="3" customWidth="1"/>
    <col min="12296" max="12296" width="12.5703125" style="3" customWidth="1"/>
    <col min="12297" max="12297" width="11" style="3"/>
    <col min="12298" max="12298" width="17.28515625" style="3" bestFit="1" customWidth="1"/>
    <col min="12299" max="12487" width="11" style="3"/>
    <col min="12488" max="12488" width="2.5703125" style="3" customWidth="1"/>
    <col min="12489" max="12489" width="37.42578125" style="3" customWidth="1"/>
    <col min="12490" max="12515" width="0" style="3" hidden="1" customWidth="1"/>
    <col min="12516" max="12516" width="11.7109375" style="3" customWidth="1"/>
    <col min="12517" max="12527" width="0" style="3" hidden="1" customWidth="1"/>
    <col min="12528" max="12528" width="11.42578125" style="3" customWidth="1"/>
    <col min="12529" max="12535" width="0" style="3" hidden="1" customWidth="1"/>
    <col min="12536" max="12536" width="10.28515625" style="3" customWidth="1"/>
    <col min="12537" max="12540" width="0" style="3" hidden="1" customWidth="1"/>
    <col min="12541" max="12541" width="11" style="3" customWidth="1"/>
    <col min="12542" max="12551" width="13" style="3" customWidth="1"/>
    <col min="12552" max="12552" width="12.5703125" style="3" customWidth="1"/>
    <col min="12553" max="12553" width="11" style="3"/>
    <col min="12554" max="12554" width="17.28515625" style="3" bestFit="1" customWidth="1"/>
    <col min="12555" max="12743" width="11" style="3"/>
    <col min="12744" max="12744" width="2.5703125" style="3" customWidth="1"/>
    <col min="12745" max="12745" width="37.42578125" style="3" customWidth="1"/>
    <col min="12746" max="12771" width="0" style="3" hidden="1" customWidth="1"/>
    <col min="12772" max="12772" width="11.7109375" style="3" customWidth="1"/>
    <col min="12773" max="12783" width="0" style="3" hidden="1" customWidth="1"/>
    <col min="12784" max="12784" width="11.42578125" style="3" customWidth="1"/>
    <col min="12785" max="12791" width="0" style="3" hidden="1" customWidth="1"/>
    <col min="12792" max="12792" width="10.28515625" style="3" customWidth="1"/>
    <col min="12793" max="12796" width="0" style="3" hidden="1" customWidth="1"/>
    <col min="12797" max="12797" width="11" style="3" customWidth="1"/>
    <col min="12798" max="12807" width="13" style="3" customWidth="1"/>
    <col min="12808" max="12808" width="12.5703125" style="3" customWidth="1"/>
    <col min="12809" max="12809" width="11" style="3"/>
    <col min="12810" max="12810" width="17.28515625" style="3" bestFit="1" customWidth="1"/>
    <col min="12811" max="12999" width="11" style="3"/>
    <col min="13000" max="13000" width="2.5703125" style="3" customWidth="1"/>
    <col min="13001" max="13001" width="37.42578125" style="3" customWidth="1"/>
    <col min="13002" max="13027" width="0" style="3" hidden="1" customWidth="1"/>
    <col min="13028" max="13028" width="11.7109375" style="3" customWidth="1"/>
    <col min="13029" max="13039" width="0" style="3" hidden="1" customWidth="1"/>
    <col min="13040" max="13040" width="11.42578125" style="3" customWidth="1"/>
    <col min="13041" max="13047" width="0" style="3" hidden="1" customWidth="1"/>
    <col min="13048" max="13048" width="10.28515625" style="3" customWidth="1"/>
    <col min="13049" max="13052" width="0" style="3" hidden="1" customWidth="1"/>
    <col min="13053" max="13053" width="11" style="3" customWidth="1"/>
    <col min="13054" max="13063" width="13" style="3" customWidth="1"/>
    <col min="13064" max="13064" width="12.5703125" style="3" customWidth="1"/>
    <col min="13065" max="13065" width="11" style="3"/>
    <col min="13066" max="13066" width="17.28515625" style="3" bestFit="1" customWidth="1"/>
    <col min="13067" max="13255" width="11" style="3"/>
    <col min="13256" max="13256" width="2.5703125" style="3" customWidth="1"/>
    <col min="13257" max="13257" width="37.42578125" style="3" customWidth="1"/>
    <col min="13258" max="13283" width="0" style="3" hidden="1" customWidth="1"/>
    <col min="13284" max="13284" width="11.7109375" style="3" customWidth="1"/>
    <col min="13285" max="13295" width="0" style="3" hidden="1" customWidth="1"/>
    <col min="13296" max="13296" width="11.42578125" style="3" customWidth="1"/>
    <col min="13297" max="13303" width="0" style="3" hidden="1" customWidth="1"/>
    <col min="13304" max="13304" width="10.28515625" style="3" customWidth="1"/>
    <col min="13305" max="13308" width="0" style="3" hidden="1" customWidth="1"/>
    <col min="13309" max="13309" width="11" style="3" customWidth="1"/>
    <col min="13310" max="13319" width="13" style="3" customWidth="1"/>
    <col min="13320" max="13320" width="12.5703125" style="3" customWidth="1"/>
    <col min="13321" max="13321" width="11" style="3"/>
    <col min="13322" max="13322" width="17.28515625" style="3" bestFit="1" customWidth="1"/>
    <col min="13323" max="13511" width="11" style="3"/>
    <col min="13512" max="13512" width="2.5703125" style="3" customWidth="1"/>
    <col min="13513" max="13513" width="37.42578125" style="3" customWidth="1"/>
    <col min="13514" max="13539" width="0" style="3" hidden="1" customWidth="1"/>
    <col min="13540" max="13540" width="11.7109375" style="3" customWidth="1"/>
    <col min="13541" max="13551" width="0" style="3" hidden="1" customWidth="1"/>
    <col min="13552" max="13552" width="11.42578125" style="3" customWidth="1"/>
    <col min="13553" max="13559" width="0" style="3" hidden="1" customWidth="1"/>
    <col min="13560" max="13560" width="10.28515625" style="3" customWidth="1"/>
    <col min="13561" max="13564" width="0" style="3" hidden="1" customWidth="1"/>
    <col min="13565" max="13565" width="11" style="3" customWidth="1"/>
    <col min="13566" max="13575" width="13" style="3" customWidth="1"/>
    <col min="13576" max="13576" width="12.5703125" style="3" customWidth="1"/>
    <col min="13577" max="13577" width="11" style="3"/>
    <col min="13578" max="13578" width="17.28515625" style="3" bestFit="1" customWidth="1"/>
    <col min="13579" max="13767" width="11" style="3"/>
    <col min="13768" max="13768" width="2.5703125" style="3" customWidth="1"/>
    <col min="13769" max="13769" width="37.42578125" style="3" customWidth="1"/>
    <col min="13770" max="13795" width="0" style="3" hidden="1" customWidth="1"/>
    <col min="13796" max="13796" width="11.7109375" style="3" customWidth="1"/>
    <col min="13797" max="13807" width="0" style="3" hidden="1" customWidth="1"/>
    <col min="13808" max="13808" width="11.42578125" style="3" customWidth="1"/>
    <col min="13809" max="13815" width="0" style="3" hidden="1" customWidth="1"/>
    <col min="13816" max="13816" width="10.28515625" style="3" customWidth="1"/>
    <col min="13817" max="13820" width="0" style="3" hidden="1" customWidth="1"/>
    <col min="13821" max="13821" width="11" style="3" customWidth="1"/>
    <col min="13822" max="13831" width="13" style="3" customWidth="1"/>
    <col min="13832" max="13832" width="12.5703125" style="3" customWidth="1"/>
    <col min="13833" max="13833" width="11" style="3"/>
    <col min="13834" max="13834" width="17.28515625" style="3" bestFit="1" customWidth="1"/>
    <col min="13835" max="14023" width="11" style="3"/>
    <col min="14024" max="14024" width="2.5703125" style="3" customWidth="1"/>
    <col min="14025" max="14025" width="37.42578125" style="3" customWidth="1"/>
    <col min="14026" max="14051" width="0" style="3" hidden="1" customWidth="1"/>
    <col min="14052" max="14052" width="11.7109375" style="3" customWidth="1"/>
    <col min="14053" max="14063" width="0" style="3" hidden="1" customWidth="1"/>
    <col min="14064" max="14064" width="11.42578125" style="3" customWidth="1"/>
    <col min="14065" max="14071" width="0" style="3" hidden="1" customWidth="1"/>
    <col min="14072" max="14072" width="10.28515625" style="3" customWidth="1"/>
    <col min="14073" max="14076" width="0" style="3" hidden="1" customWidth="1"/>
    <col min="14077" max="14077" width="11" style="3" customWidth="1"/>
    <col min="14078" max="14087" width="13" style="3" customWidth="1"/>
    <col min="14088" max="14088" width="12.5703125" style="3" customWidth="1"/>
    <col min="14089" max="14089" width="11" style="3"/>
    <col min="14090" max="14090" width="17.28515625" style="3" bestFit="1" customWidth="1"/>
    <col min="14091" max="14279" width="11" style="3"/>
    <col min="14280" max="14280" width="2.5703125" style="3" customWidth="1"/>
    <col min="14281" max="14281" width="37.42578125" style="3" customWidth="1"/>
    <col min="14282" max="14307" width="0" style="3" hidden="1" customWidth="1"/>
    <col min="14308" max="14308" width="11.7109375" style="3" customWidth="1"/>
    <col min="14309" max="14319" width="0" style="3" hidden="1" customWidth="1"/>
    <col min="14320" max="14320" width="11.42578125" style="3" customWidth="1"/>
    <col min="14321" max="14327" width="0" style="3" hidden="1" customWidth="1"/>
    <col min="14328" max="14328" width="10.28515625" style="3" customWidth="1"/>
    <col min="14329" max="14332" width="0" style="3" hidden="1" customWidth="1"/>
    <col min="14333" max="14333" width="11" style="3" customWidth="1"/>
    <col min="14334" max="14343" width="13" style="3" customWidth="1"/>
    <col min="14344" max="14344" width="12.5703125" style="3" customWidth="1"/>
    <col min="14345" max="14345" width="11" style="3"/>
    <col min="14346" max="14346" width="17.28515625" style="3" bestFit="1" customWidth="1"/>
    <col min="14347" max="14535" width="11" style="3"/>
    <col min="14536" max="14536" width="2.5703125" style="3" customWidth="1"/>
    <col min="14537" max="14537" width="37.42578125" style="3" customWidth="1"/>
    <col min="14538" max="14563" width="0" style="3" hidden="1" customWidth="1"/>
    <col min="14564" max="14564" width="11.7109375" style="3" customWidth="1"/>
    <col min="14565" max="14575" width="0" style="3" hidden="1" customWidth="1"/>
    <col min="14576" max="14576" width="11.42578125" style="3" customWidth="1"/>
    <col min="14577" max="14583" width="0" style="3" hidden="1" customWidth="1"/>
    <col min="14584" max="14584" width="10.28515625" style="3" customWidth="1"/>
    <col min="14585" max="14588" width="0" style="3" hidden="1" customWidth="1"/>
    <col min="14589" max="14589" width="11" style="3" customWidth="1"/>
    <col min="14590" max="14599" width="13" style="3" customWidth="1"/>
    <col min="14600" max="14600" width="12.5703125" style="3" customWidth="1"/>
    <col min="14601" max="14601" width="11" style="3"/>
    <col min="14602" max="14602" width="17.28515625" style="3" bestFit="1" customWidth="1"/>
    <col min="14603" max="14791" width="11" style="3"/>
    <col min="14792" max="14792" width="2.5703125" style="3" customWidth="1"/>
    <col min="14793" max="14793" width="37.42578125" style="3" customWidth="1"/>
    <col min="14794" max="14819" width="0" style="3" hidden="1" customWidth="1"/>
    <col min="14820" max="14820" width="11.7109375" style="3" customWidth="1"/>
    <col min="14821" max="14831" width="0" style="3" hidden="1" customWidth="1"/>
    <col min="14832" max="14832" width="11.42578125" style="3" customWidth="1"/>
    <col min="14833" max="14839" width="0" style="3" hidden="1" customWidth="1"/>
    <col min="14840" max="14840" width="10.28515625" style="3" customWidth="1"/>
    <col min="14841" max="14844" width="0" style="3" hidden="1" customWidth="1"/>
    <col min="14845" max="14845" width="11" style="3" customWidth="1"/>
    <col min="14846" max="14855" width="13" style="3" customWidth="1"/>
    <col min="14856" max="14856" width="12.5703125" style="3" customWidth="1"/>
    <col min="14857" max="14857" width="11" style="3"/>
    <col min="14858" max="14858" width="17.28515625" style="3" bestFit="1" customWidth="1"/>
    <col min="14859" max="15047" width="11" style="3"/>
    <col min="15048" max="15048" width="2.5703125" style="3" customWidth="1"/>
    <col min="15049" max="15049" width="37.42578125" style="3" customWidth="1"/>
    <col min="15050" max="15075" width="0" style="3" hidden="1" customWidth="1"/>
    <col min="15076" max="15076" width="11.7109375" style="3" customWidth="1"/>
    <col min="15077" max="15087" width="0" style="3" hidden="1" customWidth="1"/>
    <col min="15088" max="15088" width="11.42578125" style="3" customWidth="1"/>
    <col min="15089" max="15095" width="0" style="3" hidden="1" customWidth="1"/>
    <col min="15096" max="15096" width="10.28515625" style="3" customWidth="1"/>
    <col min="15097" max="15100" width="0" style="3" hidden="1" customWidth="1"/>
    <col min="15101" max="15101" width="11" style="3" customWidth="1"/>
    <col min="15102" max="15111" width="13" style="3" customWidth="1"/>
    <col min="15112" max="15112" width="12.5703125" style="3" customWidth="1"/>
    <col min="15113" max="15113" width="11" style="3"/>
    <col min="15114" max="15114" width="17.28515625" style="3" bestFit="1" customWidth="1"/>
    <col min="15115" max="15303" width="11" style="3"/>
    <col min="15304" max="15304" width="2.5703125" style="3" customWidth="1"/>
    <col min="15305" max="15305" width="37.42578125" style="3" customWidth="1"/>
    <col min="15306" max="15331" width="0" style="3" hidden="1" customWidth="1"/>
    <col min="15332" max="15332" width="11.7109375" style="3" customWidth="1"/>
    <col min="15333" max="15343" width="0" style="3" hidden="1" customWidth="1"/>
    <col min="15344" max="15344" width="11.42578125" style="3" customWidth="1"/>
    <col min="15345" max="15351" width="0" style="3" hidden="1" customWidth="1"/>
    <col min="15352" max="15352" width="10.28515625" style="3" customWidth="1"/>
    <col min="15353" max="15356" width="0" style="3" hidden="1" customWidth="1"/>
    <col min="15357" max="15357" width="11" style="3" customWidth="1"/>
    <col min="15358" max="15367" width="13" style="3" customWidth="1"/>
    <col min="15368" max="15368" width="12.5703125" style="3" customWidth="1"/>
    <col min="15369" max="15369" width="11" style="3"/>
    <col min="15370" max="15370" width="17.28515625" style="3" bestFit="1" customWidth="1"/>
    <col min="15371" max="15559" width="11" style="3"/>
    <col min="15560" max="15560" width="2.5703125" style="3" customWidth="1"/>
    <col min="15561" max="15561" width="37.42578125" style="3" customWidth="1"/>
    <col min="15562" max="15587" width="0" style="3" hidden="1" customWidth="1"/>
    <col min="15588" max="15588" width="11.7109375" style="3" customWidth="1"/>
    <col min="15589" max="15599" width="0" style="3" hidden="1" customWidth="1"/>
    <col min="15600" max="15600" width="11.42578125" style="3" customWidth="1"/>
    <col min="15601" max="15607" width="0" style="3" hidden="1" customWidth="1"/>
    <col min="15608" max="15608" width="10.28515625" style="3" customWidth="1"/>
    <col min="15609" max="15612" width="0" style="3" hidden="1" customWidth="1"/>
    <col min="15613" max="15613" width="11" style="3" customWidth="1"/>
    <col min="15614" max="15623" width="13" style="3" customWidth="1"/>
    <col min="15624" max="15624" width="12.5703125" style="3" customWidth="1"/>
    <col min="15625" max="15625" width="11" style="3"/>
    <col min="15626" max="15626" width="17.28515625" style="3" bestFit="1" customWidth="1"/>
    <col min="15627" max="15815" width="11" style="3"/>
    <col min="15816" max="15816" width="2.5703125" style="3" customWidth="1"/>
    <col min="15817" max="15817" width="37.42578125" style="3" customWidth="1"/>
    <col min="15818" max="15843" width="0" style="3" hidden="1" customWidth="1"/>
    <col min="15844" max="15844" width="11.7109375" style="3" customWidth="1"/>
    <col min="15845" max="15855" width="0" style="3" hidden="1" customWidth="1"/>
    <col min="15856" max="15856" width="11.42578125" style="3" customWidth="1"/>
    <col min="15857" max="15863" width="0" style="3" hidden="1" customWidth="1"/>
    <col min="15864" max="15864" width="10.28515625" style="3" customWidth="1"/>
    <col min="15865" max="15868" width="0" style="3" hidden="1" customWidth="1"/>
    <col min="15869" max="15869" width="11" style="3" customWidth="1"/>
    <col min="15870" max="15879" width="13" style="3" customWidth="1"/>
    <col min="15880" max="15880" width="12.5703125" style="3" customWidth="1"/>
    <col min="15881" max="15881" width="11" style="3"/>
    <col min="15882" max="15882" width="17.28515625" style="3" bestFit="1" customWidth="1"/>
    <col min="15883" max="16071" width="11" style="3"/>
    <col min="16072" max="16072" width="2.5703125" style="3" customWidth="1"/>
    <col min="16073" max="16073" width="37.42578125" style="3" customWidth="1"/>
    <col min="16074" max="16099" width="0" style="3" hidden="1" customWidth="1"/>
    <col min="16100" max="16100" width="11.7109375" style="3" customWidth="1"/>
    <col min="16101" max="16111" width="0" style="3" hidden="1" customWidth="1"/>
    <col min="16112" max="16112" width="11.42578125" style="3" customWidth="1"/>
    <col min="16113" max="16119" width="0" style="3" hidden="1" customWidth="1"/>
    <col min="16120" max="16120" width="10.28515625" style="3" customWidth="1"/>
    <col min="16121" max="16124" width="0" style="3" hidden="1" customWidth="1"/>
    <col min="16125" max="16125" width="11" style="3" customWidth="1"/>
    <col min="16126" max="16135" width="13" style="3" customWidth="1"/>
    <col min="16136" max="16136" width="12.5703125" style="3" customWidth="1"/>
    <col min="16137" max="16137" width="11" style="3"/>
    <col min="16138" max="16138" width="17.28515625" style="3" bestFit="1" customWidth="1"/>
    <col min="16139" max="16384" width="11" style="3"/>
  </cols>
  <sheetData>
    <row r="1" spans="1:10">
      <c r="A1" s="1723" t="s">
        <v>94</v>
      </c>
      <c r="B1" s="1723"/>
      <c r="C1" s="1723"/>
      <c r="D1" s="1723"/>
      <c r="E1" s="1723"/>
      <c r="F1" s="1723"/>
      <c r="G1" s="1723"/>
      <c r="H1" s="1723"/>
    </row>
    <row r="2" spans="1:10" ht="15.75">
      <c r="A2" s="1752" t="s">
        <v>43</v>
      </c>
      <c r="B2" s="1752"/>
      <c r="C2" s="1752"/>
      <c r="D2" s="1752"/>
      <c r="E2" s="1752"/>
      <c r="F2" s="1752"/>
      <c r="G2" s="1752"/>
      <c r="H2" s="1752"/>
    </row>
    <row r="3" spans="1:10" ht="14.25" thickBot="1">
      <c r="A3" s="1753" t="s">
        <v>44</v>
      </c>
      <c r="B3" s="1753"/>
      <c r="C3" s="1753"/>
      <c r="D3" s="1753"/>
      <c r="E3" s="1753"/>
      <c r="F3" s="1753"/>
      <c r="G3" s="1753"/>
      <c r="H3" s="1753"/>
    </row>
    <row r="4" spans="1:10" ht="20.25" customHeight="1" thickTop="1">
      <c r="A4" s="1754" t="s">
        <v>45</v>
      </c>
      <c r="B4" s="1756" t="s">
        <v>46</v>
      </c>
      <c r="C4" s="4">
        <v>2015</v>
      </c>
      <c r="D4" s="4">
        <v>2016</v>
      </c>
      <c r="E4" s="4">
        <v>2016</v>
      </c>
      <c r="F4" s="4">
        <v>2017</v>
      </c>
      <c r="G4" s="1758" t="s">
        <v>65</v>
      </c>
      <c r="H4" s="1759"/>
    </row>
    <row r="5" spans="1:10" s="5" customFormat="1" ht="15.75">
      <c r="A5" s="1755"/>
      <c r="B5" s="1757"/>
      <c r="C5" s="14" t="s">
        <v>47</v>
      </c>
      <c r="D5" s="15" t="s">
        <v>64</v>
      </c>
      <c r="E5" s="16" t="s">
        <v>48</v>
      </c>
      <c r="F5" s="15" t="s">
        <v>64</v>
      </c>
      <c r="G5" s="1760"/>
      <c r="H5" s="1761"/>
    </row>
    <row r="6" spans="1:10" s="6" customFormat="1">
      <c r="A6" s="10">
        <v>1</v>
      </c>
      <c r="B6" s="320" t="s">
        <v>49</v>
      </c>
      <c r="C6" s="321">
        <f t="shared" ref="C6:E6" si="0">SUM(C7:C11)</f>
        <v>119858.10699999999</v>
      </c>
      <c r="D6" s="322">
        <f t="shared" si="0"/>
        <v>125059.10699999999</v>
      </c>
      <c r="E6" s="322">
        <f t="shared" si="0"/>
        <v>116059.10699999999</v>
      </c>
      <c r="F6" s="322">
        <f>SUM(F7:F11)</f>
        <v>124714.30000000002</v>
      </c>
      <c r="G6" s="321">
        <f>D6-C6</f>
        <v>5201</v>
      </c>
      <c r="H6" s="323">
        <f t="shared" ref="H6:H33" si="1">F6-E6</f>
        <v>8655.1930000000284</v>
      </c>
      <c r="J6" s="7"/>
    </row>
    <row r="7" spans="1:10">
      <c r="A7" s="8"/>
      <c r="B7" s="324" t="s">
        <v>50</v>
      </c>
      <c r="C7" s="325">
        <v>17968.932000000001</v>
      </c>
      <c r="D7" s="325">
        <v>16099.932000000001</v>
      </c>
      <c r="E7" s="325">
        <v>16099.932000000001</v>
      </c>
      <c r="F7" s="325">
        <v>47687.4</v>
      </c>
      <c r="G7" s="325">
        <f t="shared" ref="G7:G33" si="2">D7-C7</f>
        <v>-1869</v>
      </c>
      <c r="H7" s="326">
        <f t="shared" si="1"/>
        <v>31587.468000000001</v>
      </c>
      <c r="J7" s="7"/>
    </row>
    <row r="8" spans="1:10">
      <c r="A8" s="8"/>
      <c r="B8" s="324" t="s">
        <v>51</v>
      </c>
      <c r="C8" s="325">
        <v>100729.15</v>
      </c>
      <c r="D8" s="325">
        <v>106869.52499999999</v>
      </c>
      <c r="E8" s="325">
        <v>97899.524999999994</v>
      </c>
      <c r="F8" s="325">
        <v>76673.8</v>
      </c>
      <c r="G8" s="325">
        <f t="shared" si="2"/>
        <v>6140.375</v>
      </c>
      <c r="H8" s="326">
        <f t="shared" si="1"/>
        <v>-21225.724999999991</v>
      </c>
      <c r="I8" s="9"/>
      <c r="J8" s="7"/>
    </row>
    <row r="9" spans="1:10">
      <c r="A9" s="8"/>
      <c r="B9" s="324" t="s">
        <v>52</v>
      </c>
      <c r="C9" s="325">
        <v>906.95</v>
      </c>
      <c r="D9" s="325">
        <v>474.4</v>
      </c>
      <c r="E9" s="325">
        <v>444.4</v>
      </c>
      <c r="F9" s="325">
        <v>213.1</v>
      </c>
      <c r="G9" s="325">
        <f t="shared" si="2"/>
        <v>-432.55000000000007</v>
      </c>
      <c r="H9" s="326">
        <f t="shared" si="1"/>
        <v>-231.29999999999998</v>
      </c>
      <c r="I9" s="9"/>
      <c r="J9" s="7"/>
    </row>
    <row r="10" spans="1:10">
      <c r="A10" s="8"/>
      <c r="B10" s="324" t="s">
        <v>53</v>
      </c>
      <c r="C10" s="325">
        <v>253.07499999999999</v>
      </c>
      <c r="D10" s="325">
        <v>111.5</v>
      </c>
      <c r="E10" s="325">
        <v>111.5</v>
      </c>
      <c r="F10" s="325">
        <v>140</v>
      </c>
      <c r="G10" s="325">
        <f t="shared" si="2"/>
        <v>-141.57499999999999</v>
      </c>
      <c r="H10" s="326">
        <f t="shared" si="1"/>
        <v>28.5</v>
      </c>
      <c r="J10" s="7"/>
    </row>
    <row r="11" spans="1:10">
      <c r="A11" s="8"/>
      <c r="B11" s="324" t="s">
        <v>54</v>
      </c>
      <c r="C11" s="325">
        <v>0</v>
      </c>
      <c r="D11" s="325">
        <v>1503.75</v>
      </c>
      <c r="E11" s="325">
        <v>1503.75</v>
      </c>
      <c r="F11" s="325">
        <v>0</v>
      </c>
      <c r="G11" s="325">
        <f t="shared" si="2"/>
        <v>1503.75</v>
      </c>
      <c r="H11" s="326">
        <f t="shared" si="1"/>
        <v>-1503.75</v>
      </c>
      <c r="J11" s="7"/>
    </row>
    <row r="12" spans="1:10" s="6" customFormat="1">
      <c r="A12" s="10">
        <v>2</v>
      </c>
      <c r="B12" s="320" t="s">
        <v>55</v>
      </c>
      <c r="C12" s="321">
        <f t="shared" ref="C12:E12" si="3">SUM(C13:C17)</f>
        <v>57070</v>
      </c>
      <c r="D12" s="321">
        <f t="shared" si="3"/>
        <v>113819.99999999999</v>
      </c>
      <c r="E12" s="321">
        <f t="shared" si="3"/>
        <v>108900.04999999999</v>
      </c>
      <c r="F12" s="321">
        <f>SUM(F13:F17)</f>
        <v>143900.1</v>
      </c>
      <c r="G12" s="321">
        <f t="shared" si="2"/>
        <v>56749.999999999985</v>
      </c>
      <c r="H12" s="323">
        <f t="shared" si="1"/>
        <v>35000.050000000017</v>
      </c>
      <c r="J12" s="7"/>
    </row>
    <row r="13" spans="1:10">
      <c r="A13" s="8"/>
      <c r="B13" s="324" t="s">
        <v>50</v>
      </c>
      <c r="C13" s="325">
        <v>28.675000000000001</v>
      </c>
      <c r="D13" s="325">
        <v>0</v>
      </c>
      <c r="E13" s="325">
        <v>0</v>
      </c>
      <c r="F13" s="325">
        <v>8942</v>
      </c>
      <c r="G13" s="325">
        <f t="shared" si="2"/>
        <v>-28.675000000000001</v>
      </c>
      <c r="H13" s="326">
        <f t="shared" si="1"/>
        <v>8942</v>
      </c>
      <c r="J13" s="7"/>
    </row>
    <row r="14" spans="1:10">
      <c r="A14" s="8"/>
      <c r="B14" s="324" t="s">
        <v>51</v>
      </c>
      <c r="C14" s="325">
        <v>35633.925000000003</v>
      </c>
      <c r="D14" s="325">
        <v>81208.5</v>
      </c>
      <c r="E14" s="325">
        <v>79063.5</v>
      </c>
      <c r="F14" s="325">
        <v>103878.3</v>
      </c>
      <c r="G14" s="325">
        <f t="shared" si="2"/>
        <v>45574.574999999997</v>
      </c>
      <c r="H14" s="326">
        <f>F14-E14</f>
        <v>24814.800000000003</v>
      </c>
      <c r="J14" s="7"/>
    </row>
    <row r="15" spans="1:10">
      <c r="A15" s="8"/>
      <c r="B15" s="324" t="s">
        <v>52</v>
      </c>
      <c r="C15" s="325">
        <v>2180.875</v>
      </c>
      <c r="D15" s="325">
        <v>5138.6499999999996</v>
      </c>
      <c r="E15" s="325">
        <v>5116.7</v>
      </c>
      <c r="F15" s="325">
        <v>6186.7</v>
      </c>
      <c r="G15" s="325">
        <f>D15-C15</f>
        <v>2957.7749999999996</v>
      </c>
      <c r="H15" s="326">
        <f t="shared" si="1"/>
        <v>1070</v>
      </c>
      <c r="J15" s="7"/>
    </row>
    <row r="16" spans="1:10">
      <c r="A16" s="8"/>
      <c r="B16" s="324" t="s">
        <v>53</v>
      </c>
      <c r="C16" s="325">
        <v>2793.875</v>
      </c>
      <c r="D16" s="325">
        <v>3776.5250000000001</v>
      </c>
      <c r="E16" s="325">
        <v>3733.5250000000001</v>
      </c>
      <c r="F16" s="325">
        <v>3878</v>
      </c>
      <c r="G16" s="325">
        <f t="shared" si="2"/>
        <v>982.65000000000009</v>
      </c>
      <c r="H16" s="326">
        <f t="shared" si="1"/>
        <v>144.47499999999991</v>
      </c>
      <c r="J16" s="7"/>
    </row>
    <row r="17" spans="1:10">
      <c r="A17" s="8"/>
      <c r="B17" s="324" t="s">
        <v>56</v>
      </c>
      <c r="C17" s="325">
        <f>57070-C14-C15-C16-C13</f>
        <v>16432.649999999998</v>
      </c>
      <c r="D17" s="325">
        <v>23696.324999999997</v>
      </c>
      <c r="E17" s="325">
        <f t="shared" ref="E17" si="4">13900.025+1205.875+4552.45+997.225+2.95+327.8</f>
        <v>20986.324999999997</v>
      </c>
      <c r="F17" s="325">
        <v>21015.1</v>
      </c>
      <c r="G17" s="325">
        <f t="shared" si="2"/>
        <v>7263.6749999999993</v>
      </c>
      <c r="H17" s="326">
        <f t="shared" si="1"/>
        <v>28.775000000001455</v>
      </c>
      <c r="J17" s="7"/>
    </row>
    <row r="18" spans="1:10" s="6" customFormat="1" ht="14.25" customHeight="1">
      <c r="A18" s="10">
        <v>3</v>
      </c>
      <c r="B18" s="320" t="s">
        <v>57</v>
      </c>
      <c r="C18" s="321">
        <f t="shared" ref="C18:E18" si="5">SUM(C19:C23)</f>
        <v>16586.48</v>
      </c>
      <c r="D18" s="321">
        <f t="shared" si="5"/>
        <v>11086.48</v>
      </c>
      <c r="E18" s="321">
        <f t="shared" si="5"/>
        <v>906.48</v>
      </c>
      <c r="F18" s="321">
        <f>SUM(F19:F23)</f>
        <v>906.5</v>
      </c>
      <c r="G18" s="321">
        <f t="shared" si="2"/>
        <v>-5500</v>
      </c>
      <c r="H18" s="323">
        <f t="shared" si="1"/>
        <v>1.999999999998181E-2</v>
      </c>
      <c r="J18" s="7"/>
    </row>
    <row r="19" spans="1:10">
      <c r="A19" s="8"/>
      <c r="B19" s="324" t="s">
        <v>50</v>
      </c>
      <c r="C19" s="325">
        <v>21.37</v>
      </c>
      <c r="D19" s="325">
        <v>31.4</v>
      </c>
      <c r="E19" s="325">
        <v>1.3</v>
      </c>
      <c r="F19" s="325">
        <v>167.8</v>
      </c>
      <c r="G19" s="325">
        <f t="shared" si="2"/>
        <v>10.029999999999998</v>
      </c>
      <c r="H19" s="326">
        <f t="shared" si="1"/>
        <v>166.5</v>
      </c>
      <c r="J19" s="7"/>
    </row>
    <row r="20" spans="1:10">
      <c r="A20" s="8"/>
      <c r="B20" s="324" t="s">
        <v>51</v>
      </c>
      <c r="C20" s="325">
        <v>0</v>
      </c>
      <c r="D20" s="325">
        <v>0</v>
      </c>
      <c r="E20" s="325">
        <v>0</v>
      </c>
      <c r="F20" s="325">
        <v>0</v>
      </c>
      <c r="G20" s="325">
        <f t="shared" si="2"/>
        <v>0</v>
      </c>
      <c r="H20" s="326">
        <f t="shared" si="1"/>
        <v>0</v>
      </c>
      <c r="J20" s="7"/>
    </row>
    <row r="21" spans="1:10" ht="12.75" customHeight="1">
      <c r="A21" s="8"/>
      <c r="B21" s="324" t="s">
        <v>52</v>
      </c>
      <c r="C21" s="325">
        <v>0</v>
      </c>
      <c r="D21" s="325">
        <v>0</v>
      </c>
      <c r="E21" s="325">
        <v>0</v>
      </c>
      <c r="F21" s="325">
        <v>0</v>
      </c>
      <c r="G21" s="325">
        <f t="shared" si="2"/>
        <v>0</v>
      </c>
      <c r="H21" s="326">
        <f t="shared" si="1"/>
        <v>0</v>
      </c>
      <c r="J21" s="7"/>
    </row>
    <row r="22" spans="1:10">
      <c r="A22" s="8"/>
      <c r="B22" s="324" t="s">
        <v>53</v>
      </c>
      <c r="C22" s="325">
        <v>0</v>
      </c>
      <c r="D22" s="325">
        <v>0</v>
      </c>
      <c r="E22" s="325">
        <v>0</v>
      </c>
      <c r="F22" s="325">
        <v>0</v>
      </c>
      <c r="G22" s="325">
        <f t="shared" si="2"/>
        <v>0</v>
      </c>
      <c r="H22" s="326">
        <f t="shared" si="1"/>
        <v>0</v>
      </c>
      <c r="J22" s="7"/>
    </row>
    <row r="23" spans="1:10">
      <c r="A23" s="8"/>
      <c r="B23" s="324" t="s">
        <v>54</v>
      </c>
      <c r="C23" s="325">
        <f>1648.855+14916.255</f>
        <v>16565.11</v>
      </c>
      <c r="D23" s="325">
        <v>11055.08</v>
      </c>
      <c r="E23" s="325">
        <f>906.48-1.3</f>
        <v>905.18000000000006</v>
      </c>
      <c r="F23" s="325">
        <v>738.7</v>
      </c>
      <c r="G23" s="325">
        <f t="shared" si="2"/>
        <v>-5510.0300000000007</v>
      </c>
      <c r="H23" s="326">
        <f t="shared" si="1"/>
        <v>-166.48000000000002</v>
      </c>
      <c r="J23" s="7"/>
    </row>
    <row r="24" spans="1:10">
      <c r="A24" s="10">
        <v>4</v>
      </c>
      <c r="B24" s="320" t="s">
        <v>58</v>
      </c>
      <c r="C24" s="321">
        <f t="shared" ref="C24:E24" si="6">SUM(C25:C29)</f>
        <v>3056.1660000000002</v>
      </c>
      <c r="D24" s="321">
        <f t="shared" si="6"/>
        <v>7806.1760000000004</v>
      </c>
      <c r="E24" s="321">
        <f t="shared" si="6"/>
        <v>7806.1760000000004</v>
      </c>
      <c r="F24" s="321">
        <f>SUM(F25:F29)</f>
        <v>7965.1999999999989</v>
      </c>
      <c r="G24" s="321">
        <f t="shared" si="2"/>
        <v>4750.01</v>
      </c>
      <c r="H24" s="323">
        <f t="shared" si="1"/>
        <v>159.02399999999852</v>
      </c>
      <c r="J24" s="7"/>
    </row>
    <row r="25" spans="1:10">
      <c r="A25" s="8"/>
      <c r="B25" s="324" t="s">
        <v>59</v>
      </c>
      <c r="C25" s="325">
        <v>507.59699999999998</v>
      </c>
      <c r="D25" s="325">
        <v>307.55099999999999</v>
      </c>
      <c r="E25" s="325">
        <v>307.55099999999999</v>
      </c>
      <c r="F25" s="325">
        <v>2172.9</v>
      </c>
      <c r="G25" s="325">
        <f t="shared" si="2"/>
        <v>-200.04599999999999</v>
      </c>
      <c r="H25" s="326">
        <f t="shared" si="1"/>
        <v>1865.3490000000002</v>
      </c>
      <c r="J25" s="7"/>
    </row>
    <row r="26" spans="1:10">
      <c r="A26" s="8"/>
      <c r="B26" s="324" t="s">
        <v>51</v>
      </c>
      <c r="C26" s="325">
        <v>0</v>
      </c>
      <c r="D26" s="325">
        <v>0</v>
      </c>
      <c r="E26" s="325">
        <v>0</v>
      </c>
      <c r="F26" s="325">
        <v>0</v>
      </c>
      <c r="G26" s="325">
        <f t="shared" si="2"/>
        <v>0</v>
      </c>
      <c r="H26" s="326">
        <f t="shared" si="1"/>
        <v>0</v>
      </c>
      <c r="J26" s="7"/>
    </row>
    <row r="27" spans="1:10">
      <c r="A27" s="8"/>
      <c r="B27" s="324" t="s">
        <v>52</v>
      </c>
      <c r="C27" s="325">
        <v>0</v>
      </c>
      <c r="D27" s="325">
        <v>0</v>
      </c>
      <c r="E27" s="325">
        <v>0</v>
      </c>
      <c r="F27" s="325">
        <v>0</v>
      </c>
      <c r="G27" s="325">
        <f t="shared" si="2"/>
        <v>0</v>
      </c>
      <c r="H27" s="326">
        <f t="shared" si="1"/>
        <v>0</v>
      </c>
      <c r="J27" s="7"/>
    </row>
    <row r="28" spans="1:10">
      <c r="A28" s="8"/>
      <c r="B28" s="324" t="s">
        <v>53</v>
      </c>
      <c r="C28" s="325">
        <v>0</v>
      </c>
      <c r="D28" s="325">
        <v>0</v>
      </c>
      <c r="E28" s="325">
        <v>0</v>
      </c>
      <c r="F28" s="325">
        <v>0</v>
      </c>
      <c r="G28" s="325">
        <f t="shared" si="2"/>
        <v>0</v>
      </c>
      <c r="H28" s="326">
        <f t="shared" si="1"/>
        <v>0</v>
      </c>
      <c r="J28" s="7"/>
    </row>
    <row r="29" spans="1:10">
      <c r="A29" s="8"/>
      <c r="B29" s="324" t="s">
        <v>54</v>
      </c>
      <c r="C29" s="325">
        <f>2544.079+4.49</f>
        <v>2548.569</v>
      </c>
      <c r="D29" s="325">
        <v>7498.625</v>
      </c>
      <c r="E29" s="325">
        <f>7806.176-307.551</f>
        <v>7498.625</v>
      </c>
      <c r="F29" s="325">
        <v>5792.2999999999993</v>
      </c>
      <c r="G29" s="325">
        <f t="shared" si="2"/>
        <v>4950.0560000000005</v>
      </c>
      <c r="H29" s="326">
        <f t="shared" si="1"/>
        <v>-1706.3250000000007</v>
      </c>
      <c r="J29" s="7"/>
    </row>
    <row r="30" spans="1:10">
      <c r="A30" s="10">
        <v>5</v>
      </c>
      <c r="B30" s="320" t="s">
        <v>60</v>
      </c>
      <c r="C30" s="327">
        <f t="shared" ref="C30:D30" si="7">SUM(C31:C32)</f>
        <v>215.02499999999998</v>
      </c>
      <c r="D30" s="327">
        <f t="shared" si="7"/>
        <v>373.72999999999996</v>
      </c>
      <c r="E30" s="327">
        <f>SUM(E31:E32)</f>
        <v>486.21</v>
      </c>
      <c r="F30" s="327">
        <f>SUM(F31:F32)</f>
        <v>538.30000000000007</v>
      </c>
      <c r="G30" s="321">
        <f>D30-C30</f>
        <v>158.70499999999998</v>
      </c>
      <c r="H30" s="323">
        <f>F30-E30</f>
        <v>52.090000000000089</v>
      </c>
      <c r="J30" s="7"/>
    </row>
    <row r="31" spans="1:10">
      <c r="A31" s="8"/>
      <c r="B31" s="324" t="s">
        <v>50</v>
      </c>
      <c r="C31" s="328">
        <v>1.4999999999999999E-2</v>
      </c>
      <c r="D31" s="328">
        <v>0.01</v>
      </c>
      <c r="E31" s="328">
        <v>0.01</v>
      </c>
      <c r="F31" s="328">
        <v>12.5</v>
      </c>
      <c r="G31" s="325">
        <f t="shared" si="2"/>
        <v>-4.9999999999999992E-3</v>
      </c>
      <c r="H31" s="326">
        <f t="shared" si="1"/>
        <v>12.49</v>
      </c>
      <c r="J31" s="7"/>
    </row>
    <row r="32" spans="1:10">
      <c r="A32" s="8"/>
      <c r="B32" s="324" t="s">
        <v>61</v>
      </c>
      <c r="C32" s="325">
        <v>215.01</v>
      </c>
      <c r="D32" s="325">
        <v>373.71999999999997</v>
      </c>
      <c r="E32" s="325">
        <v>486.2</v>
      </c>
      <c r="F32" s="325">
        <v>525.80000000000007</v>
      </c>
      <c r="G32" s="325">
        <f t="shared" si="2"/>
        <v>158.70999999999998</v>
      </c>
      <c r="H32" s="326">
        <f t="shared" si="1"/>
        <v>39.60000000000008</v>
      </c>
      <c r="J32" s="7"/>
    </row>
    <row r="33" spans="1:12" s="6" customFormat="1">
      <c r="A33" s="10">
        <v>6</v>
      </c>
      <c r="B33" s="320" t="s">
        <v>62</v>
      </c>
      <c r="C33" s="321">
        <f t="shared" ref="C33:E33" si="8">SUM(C34:C38)</f>
        <v>196785.77800000005</v>
      </c>
      <c r="D33" s="321">
        <f t="shared" si="8"/>
        <v>258145.49299999999</v>
      </c>
      <c r="E33" s="321">
        <f t="shared" si="8"/>
        <v>234158.02299999999</v>
      </c>
      <c r="F33" s="321">
        <f>SUM(F34:F38)</f>
        <v>278024.40000000002</v>
      </c>
      <c r="G33" s="321">
        <f t="shared" si="2"/>
        <v>61359.714999999938</v>
      </c>
      <c r="H33" s="323">
        <f t="shared" si="1"/>
        <v>43866.377000000037</v>
      </c>
      <c r="I33" s="11"/>
      <c r="J33" s="7"/>
    </row>
    <row r="34" spans="1:12">
      <c r="A34" s="8"/>
      <c r="B34" s="324" t="s">
        <v>50</v>
      </c>
      <c r="C34" s="325">
        <f>C7+C13+C19+C25+C31</f>
        <v>18526.589</v>
      </c>
      <c r="D34" s="325">
        <f t="shared" ref="D34:H34" si="9">D7+D13+D19+D25+D31</f>
        <v>16438.893</v>
      </c>
      <c r="E34" s="325">
        <f t="shared" si="9"/>
        <v>16408.792999999998</v>
      </c>
      <c r="F34" s="325">
        <f t="shared" si="9"/>
        <v>58982.600000000006</v>
      </c>
      <c r="G34" s="325">
        <f t="shared" si="9"/>
        <v>-2087.6959999999999</v>
      </c>
      <c r="H34" s="326">
        <f t="shared" si="9"/>
        <v>42573.807000000001</v>
      </c>
      <c r="J34" s="7"/>
    </row>
    <row r="35" spans="1:12">
      <c r="A35" s="8"/>
      <c r="B35" s="324" t="s">
        <v>51</v>
      </c>
      <c r="C35" s="325">
        <f>C8+C14+C20+C26</f>
        <v>136363.07500000001</v>
      </c>
      <c r="D35" s="325">
        <f t="shared" ref="D35:H37" si="10">D8+D14+D20+D26</f>
        <v>188078.02499999999</v>
      </c>
      <c r="E35" s="325">
        <f t="shared" si="10"/>
        <v>176963.02499999999</v>
      </c>
      <c r="F35" s="325">
        <f t="shared" si="10"/>
        <v>180552.1</v>
      </c>
      <c r="G35" s="325">
        <f t="shared" si="10"/>
        <v>51714.95</v>
      </c>
      <c r="H35" s="326">
        <f t="shared" si="10"/>
        <v>3589.0750000000116</v>
      </c>
      <c r="J35" s="7"/>
    </row>
    <row r="36" spans="1:12">
      <c r="A36" s="8"/>
      <c r="B36" s="324" t="s">
        <v>52</v>
      </c>
      <c r="C36" s="325">
        <f>C9+C15+C21+C27</f>
        <v>3087.8249999999998</v>
      </c>
      <c r="D36" s="325">
        <f t="shared" si="10"/>
        <v>5613.0499999999993</v>
      </c>
      <c r="E36" s="325">
        <f t="shared" si="10"/>
        <v>5561.0999999999995</v>
      </c>
      <c r="F36" s="325">
        <f t="shared" si="10"/>
        <v>6399.8</v>
      </c>
      <c r="G36" s="325">
        <f t="shared" si="10"/>
        <v>2525.2249999999995</v>
      </c>
      <c r="H36" s="326">
        <f t="shared" si="10"/>
        <v>838.7</v>
      </c>
      <c r="I36" s="9"/>
      <c r="J36" s="7"/>
    </row>
    <row r="37" spans="1:12">
      <c r="A37" s="8"/>
      <c r="B37" s="324" t="s">
        <v>53</v>
      </c>
      <c r="C37" s="325">
        <f>C10+C16+C22+C28</f>
        <v>3046.95</v>
      </c>
      <c r="D37" s="325">
        <f t="shared" si="10"/>
        <v>3888.0250000000001</v>
      </c>
      <c r="E37" s="325">
        <f t="shared" si="10"/>
        <v>3845.0250000000001</v>
      </c>
      <c r="F37" s="325">
        <f t="shared" si="10"/>
        <v>4018</v>
      </c>
      <c r="G37" s="325">
        <f t="shared" si="10"/>
        <v>841.07500000000005</v>
      </c>
      <c r="H37" s="326">
        <f t="shared" si="10"/>
        <v>172.97499999999991</v>
      </c>
      <c r="I37" s="12"/>
      <c r="J37" s="7"/>
    </row>
    <row r="38" spans="1:12">
      <c r="A38" s="8"/>
      <c r="B38" s="324" t="s">
        <v>54</v>
      </c>
      <c r="C38" s="325">
        <f>C11+C17+C23+C29+C32</f>
        <v>35761.339</v>
      </c>
      <c r="D38" s="325">
        <f t="shared" ref="D38:H38" si="11">D11+D17+D23+D29+D32</f>
        <v>44127.5</v>
      </c>
      <c r="E38" s="325">
        <f t="shared" si="11"/>
        <v>31380.079999999998</v>
      </c>
      <c r="F38" s="325">
        <f t="shared" si="11"/>
        <v>28071.899999999998</v>
      </c>
      <c r="G38" s="325">
        <f t="shared" si="11"/>
        <v>8366.1609999999982</v>
      </c>
      <c r="H38" s="326">
        <f t="shared" si="11"/>
        <v>-3308.1799999999994</v>
      </c>
      <c r="J38" s="7"/>
    </row>
    <row r="39" spans="1:12" ht="13.5" thickBot="1">
      <c r="A39" s="329">
        <v>7</v>
      </c>
      <c r="B39" s="330" t="s">
        <v>63</v>
      </c>
      <c r="C39" s="331">
        <v>-33813.1</v>
      </c>
      <c r="D39" s="332">
        <v>-213386.58</v>
      </c>
      <c r="E39" s="332">
        <v>-115018.51700000001</v>
      </c>
      <c r="F39" s="332">
        <v>-269073</v>
      </c>
      <c r="G39" s="332">
        <f>D39-C39</f>
        <v>-179573.47999999998</v>
      </c>
      <c r="H39" s="333">
        <f>F39-E39</f>
        <v>-154054.48300000001</v>
      </c>
      <c r="I39" s="13"/>
      <c r="J39" s="7"/>
      <c r="K39" s="13"/>
      <c r="L39" s="13"/>
    </row>
    <row r="40" spans="1:12" ht="13.5" thickTop="1"/>
  </sheetData>
  <mergeCells count="6">
    <mergeCell ref="A1:H1"/>
    <mergeCell ref="A2:H2"/>
    <mergeCell ref="A3:H3"/>
    <mergeCell ref="A4:A5"/>
    <mergeCell ref="B4:B5"/>
    <mergeCell ref="G4:H5"/>
  </mergeCells>
  <pageMargins left="0.7" right="0.7" top="0.75" bottom="0.75" header="0.3" footer="0.3"/>
  <pageSetup scale="9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O38"/>
  <sheetViews>
    <sheetView view="pageBreakPreview" zoomScaleSheetLayoutView="100" workbookViewId="0">
      <selection activeCell="O15" sqref="O15"/>
    </sheetView>
  </sheetViews>
  <sheetFormatPr defaultColWidth="11" defaultRowHeight="17.100000000000001" customHeight="1"/>
  <cols>
    <col min="1" max="1" width="46.7109375" style="148" bestFit="1" customWidth="1"/>
    <col min="2" max="2" width="12.140625" style="148" bestFit="1" customWidth="1"/>
    <col min="3" max="3" width="12.5703125" style="148" bestFit="1" customWidth="1"/>
    <col min="4" max="4" width="12" style="148" customWidth="1"/>
    <col min="5" max="5" width="12.5703125" style="148" bestFit="1" customWidth="1"/>
    <col min="6" max="6" width="11.140625" style="148" bestFit="1" customWidth="1"/>
    <col min="7" max="7" width="2.42578125" style="148" bestFit="1" customWidth="1"/>
    <col min="8" max="8" width="11" style="148" bestFit="1" customWidth="1"/>
    <col min="9" max="9" width="10.7109375" style="148" customWidth="1"/>
    <col min="10" max="10" width="2.140625" style="148" customWidth="1"/>
    <col min="11" max="11" width="8.85546875" style="148" bestFit="1" customWidth="1"/>
    <col min="12" max="12" width="12.140625" style="76" bestFit="1" customWidth="1"/>
    <col min="13" max="256" width="11" style="76"/>
    <col min="257" max="257" width="46.7109375" style="76" bestFit="1" customWidth="1"/>
    <col min="258" max="258" width="12.140625" style="76" bestFit="1" customWidth="1"/>
    <col min="259" max="259" width="12.5703125" style="76" bestFit="1" customWidth="1"/>
    <col min="260" max="260" width="12" style="76" customWidth="1"/>
    <col min="261" max="261" width="12.5703125" style="76" bestFit="1" customWidth="1"/>
    <col min="262" max="262" width="11.140625" style="76" bestFit="1" customWidth="1"/>
    <col min="263" max="263" width="2.42578125" style="76" bestFit="1" customWidth="1"/>
    <col min="264" max="264" width="11" style="76" bestFit="1" customWidth="1"/>
    <col min="265" max="265" width="10.7109375" style="76" customWidth="1"/>
    <col min="266" max="266" width="2.140625" style="76" customWidth="1"/>
    <col min="267" max="267" width="8.85546875" style="76" bestFit="1" customWidth="1"/>
    <col min="268" max="268" width="12.140625" style="76" bestFit="1" customWidth="1"/>
    <col min="269" max="512" width="11" style="76"/>
    <col min="513" max="513" width="46.7109375" style="76" bestFit="1" customWidth="1"/>
    <col min="514" max="514" width="12.140625" style="76" bestFit="1" customWidth="1"/>
    <col min="515" max="515" width="12.5703125" style="76" bestFit="1" customWidth="1"/>
    <col min="516" max="516" width="12" style="76" customWidth="1"/>
    <col min="517" max="517" width="12.5703125" style="76" bestFit="1" customWidth="1"/>
    <col min="518" max="518" width="11.140625" style="76" bestFit="1" customWidth="1"/>
    <col min="519" max="519" width="2.42578125" style="76" bestFit="1" customWidth="1"/>
    <col min="520" max="520" width="11" style="76" bestFit="1" customWidth="1"/>
    <col min="521" max="521" width="10.7109375" style="76" customWidth="1"/>
    <col min="522" max="522" width="2.140625" style="76" customWidth="1"/>
    <col min="523" max="523" width="8.85546875" style="76" bestFit="1" customWidth="1"/>
    <col min="524" max="524" width="12.140625" style="76" bestFit="1" customWidth="1"/>
    <col min="525" max="768" width="11" style="76"/>
    <col min="769" max="769" width="46.7109375" style="76" bestFit="1" customWidth="1"/>
    <col min="770" max="770" width="12.140625" style="76" bestFit="1" customWidth="1"/>
    <col min="771" max="771" width="12.5703125" style="76" bestFit="1" customWidth="1"/>
    <col min="772" max="772" width="12" style="76" customWidth="1"/>
    <col min="773" max="773" width="12.5703125" style="76" bestFit="1" customWidth="1"/>
    <col min="774" max="774" width="11.140625" style="76" bestFit="1" customWidth="1"/>
    <col min="775" max="775" width="2.42578125" style="76" bestFit="1" customWidth="1"/>
    <col min="776" max="776" width="11" style="76" bestFit="1" customWidth="1"/>
    <col min="777" max="777" width="10.7109375" style="76" customWidth="1"/>
    <col min="778" max="778" width="2.140625" style="76" customWidth="1"/>
    <col min="779" max="779" width="8.85546875" style="76" bestFit="1" customWidth="1"/>
    <col min="780" max="780" width="12.140625" style="76" bestFit="1" customWidth="1"/>
    <col min="781" max="1024" width="11" style="76"/>
    <col min="1025" max="1025" width="46.7109375" style="76" bestFit="1" customWidth="1"/>
    <col min="1026" max="1026" width="12.140625" style="76" bestFit="1" customWidth="1"/>
    <col min="1027" max="1027" width="12.5703125" style="76" bestFit="1" customWidth="1"/>
    <col min="1028" max="1028" width="12" style="76" customWidth="1"/>
    <col min="1029" max="1029" width="12.5703125" style="76" bestFit="1" customWidth="1"/>
    <col min="1030" max="1030" width="11.140625" style="76" bestFit="1" customWidth="1"/>
    <col min="1031" max="1031" width="2.42578125" style="76" bestFit="1" customWidth="1"/>
    <col min="1032" max="1032" width="11" style="76" bestFit="1" customWidth="1"/>
    <col min="1033" max="1033" width="10.7109375" style="76" customWidth="1"/>
    <col min="1034" max="1034" width="2.140625" style="76" customWidth="1"/>
    <col min="1035" max="1035" width="8.85546875" style="76" bestFit="1" customWidth="1"/>
    <col min="1036" max="1036" width="12.140625" style="76" bestFit="1" customWidth="1"/>
    <col min="1037" max="1280" width="11" style="76"/>
    <col min="1281" max="1281" width="46.7109375" style="76" bestFit="1" customWidth="1"/>
    <col min="1282" max="1282" width="12.140625" style="76" bestFit="1" customWidth="1"/>
    <col min="1283" max="1283" width="12.5703125" style="76" bestFit="1" customWidth="1"/>
    <col min="1284" max="1284" width="12" style="76" customWidth="1"/>
    <col min="1285" max="1285" width="12.5703125" style="76" bestFit="1" customWidth="1"/>
    <col min="1286" max="1286" width="11.140625" style="76" bestFit="1" customWidth="1"/>
    <col min="1287" max="1287" width="2.42578125" style="76" bestFit="1" customWidth="1"/>
    <col min="1288" max="1288" width="11" style="76" bestFit="1" customWidth="1"/>
    <col min="1289" max="1289" width="10.7109375" style="76" customWidth="1"/>
    <col min="1290" max="1290" width="2.140625" style="76" customWidth="1"/>
    <col min="1291" max="1291" width="8.85546875" style="76" bestFit="1" customWidth="1"/>
    <col min="1292" max="1292" width="12.140625" style="76" bestFit="1" customWidth="1"/>
    <col min="1293" max="1536" width="11" style="76"/>
    <col min="1537" max="1537" width="46.7109375" style="76" bestFit="1" customWidth="1"/>
    <col min="1538" max="1538" width="12.140625" style="76" bestFit="1" customWidth="1"/>
    <col min="1539" max="1539" width="12.5703125" style="76" bestFit="1" customWidth="1"/>
    <col min="1540" max="1540" width="12" style="76" customWidth="1"/>
    <col min="1541" max="1541" width="12.5703125" style="76" bestFit="1" customWidth="1"/>
    <col min="1542" max="1542" width="11.140625" style="76" bestFit="1" customWidth="1"/>
    <col min="1543" max="1543" width="2.42578125" style="76" bestFit="1" customWidth="1"/>
    <col min="1544" max="1544" width="11" style="76" bestFit="1" customWidth="1"/>
    <col min="1545" max="1545" width="10.7109375" style="76" customWidth="1"/>
    <col min="1546" max="1546" width="2.140625" style="76" customWidth="1"/>
    <col min="1547" max="1547" width="8.85546875" style="76" bestFit="1" customWidth="1"/>
    <col min="1548" max="1548" width="12.140625" style="76" bestFit="1" customWidth="1"/>
    <col min="1549" max="1792" width="11" style="76"/>
    <col min="1793" max="1793" width="46.7109375" style="76" bestFit="1" customWidth="1"/>
    <col min="1794" max="1794" width="12.140625" style="76" bestFit="1" customWidth="1"/>
    <col min="1795" max="1795" width="12.5703125" style="76" bestFit="1" customWidth="1"/>
    <col min="1796" max="1796" width="12" style="76" customWidth="1"/>
    <col min="1797" max="1797" width="12.5703125" style="76" bestFit="1" customWidth="1"/>
    <col min="1798" max="1798" width="11.140625" style="76" bestFit="1" customWidth="1"/>
    <col min="1799" max="1799" width="2.42578125" style="76" bestFit="1" customWidth="1"/>
    <col min="1800" max="1800" width="11" style="76" bestFit="1" customWidth="1"/>
    <col min="1801" max="1801" width="10.7109375" style="76" customWidth="1"/>
    <col min="1802" max="1802" width="2.140625" style="76" customWidth="1"/>
    <col min="1803" max="1803" width="8.85546875" style="76" bestFit="1" customWidth="1"/>
    <col min="1804" max="1804" width="12.140625" style="76" bestFit="1" customWidth="1"/>
    <col min="1805" max="2048" width="11" style="76"/>
    <col min="2049" max="2049" width="46.7109375" style="76" bestFit="1" customWidth="1"/>
    <col min="2050" max="2050" width="12.140625" style="76" bestFit="1" customWidth="1"/>
    <col min="2051" max="2051" width="12.5703125" style="76" bestFit="1" customWidth="1"/>
    <col min="2052" max="2052" width="12" style="76" customWidth="1"/>
    <col min="2053" max="2053" width="12.5703125" style="76" bestFit="1" customWidth="1"/>
    <col min="2054" max="2054" width="11.140625" style="76" bestFit="1" customWidth="1"/>
    <col min="2055" max="2055" width="2.42578125" style="76" bestFit="1" customWidth="1"/>
    <col min="2056" max="2056" width="11" style="76" bestFit="1" customWidth="1"/>
    <col min="2057" max="2057" width="10.7109375" style="76" customWidth="1"/>
    <col min="2058" max="2058" width="2.140625" style="76" customWidth="1"/>
    <col min="2059" max="2059" width="8.85546875" style="76" bestFit="1" customWidth="1"/>
    <col min="2060" max="2060" width="12.140625" style="76" bestFit="1" customWidth="1"/>
    <col min="2061" max="2304" width="11" style="76"/>
    <col min="2305" max="2305" width="46.7109375" style="76" bestFit="1" customWidth="1"/>
    <col min="2306" max="2306" width="12.140625" style="76" bestFit="1" customWidth="1"/>
    <col min="2307" max="2307" width="12.5703125" style="76" bestFit="1" customWidth="1"/>
    <col min="2308" max="2308" width="12" style="76" customWidth="1"/>
    <col min="2309" max="2309" width="12.5703125" style="76" bestFit="1" customWidth="1"/>
    <col min="2310" max="2310" width="11.140625" style="76" bestFit="1" customWidth="1"/>
    <col min="2311" max="2311" width="2.42578125" style="76" bestFit="1" customWidth="1"/>
    <col min="2312" max="2312" width="11" style="76" bestFit="1" customWidth="1"/>
    <col min="2313" max="2313" width="10.7109375" style="76" customWidth="1"/>
    <col min="2314" max="2314" width="2.140625" style="76" customWidth="1"/>
    <col min="2315" max="2315" width="8.85546875" style="76" bestFit="1" customWidth="1"/>
    <col min="2316" max="2316" width="12.140625" style="76" bestFit="1" customWidth="1"/>
    <col min="2317" max="2560" width="11" style="76"/>
    <col min="2561" max="2561" width="46.7109375" style="76" bestFit="1" customWidth="1"/>
    <col min="2562" max="2562" width="12.140625" style="76" bestFit="1" customWidth="1"/>
    <col min="2563" max="2563" width="12.5703125" style="76" bestFit="1" customWidth="1"/>
    <col min="2564" max="2564" width="12" style="76" customWidth="1"/>
    <col min="2565" max="2565" width="12.5703125" style="76" bestFit="1" customWidth="1"/>
    <col min="2566" max="2566" width="11.140625" style="76" bestFit="1" customWidth="1"/>
    <col min="2567" max="2567" width="2.42578125" style="76" bestFit="1" customWidth="1"/>
    <col min="2568" max="2568" width="11" style="76" bestFit="1" customWidth="1"/>
    <col min="2569" max="2569" width="10.7109375" style="76" customWidth="1"/>
    <col min="2570" max="2570" width="2.140625" style="76" customWidth="1"/>
    <col min="2571" max="2571" width="8.85546875" style="76" bestFit="1" customWidth="1"/>
    <col min="2572" max="2572" width="12.140625" style="76" bestFit="1" customWidth="1"/>
    <col min="2573" max="2816" width="11" style="76"/>
    <col min="2817" max="2817" width="46.7109375" style="76" bestFit="1" customWidth="1"/>
    <col min="2818" max="2818" width="12.140625" style="76" bestFit="1" customWidth="1"/>
    <col min="2819" max="2819" width="12.5703125" style="76" bestFit="1" customWidth="1"/>
    <col min="2820" max="2820" width="12" style="76" customWidth="1"/>
    <col min="2821" max="2821" width="12.5703125" style="76" bestFit="1" customWidth="1"/>
    <col min="2822" max="2822" width="11.140625" style="76" bestFit="1" customWidth="1"/>
    <col min="2823" max="2823" width="2.42578125" style="76" bestFit="1" customWidth="1"/>
    <col min="2824" max="2824" width="11" style="76" bestFit="1" customWidth="1"/>
    <col min="2825" max="2825" width="10.7109375" style="76" customWidth="1"/>
    <col min="2826" max="2826" width="2.140625" style="76" customWidth="1"/>
    <col min="2827" max="2827" width="8.85546875" style="76" bestFit="1" customWidth="1"/>
    <col min="2828" max="2828" width="12.140625" style="76" bestFit="1" customWidth="1"/>
    <col min="2829" max="3072" width="11" style="76"/>
    <col min="3073" max="3073" width="46.7109375" style="76" bestFit="1" customWidth="1"/>
    <col min="3074" max="3074" width="12.140625" style="76" bestFit="1" customWidth="1"/>
    <col min="3075" max="3075" width="12.5703125" style="76" bestFit="1" customWidth="1"/>
    <col min="3076" max="3076" width="12" style="76" customWidth="1"/>
    <col min="3077" max="3077" width="12.5703125" style="76" bestFit="1" customWidth="1"/>
    <col min="3078" max="3078" width="11.140625" style="76" bestFit="1" customWidth="1"/>
    <col min="3079" max="3079" width="2.42578125" style="76" bestFit="1" customWidth="1"/>
    <col min="3080" max="3080" width="11" style="76" bestFit="1" customWidth="1"/>
    <col min="3081" max="3081" width="10.7109375" style="76" customWidth="1"/>
    <col min="3082" max="3082" width="2.140625" style="76" customWidth="1"/>
    <col min="3083" max="3083" width="8.85546875" style="76" bestFit="1" customWidth="1"/>
    <col min="3084" max="3084" width="12.140625" style="76" bestFit="1" customWidth="1"/>
    <col min="3085" max="3328" width="11" style="76"/>
    <col min="3329" max="3329" width="46.7109375" style="76" bestFit="1" customWidth="1"/>
    <col min="3330" max="3330" width="12.140625" style="76" bestFit="1" customWidth="1"/>
    <col min="3331" max="3331" width="12.5703125" style="76" bestFit="1" customWidth="1"/>
    <col min="3332" max="3332" width="12" style="76" customWidth="1"/>
    <col min="3333" max="3333" width="12.5703125" style="76" bestFit="1" customWidth="1"/>
    <col min="3334" max="3334" width="11.140625" style="76" bestFit="1" customWidth="1"/>
    <col min="3335" max="3335" width="2.42578125" style="76" bestFit="1" customWidth="1"/>
    <col min="3336" max="3336" width="11" style="76" bestFit="1" customWidth="1"/>
    <col min="3337" max="3337" width="10.7109375" style="76" customWidth="1"/>
    <col min="3338" max="3338" width="2.140625" style="76" customWidth="1"/>
    <col min="3339" max="3339" width="8.85546875" style="76" bestFit="1" customWidth="1"/>
    <col min="3340" max="3340" width="12.140625" style="76" bestFit="1" customWidth="1"/>
    <col min="3341" max="3584" width="11" style="76"/>
    <col min="3585" max="3585" width="46.7109375" style="76" bestFit="1" customWidth="1"/>
    <col min="3586" max="3586" width="12.140625" style="76" bestFit="1" customWidth="1"/>
    <col min="3587" max="3587" width="12.5703125" style="76" bestFit="1" customWidth="1"/>
    <col min="3588" max="3588" width="12" style="76" customWidth="1"/>
    <col min="3589" max="3589" width="12.5703125" style="76" bestFit="1" customWidth="1"/>
    <col min="3590" max="3590" width="11.140625" style="76" bestFit="1" customWidth="1"/>
    <col min="3591" max="3591" width="2.42578125" style="76" bestFit="1" customWidth="1"/>
    <col min="3592" max="3592" width="11" style="76" bestFit="1" customWidth="1"/>
    <col min="3593" max="3593" width="10.7109375" style="76" customWidth="1"/>
    <col min="3594" max="3594" width="2.140625" style="76" customWidth="1"/>
    <col min="3595" max="3595" width="8.85546875" style="76" bestFit="1" customWidth="1"/>
    <col min="3596" max="3596" width="12.140625" style="76" bestFit="1" customWidth="1"/>
    <col min="3597" max="3840" width="11" style="76"/>
    <col min="3841" max="3841" width="46.7109375" style="76" bestFit="1" customWidth="1"/>
    <col min="3842" max="3842" width="12.140625" style="76" bestFit="1" customWidth="1"/>
    <col min="3843" max="3843" width="12.5703125" style="76" bestFit="1" customWidth="1"/>
    <col min="3844" max="3844" width="12" style="76" customWidth="1"/>
    <col min="3845" max="3845" width="12.5703125" style="76" bestFit="1" customWidth="1"/>
    <col min="3846" max="3846" width="11.140625" style="76" bestFit="1" customWidth="1"/>
    <col min="3847" max="3847" width="2.42578125" style="76" bestFit="1" customWidth="1"/>
    <col min="3848" max="3848" width="11" style="76" bestFit="1" customWidth="1"/>
    <col min="3849" max="3849" width="10.7109375" style="76" customWidth="1"/>
    <col min="3850" max="3850" width="2.140625" style="76" customWidth="1"/>
    <col min="3851" max="3851" width="8.85546875" style="76" bestFit="1" customWidth="1"/>
    <col min="3852" max="3852" width="12.140625" style="76" bestFit="1" customWidth="1"/>
    <col min="3853" max="4096" width="11" style="76"/>
    <col min="4097" max="4097" width="46.7109375" style="76" bestFit="1" customWidth="1"/>
    <col min="4098" max="4098" width="12.140625" style="76" bestFit="1" customWidth="1"/>
    <col min="4099" max="4099" width="12.5703125" style="76" bestFit="1" customWidth="1"/>
    <col min="4100" max="4100" width="12" style="76" customWidth="1"/>
    <col min="4101" max="4101" width="12.5703125" style="76" bestFit="1" customWidth="1"/>
    <col min="4102" max="4102" width="11.140625" style="76" bestFit="1" customWidth="1"/>
    <col min="4103" max="4103" width="2.42578125" style="76" bestFit="1" customWidth="1"/>
    <col min="4104" max="4104" width="11" style="76" bestFit="1" customWidth="1"/>
    <col min="4105" max="4105" width="10.7109375" style="76" customWidth="1"/>
    <col min="4106" max="4106" width="2.140625" style="76" customWidth="1"/>
    <col min="4107" max="4107" width="8.85546875" style="76" bestFit="1" customWidth="1"/>
    <col min="4108" max="4108" width="12.140625" style="76" bestFit="1" customWidth="1"/>
    <col min="4109" max="4352" width="11" style="76"/>
    <col min="4353" max="4353" width="46.7109375" style="76" bestFit="1" customWidth="1"/>
    <col min="4354" max="4354" width="12.140625" style="76" bestFit="1" customWidth="1"/>
    <col min="4355" max="4355" width="12.5703125" style="76" bestFit="1" customWidth="1"/>
    <col min="4356" max="4356" width="12" style="76" customWidth="1"/>
    <col min="4357" max="4357" width="12.5703125" style="76" bestFit="1" customWidth="1"/>
    <col min="4358" max="4358" width="11.140625" style="76" bestFit="1" customWidth="1"/>
    <col min="4359" max="4359" width="2.42578125" style="76" bestFit="1" customWidth="1"/>
    <col min="4360" max="4360" width="11" style="76" bestFit="1" customWidth="1"/>
    <col min="4361" max="4361" width="10.7109375" style="76" customWidth="1"/>
    <col min="4362" max="4362" width="2.140625" style="76" customWidth="1"/>
    <col min="4363" max="4363" width="8.85546875" style="76" bestFit="1" customWidth="1"/>
    <col min="4364" max="4364" width="12.140625" style="76" bestFit="1" customWidth="1"/>
    <col min="4365" max="4608" width="11" style="76"/>
    <col min="4609" max="4609" width="46.7109375" style="76" bestFit="1" customWidth="1"/>
    <col min="4610" max="4610" width="12.140625" style="76" bestFit="1" customWidth="1"/>
    <col min="4611" max="4611" width="12.5703125" style="76" bestFit="1" customWidth="1"/>
    <col min="4612" max="4612" width="12" style="76" customWidth="1"/>
    <col min="4613" max="4613" width="12.5703125" style="76" bestFit="1" customWidth="1"/>
    <col min="4614" max="4614" width="11.140625" style="76" bestFit="1" customWidth="1"/>
    <col min="4615" max="4615" width="2.42578125" style="76" bestFit="1" customWidth="1"/>
    <col min="4616" max="4616" width="11" style="76" bestFit="1" customWidth="1"/>
    <col min="4617" max="4617" width="10.7109375" style="76" customWidth="1"/>
    <col min="4618" max="4618" width="2.140625" style="76" customWidth="1"/>
    <col min="4619" max="4619" width="8.85546875" style="76" bestFit="1" customWidth="1"/>
    <col min="4620" max="4620" width="12.140625" style="76" bestFit="1" customWidth="1"/>
    <col min="4621" max="4864" width="11" style="76"/>
    <col min="4865" max="4865" width="46.7109375" style="76" bestFit="1" customWidth="1"/>
    <col min="4866" max="4866" width="12.140625" style="76" bestFit="1" customWidth="1"/>
    <col min="4867" max="4867" width="12.5703125" style="76" bestFit="1" customWidth="1"/>
    <col min="4868" max="4868" width="12" style="76" customWidth="1"/>
    <col min="4869" max="4869" width="12.5703125" style="76" bestFit="1" customWidth="1"/>
    <col min="4870" max="4870" width="11.140625" style="76" bestFit="1" customWidth="1"/>
    <col min="4871" max="4871" width="2.42578125" style="76" bestFit="1" customWidth="1"/>
    <col min="4872" max="4872" width="11" style="76" bestFit="1" customWidth="1"/>
    <col min="4873" max="4873" width="10.7109375" style="76" customWidth="1"/>
    <col min="4874" max="4874" width="2.140625" style="76" customWidth="1"/>
    <col min="4875" max="4875" width="8.85546875" style="76" bestFit="1" customWidth="1"/>
    <col min="4876" max="4876" width="12.140625" style="76" bestFit="1" customWidth="1"/>
    <col min="4877" max="5120" width="11" style="76"/>
    <col min="5121" max="5121" width="46.7109375" style="76" bestFit="1" customWidth="1"/>
    <col min="5122" max="5122" width="12.140625" style="76" bestFit="1" customWidth="1"/>
    <col min="5123" max="5123" width="12.5703125" style="76" bestFit="1" customWidth="1"/>
    <col min="5124" max="5124" width="12" style="76" customWidth="1"/>
    <col min="5125" max="5125" width="12.5703125" style="76" bestFit="1" customWidth="1"/>
    <col min="5126" max="5126" width="11.140625" style="76" bestFit="1" customWidth="1"/>
    <col min="5127" max="5127" width="2.42578125" style="76" bestFit="1" customWidth="1"/>
    <col min="5128" max="5128" width="11" style="76" bestFit="1" customWidth="1"/>
    <col min="5129" max="5129" width="10.7109375" style="76" customWidth="1"/>
    <col min="5130" max="5130" width="2.140625" style="76" customWidth="1"/>
    <col min="5131" max="5131" width="8.85546875" style="76" bestFit="1" customWidth="1"/>
    <col min="5132" max="5132" width="12.140625" style="76" bestFit="1" customWidth="1"/>
    <col min="5133" max="5376" width="11" style="76"/>
    <col min="5377" max="5377" width="46.7109375" style="76" bestFit="1" customWidth="1"/>
    <col min="5378" max="5378" width="12.140625" style="76" bestFit="1" customWidth="1"/>
    <col min="5379" max="5379" width="12.5703125" style="76" bestFit="1" customWidth="1"/>
    <col min="5380" max="5380" width="12" style="76" customWidth="1"/>
    <col min="5381" max="5381" width="12.5703125" style="76" bestFit="1" customWidth="1"/>
    <col min="5382" max="5382" width="11.140625" style="76" bestFit="1" customWidth="1"/>
    <col min="5383" max="5383" width="2.42578125" style="76" bestFit="1" customWidth="1"/>
    <col min="5384" max="5384" width="11" style="76" bestFit="1" customWidth="1"/>
    <col min="5385" max="5385" width="10.7109375" style="76" customWidth="1"/>
    <col min="5386" max="5386" width="2.140625" style="76" customWidth="1"/>
    <col min="5387" max="5387" width="8.85546875" style="76" bestFit="1" customWidth="1"/>
    <col min="5388" max="5388" width="12.140625" style="76" bestFit="1" customWidth="1"/>
    <col min="5389" max="5632" width="11" style="76"/>
    <col min="5633" max="5633" width="46.7109375" style="76" bestFit="1" customWidth="1"/>
    <col min="5634" max="5634" width="12.140625" style="76" bestFit="1" customWidth="1"/>
    <col min="5635" max="5635" width="12.5703125" style="76" bestFit="1" customWidth="1"/>
    <col min="5636" max="5636" width="12" style="76" customWidth="1"/>
    <col min="5637" max="5637" width="12.5703125" style="76" bestFit="1" customWidth="1"/>
    <col min="5638" max="5638" width="11.140625" style="76" bestFit="1" customWidth="1"/>
    <col min="5639" max="5639" width="2.42578125" style="76" bestFit="1" customWidth="1"/>
    <col min="5640" max="5640" width="11" style="76" bestFit="1" customWidth="1"/>
    <col min="5641" max="5641" width="10.7109375" style="76" customWidth="1"/>
    <col min="5642" max="5642" width="2.140625" style="76" customWidth="1"/>
    <col min="5643" max="5643" width="8.85546875" style="76" bestFit="1" customWidth="1"/>
    <col min="5644" max="5644" width="12.140625" style="76" bestFit="1" customWidth="1"/>
    <col min="5645" max="5888" width="11" style="76"/>
    <col min="5889" max="5889" width="46.7109375" style="76" bestFit="1" customWidth="1"/>
    <col min="5890" max="5890" width="12.140625" style="76" bestFit="1" customWidth="1"/>
    <col min="5891" max="5891" width="12.5703125" style="76" bestFit="1" customWidth="1"/>
    <col min="5892" max="5892" width="12" style="76" customWidth="1"/>
    <col min="5893" max="5893" width="12.5703125" style="76" bestFit="1" customWidth="1"/>
    <col min="5894" max="5894" width="11.140625" style="76" bestFit="1" customWidth="1"/>
    <col min="5895" max="5895" width="2.42578125" style="76" bestFit="1" customWidth="1"/>
    <col min="5896" max="5896" width="11" style="76" bestFit="1" customWidth="1"/>
    <col min="5897" max="5897" width="10.7109375" style="76" customWidth="1"/>
    <col min="5898" max="5898" width="2.140625" style="76" customWidth="1"/>
    <col min="5899" max="5899" width="8.85546875" style="76" bestFit="1" customWidth="1"/>
    <col min="5900" max="5900" width="12.140625" style="76" bestFit="1" customWidth="1"/>
    <col min="5901" max="6144" width="11" style="76"/>
    <col min="6145" max="6145" width="46.7109375" style="76" bestFit="1" customWidth="1"/>
    <col min="6146" max="6146" width="12.140625" style="76" bestFit="1" customWidth="1"/>
    <col min="6147" max="6147" width="12.5703125" style="76" bestFit="1" customWidth="1"/>
    <col min="6148" max="6148" width="12" style="76" customWidth="1"/>
    <col min="6149" max="6149" width="12.5703125" style="76" bestFit="1" customWidth="1"/>
    <col min="6150" max="6150" width="11.140625" style="76" bestFit="1" customWidth="1"/>
    <col min="6151" max="6151" width="2.42578125" style="76" bestFit="1" customWidth="1"/>
    <col min="6152" max="6152" width="11" style="76" bestFit="1" customWidth="1"/>
    <col min="6153" max="6153" width="10.7109375" style="76" customWidth="1"/>
    <col min="6154" max="6154" width="2.140625" style="76" customWidth="1"/>
    <col min="6155" max="6155" width="8.85546875" style="76" bestFit="1" customWidth="1"/>
    <col min="6156" max="6156" width="12.140625" style="76" bestFit="1" customWidth="1"/>
    <col min="6157" max="6400" width="11" style="76"/>
    <col min="6401" max="6401" width="46.7109375" style="76" bestFit="1" customWidth="1"/>
    <col min="6402" max="6402" width="12.140625" style="76" bestFit="1" customWidth="1"/>
    <col min="6403" max="6403" width="12.5703125" style="76" bestFit="1" customWidth="1"/>
    <col min="6404" max="6404" width="12" style="76" customWidth="1"/>
    <col min="6405" max="6405" width="12.5703125" style="76" bestFit="1" customWidth="1"/>
    <col min="6406" max="6406" width="11.140625" style="76" bestFit="1" customWidth="1"/>
    <col min="6407" max="6407" width="2.42578125" style="76" bestFit="1" customWidth="1"/>
    <col min="6408" max="6408" width="11" style="76" bestFit="1" customWidth="1"/>
    <col min="6409" max="6409" width="10.7109375" style="76" customWidth="1"/>
    <col min="6410" max="6410" width="2.140625" style="76" customWidth="1"/>
    <col min="6411" max="6411" width="8.85546875" style="76" bestFit="1" customWidth="1"/>
    <col min="6412" max="6412" width="12.140625" style="76" bestFit="1" customWidth="1"/>
    <col min="6413" max="6656" width="11" style="76"/>
    <col min="6657" max="6657" width="46.7109375" style="76" bestFit="1" customWidth="1"/>
    <col min="6658" max="6658" width="12.140625" style="76" bestFit="1" customWidth="1"/>
    <col min="6659" max="6659" width="12.5703125" style="76" bestFit="1" customWidth="1"/>
    <col min="6660" max="6660" width="12" style="76" customWidth="1"/>
    <col min="6661" max="6661" width="12.5703125" style="76" bestFit="1" customWidth="1"/>
    <col min="6662" max="6662" width="11.140625" style="76" bestFit="1" customWidth="1"/>
    <col min="6663" max="6663" width="2.42578125" style="76" bestFit="1" customWidth="1"/>
    <col min="6664" max="6664" width="11" style="76" bestFit="1" customWidth="1"/>
    <col min="6665" max="6665" width="10.7109375" style="76" customWidth="1"/>
    <col min="6666" max="6666" width="2.140625" style="76" customWidth="1"/>
    <col min="6667" max="6667" width="8.85546875" style="76" bestFit="1" customWidth="1"/>
    <col min="6668" max="6668" width="12.140625" style="76" bestFit="1" customWidth="1"/>
    <col min="6669" max="6912" width="11" style="76"/>
    <col min="6913" max="6913" width="46.7109375" style="76" bestFit="1" customWidth="1"/>
    <col min="6914" max="6914" width="12.140625" style="76" bestFit="1" customWidth="1"/>
    <col min="6915" max="6915" width="12.5703125" style="76" bestFit="1" customWidth="1"/>
    <col min="6916" max="6916" width="12" style="76" customWidth="1"/>
    <col min="6917" max="6917" width="12.5703125" style="76" bestFit="1" customWidth="1"/>
    <col min="6918" max="6918" width="11.140625" style="76" bestFit="1" customWidth="1"/>
    <col min="6919" max="6919" width="2.42578125" style="76" bestFit="1" customWidth="1"/>
    <col min="6920" max="6920" width="11" style="76" bestFit="1" customWidth="1"/>
    <col min="6921" max="6921" width="10.7109375" style="76" customWidth="1"/>
    <col min="6922" max="6922" width="2.140625" style="76" customWidth="1"/>
    <col min="6923" max="6923" width="8.85546875" style="76" bestFit="1" customWidth="1"/>
    <col min="6924" max="6924" width="12.140625" style="76" bestFit="1" customWidth="1"/>
    <col min="6925" max="7168" width="11" style="76"/>
    <col min="7169" max="7169" width="46.7109375" style="76" bestFit="1" customWidth="1"/>
    <col min="7170" max="7170" width="12.140625" style="76" bestFit="1" customWidth="1"/>
    <col min="7171" max="7171" width="12.5703125" style="76" bestFit="1" customWidth="1"/>
    <col min="7172" max="7172" width="12" style="76" customWidth="1"/>
    <col min="7173" max="7173" width="12.5703125" style="76" bestFit="1" customWidth="1"/>
    <col min="7174" max="7174" width="11.140625" style="76" bestFit="1" customWidth="1"/>
    <col min="7175" max="7175" width="2.42578125" style="76" bestFit="1" customWidth="1"/>
    <col min="7176" max="7176" width="11" style="76" bestFit="1" customWidth="1"/>
    <col min="7177" max="7177" width="10.7109375" style="76" customWidth="1"/>
    <col min="7178" max="7178" width="2.140625" style="76" customWidth="1"/>
    <col min="7179" max="7179" width="8.85546875" style="76" bestFit="1" customWidth="1"/>
    <col min="7180" max="7180" width="12.140625" style="76" bestFit="1" customWidth="1"/>
    <col min="7181" max="7424" width="11" style="76"/>
    <col min="7425" max="7425" width="46.7109375" style="76" bestFit="1" customWidth="1"/>
    <col min="7426" max="7426" width="12.140625" style="76" bestFit="1" customWidth="1"/>
    <col min="7427" max="7427" width="12.5703125" style="76" bestFit="1" customWidth="1"/>
    <col min="7428" max="7428" width="12" style="76" customWidth="1"/>
    <col min="7429" max="7429" width="12.5703125" style="76" bestFit="1" customWidth="1"/>
    <col min="7430" max="7430" width="11.140625" style="76" bestFit="1" customWidth="1"/>
    <col min="7431" max="7431" width="2.42578125" style="76" bestFit="1" customWidth="1"/>
    <col min="7432" max="7432" width="11" style="76" bestFit="1" customWidth="1"/>
    <col min="7433" max="7433" width="10.7109375" style="76" customWidth="1"/>
    <col min="7434" max="7434" width="2.140625" style="76" customWidth="1"/>
    <col min="7435" max="7435" width="8.85546875" style="76" bestFit="1" customWidth="1"/>
    <col min="7436" max="7436" width="12.140625" style="76" bestFit="1" customWidth="1"/>
    <col min="7437" max="7680" width="11" style="76"/>
    <col min="7681" max="7681" width="46.7109375" style="76" bestFit="1" customWidth="1"/>
    <col min="7682" max="7682" width="12.140625" style="76" bestFit="1" customWidth="1"/>
    <col min="7683" max="7683" width="12.5703125" style="76" bestFit="1" customWidth="1"/>
    <col min="7684" max="7684" width="12" style="76" customWidth="1"/>
    <col min="7685" max="7685" width="12.5703125" style="76" bestFit="1" customWidth="1"/>
    <col min="7686" max="7686" width="11.140625" style="76" bestFit="1" customWidth="1"/>
    <col min="7687" max="7687" width="2.42578125" style="76" bestFit="1" customWidth="1"/>
    <col min="7688" max="7688" width="11" style="76" bestFit="1" customWidth="1"/>
    <col min="7689" max="7689" width="10.7109375" style="76" customWidth="1"/>
    <col min="7690" max="7690" width="2.140625" style="76" customWidth="1"/>
    <col min="7691" max="7691" width="8.85546875" style="76" bestFit="1" customWidth="1"/>
    <col min="7692" max="7692" width="12.140625" style="76" bestFit="1" customWidth="1"/>
    <col min="7693" max="7936" width="11" style="76"/>
    <col min="7937" max="7937" width="46.7109375" style="76" bestFit="1" customWidth="1"/>
    <col min="7938" max="7938" width="12.140625" style="76" bestFit="1" customWidth="1"/>
    <col min="7939" max="7939" width="12.5703125" style="76" bestFit="1" customWidth="1"/>
    <col min="7940" max="7940" width="12" style="76" customWidth="1"/>
    <col min="7941" max="7941" width="12.5703125" style="76" bestFit="1" customWidth="1"/>
    <col min="7942" max="7942" width="11.140625" style="76" bestFit="1" customWidth="1"/>
    <col min="7943" max="7943" width="2.42578125" style="76" bestFit="1" customWidth="1"/>
    <col min="7944" max="7944" width="11" style="76" bestFit="1" customWidth="1"/>
    <col min="7945" max="7945" width="10.7109375" style="76" customWidth="1"/>
    <col min="7946" max="7946" width="2.140625" style="76" customWidth="1"/>
    <col min="7947" max="7947" width="8.85546875" style="76" bestFit="1" customWidth="1"/>
    <col min="7948" max="7948" width="12.140625" style="76" bestFit="1" customWidth="1"/>
    <col min="7949" max="8192" width="11" style="76"/>
    <col min="8193" max="8193" width="46.7109375" style="76" bestFit="1" customWidth="1"/>
    <col min="8194" max="8194" width="12.140625" style="76" bestFit="1" customWidth="1"/>
    <col min="8195" max="8195" width="12.5703125" style="76" bestFit="1" customWidth="1"/>
    <col min="8196" max="8196" width="12" style="76" customWidth="1"/>
    <col min="8197" max="8197" width="12.5703125" style="76" bestFit="1" customWidth="1"/>
    <col min="8198" max="8198" width="11.140625" style="76" bestFit="1" customWidth="1"/>
    <col min="8199" max="8199" width="2.42578125" style="76" bestFit="1" customWidth="1"/>
    <col min="8200" max="8200" width="11" style="76" bestFit="1" customWidth="1"/>
    <col min="8201" max="8201" width="10.7109375" style="76" customWidth="1"/>
    <col min="8202" max="8202" width="2.140625" style="76" customWidth="1"/>
    <col min="8203" max="8203" width="8.85546875" style="76" bestFit="1" customWidth="1"/>
    <col min="8204" max="8204" width="12.140625" style="76" bestFit="1" customWidth="1"/>
    <col min="8205" max="8448" width="11" style="76"/>
    <col min="8449" max="8449" width="46.7109375" style="76" bestFit="1" customWidth="1"/>
    <col min="8450" max="8450" width="12.140625" style="76" bestFit="1" customWidth="1"/>
    <col min="8451" max="8451" width="12.5703125" style="76" bestFit="1" customWidth="1"/>
    <col min="8452" max="8452" width="12" style="76" customWidth="1"/>
    <col min="8453" max="8453" width="12.5703125" style="76" bestFit="1" customWidth="1"/>
    <col min="8454" max="8454" width="11.140625" style="76" bestFit="1" customWidth="1"/>
    <col min="8455" max="8455" width="2.42578125" style="76" bestFit="1" customWidth="1"/>
    <col min="8456" max="8456" width="11" style="76" bestFit="1" customWidth="1"/>
    <col min="8457" max="8457" width="10.7109375" style="76" customWidth="1"/>
    <col min="8458" max="8458" width="2.140625" style="76" customWidth="1"/>
    <col min="8459" max="8459" width="8.85546875" style="76" bestFit="1" customWidth="1"/>
    <col min="8460" max="8460" width="12.140625" style="76" bestFit="1" customWidth="1"/>
    <col min="8461" max="8704" width="11" style="76"/>
    <col min="8705" max="8705" width="46.7109375" style="76" bestFit="1" customWidth="1"/>
    <col min="8706" max="8706" width="12.140625" style="76" bestFit="1" customWidth="1"/>
    <col min="8707" max="8707" width="12.5703125" style="76" bestFit="1" customWidth="1"/>
    <col min="8708" max="8708" width="12" style="76" customWidth="1"/>
    <col min="8709" max="8709" width="12.5703125" style="76" bestFit="1" customWidth="1"/>
    <col min="8710" max="8710" width="11.140625" style="76" bestFit="1" customWidth="1"/>
    <col min="8711" max="8711" width="2.42578125" style="76" bestFit="1" customWidth="1"/>
    <col min="8712" max="8712" width="11" style="76" bestFit="1" customWidth="1"/>
    <col min="8713" max="8713" width="10.7109375" style="76" customWidth="1"/>
    <col min="8714" max="8714" width="2.140625" style="76" customWidth="1"/>
    <col min="8715" max="8715" width="8.85546875" style="76" bestFit="1" customWidth="1"/>
    <col min="8716" max="8716" width="12.140625" style="76" bestFit="1" customWidth="1"/>
    <col min="8717" max="8960" width="11" style="76"/>
    <col min="8961" max="8961" width="46.7109375" style="76" bestFit="1" customWidth="1"/>
    <col min="8962" max="8962" width="12.140625" style="76" bestFit="1" customWidth="1"/>
    <col min="8963" max="8963" width="12.5703125" style="76" bestFit="1" customWidth="1"/>
    <col min="8964" max="8964" width="12" style="76" customWidth="1"/>
    <col min="8965" max="8965" width="12.5703125" style="76" bestFit="1" customWidth="1"/>
    <col min="8966" max="8966" width="11.140625" style="76" bestFit="1" customWidth="1"/>
    <col min="8967" max="8967" width="2.42578125" style="76" bestFit="1" customWidth="1"/>
    <col min="8968" max="8968" width="11" style="76" bestFit="1" customWidth="1"/>
    <col min="8969" max="8969" width="10.7109375" style="76" customWidth="1"/>
    <col min="8970" max="8970" width="2.140625" style="76" customWidth="1"/>
    <col min="8971" max="8971" width="8.85546875" style="76" bestFit="1" customWidth="1"/>
    <col min="8972" max="8972" width="12.140625" style="76" bestFit="1" customWidth="1"/>
    <col min="8973" max="9216" width="11" style="76"/>
    <col min="9217" max="9217" width="46.7109375" style="76" bestFit="1" customWidth="1"/>
    <col min="9218" max="9218" width="12.140625" style="76" bestFit="1" customWidth="1"/>
    <col min="9219" max="9219" width="12.5703125" style="76" bestFit="1" customWidth="1"/>
    <col min="9220" max="9220" width="12" style="76" customWidth="1"/>
    <col min="9221" max="9221" width="12.5703125" style="76" bestFit="1" customWidth="1"/>
    <col min="9222" max="9222" width="11.140625" style="76" bestFit="1" customWidth="1"/>
    <col min="9223" max="9223" width="2.42578125" style="76" bestFit="1" customWidth="1"/>
    <col min="9224" max="9224" width="11" style="76" bestFit="1" customWidth="1"/>
    <col min="9225" max="9225" width="10.7109375" style="76" customWidth="1"/>
    <col min="9226" max="9226" width="2.140625" style="76" customWidth="1"/>
    <col min="9227" max="9227" width="8.85546875" style="76" bestFit="1" customWidth="1"/>
    <col min="9228" max="9228" width="12.140625" style="76" bestFit="1" customWidth="1"/>
    <col min="9229" max="9472" width="11" style="76"/>
    <col min="9473" max="9473" width="46.7109375" style="76" bestFit="1" customWidth="1"/>
    <col min="9474" max="9474" width="12.140625" style="76" bestFit="1" customWidth="1"/>
    <col min="9475" max="9475" width="12.5703125" style="76" bestFit="1" customWidth="1"/>
    <col min="9476" max="9476" width="12" style="76" customWidth="1"/>
    <col min="9477" max="9477" width="12.5703125" style="76" bestFit="1" customWidth="1"/>
    <col min="9478" max="9478" width="11.140625" style="76" bestFit="1" customWidth="1"/>
    <col min="9479" max="9479" width="2.42578125" style="76" bestFit="1" customWidth="1"/>
    <col min="9480" max="9480" width="11" style="76" bestFit="1" customWidth="1"/>
    <col min="9481" max="9481" width="10.7109375" style="76" customWidth="1"/>
    <col min="9482" max="9482" width="2.140625" style="76" customWidth="1"/>
    <col min="9483" max="9483" width="8.85546875" style="76" bestFit="1" customWidth="1"/>
    <col min="9484" max="9484" width="12.140625" style="76" bestFit="1" customWidth="1"/>
    <col min="9485" max="9728" width="11" style="76"/>
    <col min="9729" max="9729" width="46.7109375" style="76" bestFit="1" customWidth="1"/>
    <col min="9730" max="9730" width="12.140625" style="76" bestFit="1" customWidth="1"/>
    <col min="9731" max="9731" width="12.5703125" style="76" bestFit="1" customWidth="1"/>
    <col min="9732" max="9732" width="12" style="76" customWidth="1"/>
    <col min="9733" max="9733" width="12.5703125" style="76" bestFit="1" customWidth="1"/>
    <col min="9734" max="9734" width="11.140625" style="76" bestFit="1" customWidth="1"/>
    <col min="9735" max="9735" width="2.42578125" style="76" bestFit="1" customWidth="1"/>
    <col min="9736" max="9736" width="11" style="76" bestFit="1" customWidth="1"/>
    <col min="9737" max="9737" width="10.7109375" style="76" customWidth="1"/>
    <col min="9738" max="9738" width="2.140625" style="76" customWidth="1"/>
    <col min="9739" max="9739" width="8.85546875" style="76" bestFit="1" customWidth="1"/>
    <col min="9740" max="9740" width="12.140625" style="76" bestFit="1" customWidth="1"/>
    <col min="9741" max="9984" width="11" style="76"/>
    <col min="9985" max="9985" width="46.7109375" style="76" bestFit="1" customWidth="1"/>
    <col min="9986" max="9986" width="12.140625" style="76" bestFit="1" customWidth="1"/>
    <col min="9987" max="9987" width="12.5703125" style="76" bestFit="1" customWidth="1"/>
    <col min="9988" max="9988" width="12" style="76" customWidth="1"/>
    <col min="9989" max="9989" width="12.5703125" style="76" bestFit="1" customWidth="1"/>
    <col min="9990" max="9990" width="11.140625" style="76" bestFit="1" customWidth="1"/>
    <col min="9991" max="9991" width="2.42578125" style="76" bestFit="1" customWidth="1"/>
    <col min="9992" max="9992" width="11" style="76" bestFit="1" customWidth="1"/>
    <col min="9993" max="9993" width="10.7109375" style="76" customWidth="1"/>
    <col min="9994" max="9994" width="2.140625" style="76" customWidth="1"/>
    <col min="9995" max="9995" width="8.85546875" style="76" bestFit="1" customWidth="1"/>
    <col min="9996" max="9996" width="12.140625" style="76" bestFit="1" customWidth="1"/>
    <col min="9997" max="10240" width="11" style="76"/>
    <col min="10241" max="10241" width="46.7109375" style="76" bestFit="1" customWidth="1"/>
    <col min="10242" max="10242" width="12.140625" style="76" bestFit="1" customWidth="1"/>
    <col min="10243" max="10243" width="12.5703125" style="76" bestFit="1" customWidth="1"/>
    <col min="10244" max="10244" width="12" style="76" customWidth="1"/>
    <col min="10245" max="10245" width="12.5703125" style="76" bestFit="1" customWidth="1"/>
    <col min="10246" max="10246" width="11.140625" style="76" bestFit="1" customWidth="1"/>
    <col min="10247" max="10247" width="2.42578125" style="76" bestFit="1" customWidth="1"/>
    <col min="10248" max="10248" width="11" style="76" bestFit="1" customWidth="1"/>
    <col min="10249" max="10249" width="10.7109375" style="76" customWidth="1"/>
    <col min="10250" max="10250" width="2.140625" style="76" customWidth="1"/>
    <col min="10251" max="10251" width="8.85546875" style="76" bestFit="1" customWidth="1"/>
    <col min="10252" max="10252" width="12.140625" style="76" bestFit="1" customWidth="1"/>
    <col min="10253" max="10496" width="11" style="76"/>
    <col min="10497" max="10497" width="46.7109375" style="76" bestFit="1" customWidth="1"/>
    <col min="10498" max="10498" width="12.140625" style="76" bestFit="1" customWidth="1"/>
    <col min="10499" max="10499" width="12.5703125" style="76" bestFit="1" customWidth="1"/>
    <col min="10500" max="10500" width="12" style="76" customWidth="1"/>
    <col min="10501" max="10501" width="12.5703125" style="76" bestFit="1" customWidth="1"/>
    <col min="10502" max="10502" width="11.140625" style="76" bestFit="1" customWidth="1"/>
    <col min="10503" max="10503" width="2.42578125" style="76" bestFit="1" customWidth="1"/>
    <col min="10504" max="10504" width="11" style="76" bestFit="1" customWidth="1"/>
    <col min="10505" max="10505" width="10.7109375" style="76" customWidth="1"/>
    <col min="10506" max="10506" width="2.140625" style="76" customWidth="1"/>
    <col min="10507" max="10507" width="8.85546875" style="76" bestFit="1" customWidth="1"/>
    <col min="10508" max="10508" width="12.140625" style="76" bestFit="1" customWidth="1"/>
    <col min="10509" max="10752" width="11" style="76"/>
    <col min="10753" max="10753" width="46.7109375" style="76" bestFit="1" customWidth="1"/>
    <col min="10754" max="10754" width="12.140625" style="76" bestFit="1" customWidth="1"/>
    <col min="10755" max="10755" width="12.5703125" style="76" bestFit="1" customWidth="1"/>
    <col min="10756" max="10756" width="12" style="76" customWidth="1"/>
    <col min="10757" max="10757" width="12.5703125" style="76" bestFit="1" customWidth="1"/>
    <col min="10758" max="10758" width="11.140625" style="76" bestFit="1" customWidth="1"/>
    <col min="10759" max="10759" width="2.42578125" style="76" bestFit="1" customWidth="1"/>
    <col min="10760" max="10760" width="11" style="76" bestFit="1" customWidth="1"/>
    <col min="10761" max="10761" width="10.7109375" style="76" customWidth="1"/>
    <col min="10762" max="10762" width="2.140625" style="76" customWidth="1"/>
    <col min="10763" max="10763" width="8.85546875" style="76" bestFit="1" customWidth="1"/>
    <col min="10764" max="10764" width="12.140625" style="76" bestFit="1" customWidth="1"/>
    <col min="10765" max="11008" width="11" style="76"/>
    <col min="11009" max="11009" width="46.7109375" style="76" bestFit="1" customWidth="1"/>
    <col min="11010" max="11010" width="12.140625" style="76" bestFit="1" customWidth="1"/>
    <col min="11011" max="11011" width="12.5703125" style="76" bestFit="1" customWidth="1"/>
    <col min="11012" max="11012" width="12" style="76" customWidth="1"/>
    <col min="11013" max="11013" width="12.5703125" style="76" bestFit="1" customWidth="1"/>
    <col min="11014" max="11014" width="11.140625" style="76" bestFit="1" customWidth="1"/>
    <col min="11015" max="11015" width="2.42578125" style="76" bestFit="1" customWidth="1"/>
    <col min="11016" max="11016" width="11" style="76" bestFit="1" customWidth="1"/>
    <col min="11017" max="11017" width="10.7109375" style="76" customWidth="1"/>
    <col min="11018" max="11018" width="2.140625" style="76" customWidth="1"/>
    <col min="11019" max="11019" width="8.85546875" style="76" bestFit="1" customWidth="1"/>
    <col min="11020" max="11020" width="12.140625" style="76" bestFit="1" customWidth="1"/>
    <col min="11021" max="11264" width="11" style="76"/>
    <col min="11265" max="11265" width="46.7109375" style="76" bestFit="1" customWidth="1"/>
    <col min="11266" max="11266" width="12.140625" style="76" bestFit="1" customWidth="1"/>
    <col min="11267" max="11267" width="12.5703125" style="76" bestFit="1" customWidth="1"/>
    <col min="11268" max="11268" width="12" style="76" customWidth="1"/>
    <col min="11269" max="11269" width="12.5703125" style="76" bestFit="1" customWidth="1"/>
    <col min="11270" max="11270" width="11.140625" style="76" bestFit="1" customWidth="1"/>
    <col min="11271" max="11271" width="2.42578125" style="76" bestFit="1" customWidth="1"/>
    <col min="11272" max="11272" width="11" style="76" bestFit="1" customWidth="1"/>
    <col min="11273" max="11273" width="10.7109375" style="76" customWidth="1"/>
    <col min="11274" max="11274" width="2.140625" style="76" customWidth="1"/>
    <col min="11275" max="11275" width="8.85546875" style="76" bestFit="1" customWidth="1"/>
    <col min="11276" max="11276" width="12.140625" style="76" bestFit="1" customWidth="1"/>
    <col min="11277" max="11520" width="11" style="76"/>
    <col min="11521" max="11521" width="46.7109375" style="76" bestFit="1" customWidth="1"/>
    <col min="11522" max="11522" width="12.140625" style="76" bestFit="1" customWidth="1"/>
    <col min="11523" max="11523" width="12.5703125" style="76" bestFit="1" customWidth="1"/>
    <col min="11524" max="11524" width="12" style="76" customWidth="1"/>
    <col min="11525" max="11525" width="12.5703125" style="76" bestFit="1" customWidth="1"/>
    <col min="11526" max="11526" width="11.140625" style="76" bestFit="1" customWidth="1"/>
    <col min="11527" max="11527" width="2.42578125" style="76" bestFit="1" customWidth="1"/>
    <col min="11528" max="11528" width="11" style="76" bestFit="1" customWidth="1"/>
    <col min="11529" max="11529" width="10.7109375" style="76" customWidth="1"/>
    <col min="11530" max="11530" width="2.140625" style="76" customWidth="1"/>
    <col min="11531" max="11531" width="8.85546875" style="76" bestFit="1" customWidth="1"/>
    <col min="11532" max="11532" width="12.140625" style="76" bestFit="1" customWidth="1"/>
    <col min="11533" max="11776" width="11" style="76"/>
    <col min="11777" max="11777" width="46.7109375" style="76" bestFit="1" customWidth="1"/>
    <col min="11778" max="11778" width="12.140625" style="76" bestFit="1" customWidth="1"/>
    <col min="11779" max="11779" width="12.5703125" style="76" bestFit="1" customWidth="1"/>
    <col min="11780" max="11780" width="12" style="76" customWidth="1"/>
    <col min="11781" max="11781" width="12.5703125" style="76" bestFit="1" customWidth="1"/>
    <col min="11782" max="11782" width="11.140625" style="76" bestFit="1" customWidth="1"/>
    <col min="11783" max="11783" width="2.42578125" style="76" bestFit="1" customWidth="1"/>
    <col min="11784" max="11784" width="11" style="76" bestFit="1" customWidth="1"/>
    <col min="11785" max="11785" width="10.7109375" style="76" customWidth="1"/>
    <col min="11786" max="11786" width="2.140625" style="76" customWidth="1"/>
    <col min="11787" max="11787" width="8.85546875" style="76" bestFit="1" customWidth="1"/>
    <col min="11788" max="11788" width="12.140625" style="76" bestFit="1" customWidth="1"/>
    <col min="11789" max="12032" width="11" style="76"/>
    <col min="12033" max="12033" width="46.7109375" style="76" bestFit="1" customWidth="1"/>
    <col min="12034" max="12034" width="12.140625" style="76" bestFit="1" customWidth="1"/>
    <col min="12035" max="12035" width="12.5703125" style="76" bestFit="1" customWidth="1"/>
    <col min="12036" max="12036" width="12" style="76" customWidth="1"/>
    <col min="12037" max="12037" width="12.5703125" style="76" bestFit="1" customWidth="1"/>
    <col min="12038" max="12038" width="11.140625" style="76" bestFit="1" customWidth="1"/>
    <col min="12039" max="12039" width="2.42578125" style="76" bestFit="1" customWidth="1"/>
    <col min="12040" max="12040" width="11" style="76" bestFit="1" customWidth="1"/>
    <col min="12041" max="12041" width="10.7109375" style="76" customWidth="1"/>
    <col min="12042" max="12042" width="2.140625" style="76" customWidth="1"/>
    <col min="12043" max="12043" width="8.85546875" style="76" bestFit="1" customWidth="1"/>
    <col min="12044" max="12044" width="12.140625" style="76" bestFit="1" customWidth="1"/>
    <col min="12045" max="12288" width="11" style="76"/>
    <col min="12289" max="12289" width="46.7109375" style="76" bestFit="1" customWidth="1"/>
    <col min="12290" max="12290" width="12.140625" style="76" bestFit="1" customWidth="1"/>
    <col min="12291" max="12291" width="12.5703125" style="76" bestFit="1" customWidth="1"/>
    <col min="12292" max="12292" width="12" style="76" customWidth="1"/>
    <col min="12293" max="12293" width="12.5703125" style="76" bestFit="1" customWidth="1"/>
    <col min="12294" max="12294" width="11.140625" style="76" bestFit="1" customWidth="1"/>
    <col min="12295" max="12295" width="2.42578125" style="76" bestFit="1" customWidth="1"/>
    <col min="12296" max="12296" width="11" style="76" bestFit="1" customWidth="1"/>
    <col min="12297" max="12297" width="10.7109375" style="76" customWidth="1"/>
    <col min="12298" max="12298" width="2.140625" style="76" customWidth="1"/>
    <col min="12299" max="12299" width="8.85546875" style="76" bestFit="1" customWidth="1"/>
    <col min="12300" max="12300" width="12.140625" style="76" bestFit="1" customWidth="1"/>
    <col min="12301" max="12544" width="11" style="76"/>
    <col min="12545" max="12545" width="46.7109375" style="76" bestFit="1" customWidth="1"/>
    <col min="12546" max="12546" width="12.140625" style="76" bestFit="1" customWidth="1"/>
    <col min="12547" max="12547" width="12.5703125" style="76" bestFit="1" customWidth="1"/>
    <col min="12548" max="12548" width="12" style="76" customWidth="1"/>
    <col min="12549" max="12549" width="12.5703125" style="76" bestFit="1" customWidth="1"/>
    <col min="12550" max="12550" width="11.140625" style="76" bestFit="1" customWidth="1"/>
    <col min="12551" max="12551" width="2.42578125" style="76" bestFit="1" customWidth="1"/>
    <col min="12552" max="12552" width="11" style="76" bestFit="1" customWidth="1"/>
    <col min="12553" max="12553" width="10.7109375" style="76" customWidth="1"/>
    <col min="12554" max="12554" width="2.140625" style="76" customWidth="1"/>
    <col min="12555" max="12555" width="8.85546875" style="76" bestFit="1" customWidth="1"/>
    <col min="12556" max="12556" width="12.140625" style="76" bestFit="1" customWidth="1"/>
    <col min="12557" max="12800" width="11" style="76"/>
    <col min="12801" max="12801" width="46.7109375" style="76" bestFit="1" customWidth="1"/>
    <col min="12802" max="12802" width="12.140625" style="76" bestFit="1" customWidth="1"/>
    <col min="12803" max="12803" width="12.5703125" style="76" bestFit="1" customWidth="1"/>
    <col min="12804" max="12804" width="12" style="76" customWidth="1"/>
    <col min="12805" max="12805" width="12.5703125" style="76" bestFit="1" customWidth="1"/>
    <col min="12806" max="12806" width="11.140625" style="76" bestFit="1" customWidth="1"/>
    <col min="12807" max="12807" width="2.42578125" style="76" bestFit="1" customWidth="1"/>
    <col min="12808" max="12808" width="11" style="76" bestFit="1" customWidth="1"/>
    <col min="12809" max="12809" width="10.7109375" style="76" customWidth="1"/>
    <col min="12810" max="12810" width="2.140625" style="76" customWidth="1"/>
    <col min="12811" max="12811" width="8.85546875" style="76" bestFit="1" customWidth="1"/>
    <col min="12812" max="12812" width="12.140625" style="76" bestFit="1" customWidth="1"/>
    <col min="12813" max="13056" width="11" style="76"/>
    <col min="13057" max="13057" width="46.7109375" style="76" bestFit="1" customWidth="1"/>
    <col min="13058" max="13058" width="12.140625" style="76" bestFit="1" customWidth="1"/>
    <col min="13059" max="13059" width="12.5703125" style="76" bestFit="1" customWidth="1"/>
    <col min="13060" max="13060" width="12" style="76" customWidth="1"/>
    <col min="13061" max="13061" width="12.5703125" style="76" bestFit="1" customWidth="1"/>
    <col min="13062" max="13062" width="11.140625" style="76" bestFit="1" customWidth="1"/>
    <col min="13063" max="13063" width="2.42578125" style="76" bestFit="1" customWidth="1"/>
    <col min="13064" max="13064" width="11" style="76" bestFit="1" customWidth="1"/>
    <col min="13065" max="13065" width="10.7109375" style="76" customWidth="1"/>
    <col min="13066" max="13066" width="2.140625" style="76" customWidth="1"/>
    <col min="13067" max="13067" width="8.85546875" style="76" bestFit="1" customWidth="1"/>
    <col min="13068" max="13068" width="12.140625" style="76" bestFit="1" customWidth="1"/>
    <col min="13069" max="13312" width="11" style="76"/>
    <col min="13313" max="13313" width="46.7109375" style="76" bestFit="1" customWidth="1"/>
    <col min="13314" max="13314" width="12.140625" style="76" bestFit="1" customWidth="1"/>
    <col min="13315" max="13315" width="12.5703125" style="76" bestFit="1" customWidth="1"/>
    <col min="13316" max="13316" width="12" style="76" customWidth="1"/>
    <col min="13317" max="13317" width="12.5703125" style="76" bestFit="1" customWidth="1"/>
    <col min="13318" max="13318" width="11.140625" style="76" bestFit="1" customWidth="1"/>
    <col min="13319" max="13319" width="2.42578125" style="76" bestFit="1" customWidth="1"/>
    <col min="13320" max="13320" width="11" style="76" bestFit="1" customWidth="1"/>
    <col min="13321" max="13321" width="10.7109375" style="76" customWidth="1"/>
    <col min="13322" max="13322" width="2.140625" style="76" customWidth="1"/>
    <col min="13323" max="13323" width="8.85546875" style="76" bestFit="1" customWidth="1"/>
    <col min="13324" max="13324" width="12.140625" style="76" bestFit="1" customWidth="1"/>
    <col min="13325" max="13568" width="11" style="76"/>
    <col min="13569" max="13569" width="46.7109375" style="76" bestFit="1" customWidth="1"/>
    <col min="13570" max="13570" width="12.140625" style="76" bestFit="1" customWidth="1"/>
    <col min="13571" max="13571" width="12.5703125" style="76" bestFit="1" customWidth="1"/>
    <col min="13572" max="13572" width="12" style="76" customWidth="1"/>
    <col min="13573" max="13573" width="12.5703125" style="76" bestFit="1" customWidth="1"/>
    <col min="13574" max="13574" width="11.140625" style="76" bestFit="1" customWidth="1"/>
    <col min="13575" max="13575" width="2.42578125" style="76" bestFit="1" customWidth="1"/>
    <col min="13576" max="13576" width="11" style="76" bestFit="1" customWidth="1"/>
    <col min="13577" max="13577" width="10.7109375" style="76" customWidth="1"/>
    <col min="13578" max="13578" width="2.140625" style="76" customWidth="1"/>
    <col min="13579" max="13579" width="8.85546875" style="76" bestFit="1" customWidth="1"/>
    <col min="13580" max="13580" width="12.140625" style="76" bestFit="1" customWidth="1"/>
    <col min="13581" max="13824" width="11" style="76"/>
    <col min="13825" max="13825" width="46.7109375" style="76" bestFit="1" customWidth="1"/>
    <col min="13826" max="13826" width="12.140625" style="76" bestFit="1" customWidth="1"/>
    <col min="13827" max="13827" width="12.5703125" style="76" bestFit="1" customWidth="1"/>
    <col min="13828" max="13828" width="12" style="76" customWidth="1"/>
    <col min="13829" max="13829" width="12.5703125" style="76" bestFit="1" customWidth="1"/>
    <col min="13830" max="13830" width="11.140625" style="76" bestFit="1" customWidth="1"/>
    <col min="13831" max="13831" width="2.42578125" style="76" bestFit="1" customWidth="1"/>
    <col min="13832" max="13832" width="11" style="76" bestFit="1" customWidth="1"/>
    <col min="13833" max="13833" width="10.7109375" style="76" customWidth="1"/>
    <col min="13834" max="13834" width="2.140625" style="76" customWidth="1"/>
    <col min="13835" max="13835" width="8.85546875" style="76" bestFit="1" customWidth="1"/>
    <col min="13836" max="13836" width="12.140625" style="76" bestFit="1" customWidth="1"/>
    <col min="13837" max="14080" width="11" style="76"/>
    <col min="14081" max="14081" width="46.7109375" style="76" bestFit="1" customWidth="1"/>
    <col min="14082" max="14082" width="12.140625" style="76" bestFit="1" customWidth="1"/>
    <col min="14083" max="14083" width="12.5703125" style="76" bestFit="1" customWidth="1"/>
    <col min="14084" max="14084" width="12" style="76" customWidth="1"/>
    <col min="14085" max="14085" width="12.5703125" style="76" bestFit="1" customWidth="1"/>
    <col min="14086" max="14086" width="11.140625" style="76" bestFit="1" customWidth="1"/>
    <col min="14087" max="14087" width="2.42578125" style="76" bestFit="1" customWidth="1"/>
    <col min="14088" max="14088" width="11" style="76" bestFit="1" customWidth="1"/>
    <col min="14089" max="14089" width="10.7109375" style="76" customWidth="1"/>
    <col min="14090" max="14090" width="2.140625" style="76" customWidth="1"/>
    <col min="14091" max="14091" width="8.85546875" style="76" bestFit="1" customWidth="1"/>
    <col min="14092" max="14092" width="12.140625" style="76" bestFit="1" customWidth="1"/>
    <col min="14093" max="14336" width="11" style="76"/>
    <col min="14337" max="14337" width="46.7109375" style="76" bestFit="1" customWidth="1"/>
    <col min="14338" max="14338" width="12.140625" style="76" bestFit="1" customWidth="1"/>
    <col min="14339" max="14339" width="12.5703125" style="76" bestFit="1" customWidth="1"/>
    <col min="14340" max="14340" width="12" style="76" customWidth="1"/>
    <col min="14341" max="14341" width="12.5703125" style="76" bestFit="1" customWidth="1"/>
    <col min="14342" max="14342" width="11.140625" style="76" bestFit="1" customWidth="1"/>
    <col min="14343" max="14343" width="2.42578125" style="76" bestFit="1" customWidth="1"/>
    <col min="14344" max="14344" width="11" style="76" bestFit="1" customWidth="1"/>
    <col min="14345" max="14345" width="10.7109375" style="76" customWidth="1"/>
    <col min="14346" max="14346" width="2.140625" style="76" customWidth="1"/>
    <col min="14347" max="14347" width="8.85546875" style="76" bestFit="1" customWidth="1"/>
    <col min="14348" max="14348" width="12.140625" style="76" bestFit="1" customWidth="1"/>
    <col min="14349" max="14592" width="11" style="76"/>
    <col min="14593" max="14593" width="46.7109375" style="76" bestFit="1" customWidth="1"/>
    <col min="14594" max="14594" width="12.140625" style="76" bestFit="1" customWidth="1"/>
    <col min="14595" max="14595" width="12.5703125" style="76" bestFit="1" customWidth="1"/>
    <col min="14596" max="14596" width="12" style="76" customWidth="1"/>
    <col min="14597" max="14597" width="12.5703125" style="76" bestFit="1" customWidth="1"/>
    <col min="14598" max="14598" width="11.140625" style="76" bestFit="1" customWidth="1"/>
    <col min="14599" max="14599" width="2.42578125" style="76" bestFit="1" customWidth="1"/>
    <col min="14600" max="14600" width="11" style="76" bestFit="1" customWidth="1"/>
    <col min="14601" max="14601" width="10.7109375" style="76" customWidth="1"/>
    <col min="14602" max="14602" width="2.140625" style="76" customWidth="1"/>
    <col min="14603" max="14603" width="8.85546875" style="76" bestFit="1" customWidth="1"/>
    <col min="14604" max="14604" width="12.140625" style="76" bestFit="1" customWidth="1"/>
    <col min="14605" max="14848" width="11" style="76"/>
    <col min="14849" max="14849" width="46.7109375" style="76" bestFit="1" customWidth="1"/>
    <col min="14850" max="14850" width="12.140625" style="76" bestFit="1" customWidth="1"/>
    <col min="14851" max="14851" width="12.5703125" style="76" bestFit="1" customWidth="1"/>
    <col min="14852" max="14852" width="12" style="76" customWidth="1"/>
    <col min="14853" max="14853" width="12.5703125" style="76" bestFit="1" customWidth="1"/>
    <col min="14854" max="14854" width="11.140625" style="76" bestFit="1" customWidth="1"/>
    <col min="14855" max="14855" width="2.42578125" style="76" bestFit="1" customWidth="1"/>
    <col min="14856" max="14856" width="11" style="76" bestFit="1" customWidth="1"/>
    <col min="14857" max="14857" width="10.7109375" style="76" customWidth="1"/>
    <col min="14858" max="14858" width="2.140625" style="76" customWidth="1"/>
    <col min="14859" max="14859" width="8.85546875" style="76" bestFit="1" customWidth="1"/>
    <col min="14860" max="14860" width="12.140625" style="76" bestFit="1" customWidth="1"/>
    <col min="14861" max="15104" width="11" style="76"/>
    <col min="15105" max="15105" width="46.7109375" style="76" bestFit="1" customWidth="1"/>
    <col min="15106" max="15106" width="12.140625" style="76" bestFit="1" customWidth="1"/>
    <col min="15107" max="15107" width="12.5703125" style="76" bestFit="1" customWidth="1"/>
    <col min="15108" max="15108" width="12" style="76" customWidth="1"/>
    <col min="15109" max="15109" width="12.5703125" style="76" bestFit="1" customWidth="1"/>
    <col min="15110" max="15110" width="11.140625" style="76" bestFit="1" customWidth="1"/>
    <col min="15111" max="15111" width="2.42578125" style="76" bestFit="1" customWidth="1"/>
    <col min="15112" max="15112" width="11" style="76" bestFit="1" customWidth="1"/>
    <col min="15113" max="15113" width="10.7109375" style="76" customWidth="1"/>
    <col min="15114" max="15114" width="2.140625" style="76" customWidth="1"/>
    <col min="15115" max="15115" width="8.85546875" style="76" bestFit="1" customWidth="1"/>
    <col min="15116" max="15116" width="12.140625" style="76" bestFit="1" customWidth="1"/>
    <col min="15117" max="15360" width="11" style="76"/>
    <col min="15361" max="15361" width="46.7109375" style="76" bestFit="1" customWidth="1"/>
    <col min="15362" max="15362" width="12.140625" style="76" bestFit="1" customWidth="1"/>
    <col min="15363" max="15363" width="12.5703125" style="76" bestFit="1" customWidth="1"/>
    <col min="15364" max="15364" width="12" style="76" customWidth="1"/>
    <col min="15365" max="15365" width="12.5703125" style="76" bestFit="1" customWidth="1"/>
    <col min="15366" max="15366" width="11.140625" style="76" bestFit="1" customWidth="1"/>
    <col min="15367" max="15367" width="2.42578125" style="76" bestFit="1" customWidth="1"/>
    <col min="15368" max="15368" width="11" style="76" bestFit="1" customWidth="1"/>
    <col min="15369" max="15369" width="10.7109375" style="76" customWidth="1"/>
    <col min="15370" max="15370" width="2.140625" style="76" customWidth="1"/>
    <col min="15371" max="15371" width="8.85546875" style="76" bestFit="1" customWidth="1"/>
    <col min="15372" max="15372" width="12.140625" style="76" bestFit="1" customWidth="1"/>
    <col min="15373" max="15616" width="11" style="76"/>
    <col min="15617" max="15617" width="46.7109375" style="76" bestFit="1" customWidth="1"/>
    <col min="15618" max="15618" width="12.140625" style="76" bestFit="1" customWidth="1"/>
    <col min="15619" max="15619" width="12.5703125" style="76" bestFit="1" customWidth="1"/>
    <col min="15620" max="15620" width="12" style="76" customWidth="1"/>
    <col min="15621" max="15621" width="12.5703125" style="76" bestFit="1" customWidth="1"/>
    <col min="15622" max="15622" width="11.140625" style="76" bestFit="1" customWidth="1"/>
    <col min="15623" max="15623" width="2.42578125" style="76" bestFit="1" customWidth="1"/>
    <col min="15624" max="15624" width="11" style="76" bestFit="1" customWidth="1"/>
    <col min="15625" max="15625" width="10.7109375" style="76" customWidth="1"/>
    <col min="15626" max="15626" width="2.140625" style="76" customWidth="1"/>
    <col min="15627" max="15627" width="8.85546875" style="76" bestFit="1" customWidth="1"/>
    <col min="15628" max="15628" width="12.140625" style="76" bestFit="1" customWidth="1"/>
    <col min="15629" max="15872" width="11" style="76"/>
    <col min="15873" max="15873" width="46.7109375" style="76" bestFit="1" customWidth="1"/>
    <col min="15874" max="15874" width="12.140625" style="76" bestFit="1" customWidth="1"/>
    <col min="15875" max="15875" width="12.5703125" style="76" bestFit="1" customWidth="1"/>
    <col min="15876" max="15876" width="12" style="76" customWidth="1"/>
    <col min="15877" max="15877" width="12.5703125" style="76" bestFit="1" customWidth="1"/>
    <col min="15878" max="15878" width="11.140625" style="76" bestFit="1" customWidth="1"/>
    <col min="15879" max="15879" width="2.42578125" style="76" bestFit="1" customWidth="1"/>
    <col min="15880" max="15880" width="11" style="76" bestFit="1" customWidth="1"/>
    <col min="15881" max="15881" width="10.7109375" style="76" customWidth="1"/>
    <col min="15882" max="15882" width="2.140625" style="76" customWidth="1"/>
    <col min="15883" max="15883" width="8.85546875" style="76" bestFit="1" customWidth="1"/>
    <col min="15884" max="15884" width="12.140625" style="76" bestFit="1" customWidth="1"/>
    <col min="15885" max="16128" width="11" style="76"/>
    <col min="16129" max="16129" width="46.7109375" style="76" bestFit="1" customWidth="1"/>
    <col min="16130" max="16130" width="12.140625" style="76" bestFit="1" customWidth="1"/>
    <col min="16131" max="16131" width="12.5703125" style="76" bestFit="1" customWidth="1"/>
    <col min="16132" max="16132" width="12" style="76" customWidth="1"/>
    <col min="16133" max="16133" width="12.5703125" style="76" bestFit="1" customWidth="1"/>
    <col min="16134" max="16134" width="11.140625" style="76" bestFit="1" customWidth="1"/>
    <col min="16135" max="16135" width="2.42578125" style="76" bestFit="1" customWidth="1"/>
    <col min="16136" max="16136" width="11" style="76" bestFit="1" customWidth="1"/>
    <col min="16137" max="16137" width="10.7109375" style="76" customWidth="1"/>
    <col min="16138" max="16138" width="2.140625" style="76" customWidth="1"/>
    <col min="16139" max="16139" width="8.85546875" style="76" bestFit="1" customWidth="1"/>
    <col min="16140" max="16140" width="12.140625" style="76" bestFit="1" customWidth="1"/>
    <col min="16141" max="16384" width="11" style="76"/>
  </cols>
  <sheetData>
    <row r="1" spans="1:15" ht="12.75">
      <c r="A1" s="1762" t="s">
        <v>138</v>
      </c>
      <c r="B1" s="1762"/>
      <c r="C1" s="1762"/>
      <c r="D1" s="1762"/>
      <c r="E1" s="1762"/>
      <c r="F1" s="1762"/>
      <c r="G1" s="1762"/>
      <c r="H1" s="1762"/>
      <c r="I1" s="1762"/>
      <c r="J1" s="1762"/>
      <c r="K1" s="1762"/>
    </row>
    <row r="2" spans="1:15" ht="17.100000000000001" customHeight="1">
      <c r="A2" s="1763" t="s">
        <v>95</v>
      </c>
      <c r="B2" s="1763"/>
      <c r="C2" s="1763"/>
      <c r="D2" s="1763"/>
      <c r="E2" s="1763"/>
      <c r="F2" s="1763"/>
      <c r="G2" s="1763"/>
      <c r="H2" s="1763"/>
      <c r="I2" s="1763"/>
      <c r="J2" s="1763"/>
      <c r="K2" s="1763"/>
    </row>
    <row r="3" spans="1:15" ht="17.100000000000001" customHeight="1" thickBot="1">
      <c r="A3" s="77" t="s">
        <v>96</v>
      </c>
      <c r="B3" s="77"/>
      <c r="C3" s="77"/>
      <c r="D3" s="77"/>
      <c r="E3" s="78"/>
      <c r="F3" s="77"/>
      <c r="G3" s="77"/>
      <c r="H3" s="77"/>
      <c r="I3" s="1764" t="s">
        <v>1</v>
      </c>
      <c r="J3" s="1764"/>
      <c r="K3" s="1764"/>
    </row>
    <row r="4" spans="1:15" ht="17.100000000000001" customHeight="1" thickTop="1">
      <c r="A4" s="79"/>
      <c r="B4" s="80">
        <v>2015</v>
      </c>
      <c r="C4" s="81">
        <v>2016</v>
      </c>
      <c r="D4" s="81">
        <v>2016</v>
      </c>
      <c r="E4" s="82">
        <v>2017</v>
      </c>
      <c r="F4" s="1765" t="s">
        <v>97</v>
      </c>
      <c r="G4" s="1765"/>
      <c r="H4" s="1765"/>
      <c r="I4" s="1765"/>
      <c r="J4" s="1765"/>
      <c r="K4" s="1766"/>
    </row>
    <row r="5" spans="1:15" ht="12.75">
      <c r="A5" s="83" t="s">
        <v>98</v>
      </c>
      <c r="B5" s="84" t="s">
        <v>99</v>
      </c>
      <c r="C5" s="84" t="s">
        <v>100</v>
      </c>
      <c r="D5" s="84" t="s">
        <v>101</v>
      </c>
      <c r="E5" s="85" t="s">
        <v>102</v>
      </c>
      <c r="F5" s="1767" t="s">
        <v>6</v>
      </c>
      <c r="G5" s="1768"/>
      <c r="H5" s="1769"/>
      <c r="I5" s="1768" t="s">
        <v>77</v>
      </c>
      <c r="J5" s="1768"/>
      <c r="K5" s="1770"/>
    </row>
    <row r="6" spans="1:15" ht="12.75">
      <c r="A6" s="86" t="s">
        <v>96</v>
      </c>
      <c r="B6" s="87"/>
      <c r="C6" s="88"/>
      <c r="D6" s="88"/>
      <c r="E6" s="89"/>
      <c r="F6" s="88" t="s">
        <v>3</v>
      </c>
      <c r="G6" s="90" t="s">
        <v>96</v>
      </c>
      <c r="H6" s="91" t="s">
        <v>103</v>
      </c>
      <c r="I6" s="88" t="s">
        <v>3</v>
      </c>
      <c r="J6" s="90" t="s">
        <v>96</v>
      </c>
      <c r="K6" s="92" t="s">
        <v>103</v>
      </c>
    </row>
    <row r="7" spans="1:15" ht="17.100000000000001" customHeight="1">
      <c r="A7" s="93" t="s">
        <v>104</v>
      </c>
      <c r="B7" s="94">
        <v>747287.41371337057</v>
      </c>
      <c r="C7" s="94">
        <v>939742.43607074092</v>
      </c>
      <c r="D7" s="94">
        <v>956022.07894919219</v>
      </c>
      <c r="E7" s="95">
        <v>1004652.051402619</v>
      </c>
      <c r="F7" s="96">
        <v>171153.66942390785</v>
      </c>
      <c r="G7" s="97" t="s">
        <v>105</v>
      </c>
      <c r="H7" s="95">
        <v>22.903325585723771</v>
      </c>
      <c r="I7" s="94">
        <v>74264.336980406806</v>
      </c>
      <c r="J7" s="98" t="s">
        <v>106</v>
      </c>
      <c r="K7" s="99">
        <v>7.7680566814977912</v>
      </c>
      <c r="L7" s="100"/>
      <c r="M7" s="100"/>
      <c r="O7" s="101"/>
    </row>
    <row r="8" spans="1:15" ht="17.100000000000001" customHeight="1">
      <c r="A8" s="102" t="s">
        <v>107</v>
      </c>
      <c r="B8" s="103">
        <v>847679.00459057325</v>
      </c>
      <c r="C8" s="103">
        <v>1051656.6525126789</v>
      </c>
      <c r="D8" s="103">
        <v>1069830.7337942338</v>
      </c>
      <c r="E8" s="104">
        <v>1099470.3368170673</v>
      </c>
      <c r="F8" s="105">
        <v>203977.64792210562</v>
      </c>
      <c r="G8" s="106"/>
      <c r="H8" s="104">
        <v>24.06307656760076</v>
      </c>
      <c r="I8" s="103">
        <v>29639.603022833588</v>
      </c>
      <c r="J8" s="104"/>
      <c r="K8" s="107">
        <v>2.7704946293433301</v>
      </c>
      <c r="M8" s="100"/>
      <c r="O8" s="101"/>
    </row>
    <row r="9" spans="1:15" ht="17.100000000000001" customHeight="1">
      <c r="A9" s="102" t="s">
        <v>108</v>
      </c>
      <c r="B9" s="103">
        <v>100391.5908772026</v>
      </c>
      <c r="C9" s="103">
        <v>111914.21644193798</v>
      </c>
      <c r="D9" s="103">
        <v>113808.65484504159</v>
      </c>
      <c r="E9" s="104">
        <v>94818.28541444843</v>
      </c>
      <c r="F9" s="105">
        <v>11522.625564735383</v>
      </c>
      <c r="G9" s="106"/>
      <c r="H9" s="104">
        <v>11.477680016874794</v>
      </c>
      <c r="I9" s="103">
        <v>-18990.369430593157</v>
      </c>
      <c r="J9" s="104"/>
      <c r="K9" s="107">
        <v>-16.686226066418119</v>
      </c>
      <c r="M9" s="100"/>
      <c r="O9" s="101"/>
    </row>
    <row r="10" spans="1:15" ht="17.100000000000001" customHeight="1">
      <c r="A10" s="108" t="s">
        <v>109</v>
      </c>
      <c r="B10" s="103">
        <v>94395.622474602598</v>
      </c>
      <c r="C10" s="103">
        <v>106851.33650873798</v>
      </c>
      <c r="D10" s="103">
        <v>109383.40963409159</v>
      </c>
      <c r="E10" s="104">
        <v>91440.831466678428</v>
      </c>
      <c r="F10" s="105">
        <v>12455.714034135381</v>
      </c>
      <c r="G10" s="106"/>
      <c r="H10" s="104">
        <v>13.195224214434969</v>
      </c>
      <c r="I10" s="103">
        <v>-17942.578167413158</v>
      </c>
      <c r="J10" s="104"/>
      <c r="K10" s="107">
        <v>-16.403381671347155</v>
      </c>
      <c r="M10" s="100"/>
      <c r="O10" s="101"/>
    </row>
    <row r="11" spans="1:15" s="109" customFormat="1" ht="17.100000000000001" customHeight="1">
      <c r="A11" s="108" t="s">
        <v>110</v>
      </c>
      <c r="B11" s="103">
        <v>5995.9684025999995</v>
      </c>
      <c r="C11" s="103">
        <v>5062.8799332000017</v>
      </c>
      <c r="D11" s="103">
        <v>4425.2452109500009</v>
      </c>
      <c r="E11" s="104">
        <v>3377.4539477700005</v>
      </c>
      <c r="F11" s="105">
        <v>-933.08846939999785</v>
      </c>
      <c r="G11" s="106"/>
      <c r="H11" s="104">
        <v>-15.561931063469043</v>
      </c>
      <c r="I11" s="103">
        <v>-1047.7912631800004</v>
      </c>
      <c r="J11" s="104"/>
      <c r="K11" s="107">
        <v>-23.677586511755429</v>
      </c>
      <c r="M11" s="100"/>
      <c r="O11" s="101"/>
    </row>
    <row r="12" spans="1:15" ht="17.100000000000001" customHeight="1">
      <c r="A12" s="93" t="s">
        <v>111</v>
      </c>
      <c r="B12" s="94">
        <v>1130514.1191695295</v>
      </c>
      <c r="C12" s="94">
        <v>1203937.4408533096</v>
      </c>
      <c r="D12" s="94">
        <v>1288556.4934285779</v>
      </c>
      <c r="E12" s="95">
        <v>1499976.7512713303</v>
      </c>
      <c r="F12" s="96">
        <v>94724.674617242621</v>
      </c>
      <c r="G12" s="97" t="s">
        <v>105</v>
      </c>
      <c r="H12" s="95">
        <v>8.3789023959140749</v>
      </c>
      <c r="I12" s="94">
        <v>185785.8933157725</v>
      </c>
      <c r="J12" s="110" t="s">
        <v>106</v>
      </c>
      <c r="K12" s="99">
        <v>14.418141095345794</v>
      </c>
      <c r="M12" s="100"/>
      <c r="O12" s="101"/>
    </row>
    <row r="13" spans="1:15" ht="17.100000000000001" customHeight="1">
      <c r="A13" s="102" t="s">
        <v>112</v>
      </c>
      <c r="B13" s="103">
        <v>1527345.6162738341</v>
      </c>
      <c r="C13" s="103">
        <v>1662751.9908886857</v>
      </c>
      <c r="D13" s="103">
        <v>1805694.7788320361</v>
      </c>
      <c r="E13" s="104">
        <v>2009790.863855615</v>
      </c>
      <c r="F13" s="105">
        <v>135406.37461485155</v>
      </c>
      <c r="G13" s="106"/>
      <c r="H13" s="104">
        <v>8.8654704719154314</v>
      </c>
      <c r="I13" s="111">
        <v>204096.08502357895</v>
      </c>
      <c r="J13" s="112"/>
      <c r="K13" s="113">
        <v>11.302911622505377</v>
      </c>
      <c r="M13" s="100"/>
      <c r="O13" s="101"/>
    </row>
    <row r="14" spans="1:15" ht="17.100000000000001" customHeight="1">
      <c r="A14" s="102" t="s">
        <v>113</v>
      </c>
      <c r="B14" s="103">
        <v>127211.42502261003</v>
      </c>
      <c r="C14" s="103">
        <v>-6032.2678269600146</v>
      </c>
      <c r="D14" s="103">
        <v>87759.355625270109</v>
      </c>
      <c r="E14" s="104">
        <v>-19120.540965099994</v>
      </c>
      <c r="F14" s="105">
        <v>-133243.69284957004</v>
      </c>
      <c r="G14" s="106"/>
      <c r="H14" s="104">
        <v>-104.74192300407599</v>
      </c>
      <c r="I14" s="103">
        <v>-106879.8965903701</v>
      </c>
      <c r="J14" s="104"/>
      <c r="K14" s="107">
        <v>-121.78746736330214</v>
      </c>
      <c r="M14" s="100"/>
      <c r="O14" s="101"/>
    </row>
    <row r="15" spans="1:15" ht="17.100000000000001" customHeight="1">
      <c r="A15" s="108" t="s">
        <v>114</v>
      </c>
      <c r="B15" s="103">
        <v>161024.52447424998</v>
      </c>
      <c r="C15" s="103">
        <v>211433.42687424997</v>
      </c>
      <c r="D15" s="103">
        <v>202777.81187425001</v>
      </c>
      <c r="E15" s="104">
        <v>249952.45475525002</v>
      </c>
      <c r="F15" s="105">
        <v>50408.902399999992</v>
      </c>
      <c r="G15" s="106"/>
      <c r="H15" s="104">
        <v>31.305108687379519</v>
      </c>
      <c r="I15" s="103">
        <v>47174.642881000007</v>
      </c>
      <c r="J15" s="104"/>
      <c r="K15" s="107">
        <v>23.264203536358675</v>
      </c>
      <c r="M15" s="100"/>
      <c r="O15" s="101"/>
    </row>
    <row r="16" spans="1:15" ht="17.100000000000001" customHeight="1">
      <c r="A16" s="108" t="s">
        <v>115</v>
      </c>
      <c r="B16" s="103">
        <v>33813.099451639944</v>
      </c>
      <c r="C16" s="103">
        <v>217465.69470120998</v>
      </c>
      <c r="D16" s="103">
        <v>115018.4562489799</v>
      </c>
      <c r="E16" s="104">
        <v>269072.99572035001</v>
      </c>
      <c r="F16" s="105">
        <v>183652.59524957003</v>
      </c>
      <c r="G16" s="106"/>
      <c r="H16" s="104">
        <v>543.1403752626494</v>
      </c>
      <c r="I16" s="103">
        <v>154054.53947137011</v>
      </c>
      <c r="J16" s="104"/>
      <c r="K16" s="107">
        <v>133.93897335736187</v>
      </c>
      <c r="M16" s="100"/>
      <c r="O16" s="101"/>
    </row>
    <row r="17" spans="1:15" ht="17.100000000000001" customHeight="1">
      <c r="A17" s="102" t="s">
        <v>116</v>
      </c>
      <c r="B17" s="103">
        <v>10100.767085154501</v>
      </c>
      <c r="C17" s="103">
        <v>9290.0226123375542</v>
      </c>
      <c r="D17" s="103">
        <v>8226.9650202916546</v>
      </c>
      <c r="E17" s="104">
        <v>8316.4561343299993</v>
      </c>
      <c r="F17" s="105">
        <v>-810.74447281694665</v>
      </c>
      <c r="G17" s="106"/>
      <c r="H17" s="104">
        <v>-8.0265633885225416</v>
      </c>
      <c r="I17" s="103">
        <v>89.491114038344676</v>
      </c>
      <c r="J17" s="104"/>
      <c r="K17" s="107">
        <v>1.0877779815231561</v>
      </c>
      <c r="M17" s="100"/>
      <c r="O17" s="101"/>
    </row>
    <row r="18" spans="1:15" ht="17.100000000000001" customHeight="1">
      <c r="A18" s="108" t="s">
        <v>117</v>
      </c>
      <c r="B18" s="103">
        <v>16088.55381306152</v>
      </c>
      <c r="C18" s="103">
        <v>18881.061180638702</v>
      </c>
      <c r="D18" s="103">
        <v>17443.585907166511</v>
      </c>
      <c r="E18" s="104">
        <v>22536.592280536082</v>
      </c>
      <c r="F18" s="105">
        <v>2792.5073675771819</v>
      </c>
      <c r="G18" s="106"/>
      <c r="H18" s="104">
        <v>17.357106176380377</v>
      </c>
      <c r="I18" s="103">
        <v>5093.0063733695715</v>
      </c>
      <c r="J18" s="104"/>
      <c r="K18" s="107">
        <v>29.197014882571619</v>
      </c>
      <c r="M18" s="100"/>
      <c r="O18" s="101"/>
    </row>
    <row r="19" spans="1:15" ht="17.100000000000001" customHeight="1">
      <c r="A19" s="108" t="s">
        <v>118</v>
      </c>
      <c r="B19" s="103">
        <v>3260.6839702900006</v>
      </c>
      <c r="C19" s="103">
        <v>3413.9175095700002</v>
      </c>
      <c r="D19" s="103">
        <v>3414.3295247600004</v>
      </c>
      <c r="E19" s="104">
        <v>4486.2335187600002</v>
      </c>
      <c r="F19" s="105">
        <v>153.2335392799996</v>
      </c>
      <c r="G19" s="106"/>
      <c r="H19" s="104">
        <v>4.6994293429292764</v>
      </c>
      <c r="I19" s="103">
        <v>1071.9039939999998</v>
      </c>
      <c r="J19" s="104"/>
      <c r="K19" s="107">
        <v>31.394274812280926</v>
      </c>
      <c r="M19" s="100"/>
      <c r="O19" s="101"/>
    </row>
    <row r="20" spans="1:15" ht="17.100000000000001" customHeight="1">
      <c r="A20" s="108" t="s">
        <v>119</v>
      </c>
      <c r="B20" s="103">
        <v>12827.869842771519</v>
      </c>
      <c r="C20" s="103">
        <v>15467.143671068701</v>
      </c>
      <c r="D20" s="103">
        <v>14029.256382406509</v>
      </c>
      <c r="E20" s="104">
        <v>18050.358761776082</v>
      </c>
      <c r="F20" s="105">
        <v>2639.2738282971823</v>
      </c>
      <c r="G20" s="106"/>
      <c r="H20" s="104">
        <v>20.574529213705798</v>
      </c>
      <c r="I20" s="103">
        <v>4021.1023793695731</v>
      </c>
      <c r="J20" s="104"/>
      <c r="K20" s="107">
        <v>28.662263129015631</v>
      </c>
      <c r="M20" s="100"/>
      <c r="O20" s="101"/>
    </row>
    <row r="21" spans="1:15" ht="17.100000000000001" customHeight="1">
      <c r="A21" s="102" t="s">
        <v>120</v>
      </c>
      <c r="B21" s="103">
        <v>1373944.8703530082</v>
      </c>
      <c r="C21" s="103">
        <v>1640613.1749226695</v>
      </c>
      <c r="D21" s="103">
        <v>1692264.8722793078</v>
      </c>
      <c r="E21" s="104">
        <v>1998058.3564058489</v>
      </c>
      <c r="F21" s="105">
        <v>266668.30456966138</v>
      </c>
      <c r="G21" s="114"/>
      <c r="H21" s="104">
        <v>19.40895230397026</v>
      </c>
      <c r="I21" s="103">
        <v>305793.48412654107</v>
      </c>
      <c r="J21" s="115"/>
      <c r="K21" s="107">
        <v>18.070072193525384</v>
      </c>
      <c r="M21" s="100"/>
      <c r="O21" s="101"/>
    </row>
    <row r="22" spans="1:15" ht="17.100000000000001" customHeight="1">
      <c r="A22" s="102" t="s">
        <v>121</v>
      </c>
      <c r="B22" s="103">
        <v>396831.49710430467</v>
      </c>
      <c r="C22" s="103">
        <v>458814.5500353761</v>
      </c>
      <c r="D22" s="103">
        <v>517138.28540345817</v>
      </c>
      <c r="E22" s="103">
        <v>509814.11258428462</v>
      </c>
      <c r="F22" s="105">
        <v>40681.699997608936</v>
      </c>
      <c r="G22" s="116" t="s">
        <v>105</v>
      </c>
      <c r="H22" s="104">
        <v>10.251630804123394</v>
      </c>
      <c r="I22" s="103">
        <v>18310.191707806458</v>
      </c>
      <c r="J22" s="117" t="s">
        <v>106</v>
      </c>
      <c r="K22" s="107">
        <v>3.5406761062993648</v>
      </c>
      <c r="M22" s="100"/>
      <c r="O22" s="101"/>
    </row>
    <row r="23" spans="1:15" ht="17.100000000000001" customHeight="1">
      <c r="A23" s="93" t="s">
        <v>122</v>
      </c>
      <c r="B23" s="94">
        <v>1877801.5328829</v>
      </c>
      <c r="C23" s="94">
        <v>2143679.8769240505</v>
      </c>
      <c r="D23" s="94">
        <v>2244578.5723777702</v>
      </c>
      <c r="E23" s="95">
        <v>2504628.8026739494</v>
      </c>
      <c r="F23" s="96">
        <v>265878.34404115053</v>
      </c>
      <c r="G23" s="118"/>
      <c r="H23" s="95">
        <v>14.159022632863657</v>
      </c>
      <c r="I23" s="94">
        <v>260050.23029617919</v>
      </c>
      <c r="J23" s="95"/>
      <c r="K23" s="119">
        <v>11.585704038005575</v>
      </c>
      <c r="M23" s="100"/>
      <c r="O23" s="101"/>
    </row>
    <row r="24" spans="1:15" ht="17.100000000000001" customHeight="1">
      <c r="A24" s="102" t="s">
        <v>123</v>
      </c>
      <c r="B24" s="103">
        <v>1376048.5687643969</v>
      </c>
      <c r="C24" s="103">
        <v>1568417.0691888295</v>
      </c>
      <c r="D24" s="103">
        <v>1634481.7499847095</v>
      </c>
      <c r="E24" s="104">
        <v>1567395.8487023783</v>
      </c>
      <c r="F24" s="105">
        <v>192368.50042443257</v>
      </c>
      <c r="G24" s="106"/>
      <c r="H24" s="104">
        <v>13.979775481120344</v>
      </c>
      <c r="I24" s="103">
        <v>-67085.901282331208</v>
      </c>
      <c r="J24" s="104"/>
      <c r="K24" s="120">
        <v>-4.1044142146560398</v>
      </c>
      <c r="M24" s="100"/>
      <c r="O24" s="101"/>
    </row>
    <row r="25" spans="1:15" ht="17.100000000000001" customHeight="1">
      <c r="A25" s="102" t="s">
        <v>124</v>
      </c>
      <c r="B25" s="103">
        <v>424744.63430879032</v>
      </c>
      <c r="C25" s="103">
        <v>473190.6556042583</v>
      </c>
      <c r="D25" s="103">
        <v>503287.11484016536</v>
      </c>
      <c r="E25" s="104">
        <v>537969.39593297453</v>
      </c>
      <c r="F25" s="105">
        <v>48446.021295467974</v>
      </c>
      <c r="G25" s="106"/>
      <c r="H25" s="104">
        <v>11.405917198767391</v>
      </c>
      <c r="I25" s="103">
        <v>34682.281092809164</v>
      </c>
      <c r="J25" s="104"/>
      <c r="K25" s="120">
        <v>6.891152201228838</v>
      </c>
      <c r="M25" s="100"/>
      <c r="O25" s="101"/>
    </row>
    <row r="26" spans="1:15" ht="17.100000000000001" customHeight="1">
      <c r="A26" s="108" t="s">
        <v>125</v>
      </c>
      <c r="B26" s="103">
        <v>270080.36128978006</v>
      </c>
      <c r="C26" s="103">
        <v>316515.18408543</v>
      </c>
      <c r="D26" s="103">
        <v>327482.67803007999</v>
      </c>
      <c r="E26" s="104">
        <v>351955.85463524994</v>
      </c>
      <c r="F26" s="105">
        <v>46434.822795649932</v>
      </c>
      <c r="G26" s="106"/>
      <c r="H26" s="104">
        <v>17.192965298883077</v>
      </c>
      <c r="I26" s="103">
        <v>24473.176605169952</v>
      </c>
      <c r="J26" s="104"/>
      <c r="K26" s="107">
        <v>7.473120945628164</v>
      </c>
      <c r="M26" s="100"/>
      <c r="O26" s="101"/>
    </row>
    <row r="27" spans="1:15" ht="17.100000000000001" customHeight="1">
      <c r="A27" s="108" t="s">
        <v>126</v>
      </c>
      <c r="B27" s="103">
        <v>154664.23425830094</v>
      </c>
      <c r="C27" s="103">
        <v>156675.46359785186</v>
      </c>
      <c r="D27" s="103">
        <v>175804.43157376483</v>
      </c>
      <c r="E27" s="104">
        <v>186013.56621914485</v>
      </c>
      <c r="F27" s="105">
        <v>2011.2293395509187</v>
      </c>
      <c r="G27" s="106"/>
      <c r="H27" s="104">
        <v>1.3003842479781162</v>
      </c>
      <c r="I27" s="103">
        <v>10209.134645380022</v>
      </c>
      <c r="J27" s="104"/>
      <c r="K27" s="107">
        <v>5.8070974400303594</v>
      </c>
      <c r="M27" s="100"/>
      <c r="O27" s="101"/>
    </row>
    <row r="28" spans="1:15" ht="17.100000000000001" customHeight="1">
      <c r="A28" s="108" t="s">
        <v>127</v>
      </c>
      <c r="B28" s="103">
        <v>951303.9344556065</v>
      </c>
      <c r="C28" s="103">
        <v>1095226.4135845711</v>
      </c>
      <c r="D28" s="103">
        <v>1131194.6351445443</v>
      </c>
      <c r="E28" s="104">
        <v>1029426.4527694039</v>
      </c>
      <c r="F28" s="105">
        <v>143922.47912896459</v>
      </c>
      <c r="G28" s="106"/>
      <c r="H28" s="104">
        <v>15.128969188099251</v>
      </c>
      <c r="I28" s="103">
        <v>-101768.18237514037</v>
      </c>
      <c r="J28" s="104"/>
      <c r="K28" s="107">
        <v>-8.9965227214975609</v>
      </c>
      <c r="M28" s="100"/>
      <c r="O28" s="101"/>
    </row>
    <row r="29" spans="1:15" ht="17.100000000000001" customHeight="1">
      <c r="A29" s="121" t="s">
        <v>128</v>
      </c>
      <c r="B29" s="122">
        <v>501752.96411850315</v>
      </c>
      <c r="C29" s="122">
        <v>575262.80773522111</v>
      </c>
      <c r="D29" s="122">
        <v>610096.82239306055</v>
      </c>
      <c r="E29" s="123">
        <v>937232.95397157106</v>
      </c>
      <c r="F29" s="124">
        <v>73509.843616717961</v>
      </c>
      <c r="G29" s="123"/>
      <c r="H29" s="123">
        <v>14.650604754445762</v>
      </c>
      <c r="I29" s="122">
        <v>327136.13157851051</v>
      </c>
      <c r="J29" s="123"/>
      <c r="K29" s="125">
        <v>53.62036312455173</v>
      </c>
      <c r="M29" s="100"/>
      <c r="O29" s="101"/>
    </row>
    <row r="30" spans="1:15" ht="17.100000000000001" customHeight="1" thickBot="1">
      <c r="A30" s="126" t="s">
        <v>129</v>
      </c>
      <c r="B30" s="127">
        <v>1972197.1553575026</v>
      </c>
      <c r="C30" s="127">
        <v>2250531.2134327884</v>
      </c>
      <c r="D30" s="127">
        <v>2353961.9820118616</v>
      </c>
      <c r="E30" s="128">
        <v>2596069.6341406279</v>
      </c>
      <c r="F30" s="129">
        <v>278334.05807528575</v>
      </c>
      <c r="G30" s="128"/>
      <c r="H30" s="128">
        <v>14.112892178106392</v>
      </c>
      <c r="I30" s="127">
        <v>242107.65212876629</v>
      </c>
      <c r="J30" s="128"/>
      <c r="K30" s="130">
        <v>10.285113097784359</v>
      </c>
      <c r="M30" s="100"/>
      <c r="O30" s="101"/>
    </row>
    <row r="31" spans="1:15" ht="19.5" customHeight="1" thickTop="1">
      <c r="A31" s="131" t="s">
        <v>130</v>
      </c>
      <c r="B31" s="132">
        <v>21301.352933462498</v>
      </c>
      <c r="C31" s="77" t="s">
        <v>131</v>
      </c>
      <c r="D31" s="133"/>
      <c r="E31" s="133"/>
      <c r="F31" s="133"/>
      <c r="G31" s="134"/>
      <c r="H31" s="135"/>
      <c r="I31" s="133"/>
      <c r="J31" s="136"/>
      <c r="K31" s="136"/>
    </row>
    <row r="32" spans="1:15" ht="15" customHeight="1">
      <c r="A32" s="137" t="s">
        <v>132</v>
      </c>
      <c r="B32" s="132">
        <v>-25634.364526980004</v>
      </c>
      <c r="C32" s="77" t="s">
        <v>131</v>
      </c>
      <c r="D32" s="133"/>
      <c r="E32" s="133"/>
      <c r="F32" s="133"/>
      <c r="G32" s="134"/>
      <c r="H32" s="135"/>
      <c r="I32" s="133"/>
      <c r="J32" s="136"/>
      <c r="K32" s="136"/>
    </row>
    <row r="33" spans="1:11" ht="17.100000000000001" customHeight="1">
      <c r="A33" s="138" t="s">
        <v>133</v>
      </c>
      <c r="B33" s="77"/>
      <c r="C33" s="77"/>
      <c r="D33" s="133"/>
      <c r="E33" s="133"/>
      <c r="F33" s="133"/>
      <c r="G33" s="134"/>
      <c r="H33" s="135"/>
      <c r="I33" s="133"/>
      <c r="J33" s="136"/>
      <c r="K33" s="136"/>
    </row>
    <row r="34" spans="1:11" ht="17.100000000000001" customHeight="1">
      <c r="A34" s="139" t="s">
        <v>134</v>
      </c>
      <c r="B34" s="77"/>
      <c r="C34" s="77"/>
      <c r="D34" s="133"/>
      <c r="E34" s="133"/>
      <c r="F34" s="133"/>
      <c r="G34" s="134"/>
      <c r="H34" s="135"/>
      <c r="I34" s="133"/>
      <c r="J34" s="136"/>
      <c r="K34" s="136"/>
    </row>
    <row r="35" spans="1:11" ht="17.100000000000001" customHeight="1">
      <c r="A35" s="140" t="s">
        <v>135</v>
      </c>
      <c r="B35" s="141">
        <v>0.81228896277312501</v>
      </c>
      <c r="C35" s="142">
        <v>0.90594103391365255</v>
      </c>
      <c r="D35" s="142">
        <v>0.91999700765905312</v>
      </c>
      <c r="E35" s="142">
        <v>0.91635558740909051</v>
      </c>
      <c r="F35" s="143">
        <v>9.3652071140527537E-2</v>
      </c>
      <c r="G35" s="144"/>
      <c r="H35" s="143">
        <v>11.529403381378318</v>
      </c>
      <c r="I35" s="143">
        <v>-3.6414202499626125E-3</v>
      </c>
      <c r="J35" s="143"/>
      <c r="K35" s="143">
        <v>-0.39580783629158356</v>
      </c>
    </row>
    <row r="36" spans="1:11" ht="17.100000000000001" customHeight="1">
      <c r="A36" s="140" t="s">
        <v>136</v>
      </c>
      <c r="B36" s="141">
        <v>2.6315790109180499</v>
      </c>
      <c r="C36" s="142">
        <v>3.0027925624488225</v>
      </c>
      <c r="D36" s="142">
        <v>2.9877941928571294</v>
      </c>
      <c r="E36" s="142">
        <v>2.6698395010915923</v>
      </c>
      <c r="F36" s="143">
        <v>0.37121355153077262</v>
      </c>
      <c r="G36" s="144"/>
      <c r="H36" s="143">
        <v>14.106114617522787</v>
      </c>
      <c r="I36" s="143">
        <v>-0.31795469176553715</v>
      </c>
      <c r="J36" s="143"/>
      <c r="K36" s="143">
        <v>-10.641786925139161</v>
      </c>
    </row>
    <row r="37" spans="1:11" ht="17.100000000000001" customHeight="1">
      <c r="A37" s="140" t="s">
        <v>137</v>
      </c>
      <c r="B37" s="145">
        <v>3.5911400315190933</v>
      </c>
      <c r="C37" s="146">
        <v>4.1041545116745732</v>
      </c>
      <c r="D37" s="146">
        <v>4.1030368335557039</v>
      </c>
      <c r="E37" s="146">
        <v>4.2662846902948433</v>
      </c>
      <c r="F37" s="143">
        <v>0.5130144801554799</v>
      </c>
      <c r="G37" s="144"/>
      <c r="H37" s="143">
        <v>14.285560453026081</v>
      </c>
      <c r="I37" s="143">
        <v>0.16324785673913933</v>
      </c>
      <c r="J37" s="143"/>
      <c r="K37" s="143">
        <v>3.9787080487324862</v>
      </c>
    </row>
    <row r="38" spans="1:11" ht="17.100000000000001" customHeight="1">
      <c r="A38" s="147"/>
      <c r="B38" s="77"/>
      <c r="C38" s="77"/>
      <c r="D38" s="77"/>
      <c r="E38" s="77"/>
      <c r="F38" s="77"/>
      <c r="G38" s="77"/>
      <c r="H38" s="77"/>
      <c r="I38" s="77"/>
      <c r="J38" s="77"/>
      <c r="K38" s="77"/>
    </row>
  </sheetData>
  <mergeCells count="6">
    <mergeCell ref="A1:K1"/>
    <mergeCell ref="A2:K2"/>
    <mergeCell ref="I3:K3"/>
    <mergeCell ref="F4:K4"/>
    <mergeCell ref="F5:H5"/>
    <mergeCell ref="I5:K5"/>
  </mergeCells>
  <pageMargins left="0.7" right="0.7" top="0.75" bottom="0.75" header="0.3" footer="0.3"/>
  <pageSetup paperSize="9" scale="6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view="pageBreakPreview" zoomScaleSheetLayoutView="100" workbookViewId="0">
      <selection activeCell="O15" sqref="O15"/>
    </sheetView>
  </sheetViews>
  <sheetFormatPr defaultColWidth="11" defaultRowHeight="17.100000000000001" customHeight="1"/>
  <cols>
    <col min="1" max="1" width="46.7109375" style="148" bestFit="1" customWidth="1"/>
    <col min="2" max="2" width="12.140625" style="148" bestFit="1" customWidth="1"/>
    <col min="3" max="3" width="12.5703125" style="148" bestFit="1" customWidth="1"/>
    <col min="4" max="4" width="12" style="148" customWidth="1"/>
    <col min="5" max="5" width="12.5703125" style="148" bestFit="1" customWidth="1"/>
    <col min="6" max="6" width="11.140625" style="148" bestFit="1" customWidth="1"/>
    <col min="7" max="7" width="2.42578125" style="148" bestFit="1" customWidth="1"/>
    <col min="8" max="8" width="11" style="148" bestFit="1" customWidth="1"/>
    <col min="9" max="9" width="10.7109375" style="148" customWidth="1"/>
    <col min="10" max="10" width="2.140625" style="148" customWidth="1"/>
    <col min="11" max="11" width="8.85546875" style="148" bestFit="1" customWidth="1"/>
    <col min="12" max="256" width="11" style="76"/>
    <col min="257" max="257" width="46.7109375" style="76" bestFit="1" customWidth="1"/>
    <col min="258" max="258" width="12.140625" style="76" bestFit="1" customWidth="1"/>
    <col min="259" max="259" width="12.5703125" style="76" bestFit="1" customWidth="1"/>
    <col min="260" max="260" width="12" style="76" customWidth="1"/>
    <col min="261" max="261" width="12.5703125" style="76" bestFit="1" customWidth="1"/>
    <col min="262" max="262" width="11.140625" style="76" bestFit="1" customWidth="1"/>
    <col min="263" max="263" width="2.42578125" style="76" bestFit="1" customWidth="1"/>
    <col min="264" max="264" width="11" style="76" bestFit="1" customWidth="1"/>
    <col min="265" max="265" width="10.7109375" style="76" customWidth="1"/>
    <col min="266" max="266" width="2.140625" style="76" customWidth="1"/>
    <col min="267" max="267" width="8.85546875" style="76" bestFit="1" customWidth="1"/>
    <col min="268" max="512" width="11" style="76"/>
    <col min="513" max="513" width="46.7109375" style="76" bestFit="1" customWidth="1"/>
    <col min="514" max="514" width="12.140625" style="76" bestFit="1" customWidth="1"/>
    <col min="515" max="515" width="12.5703125" style="76" bestFit="1" customWidth="1"/>
    <col min="516" max="516" width="12" style="76" customWidth="1"/>
    <col min="517" max="517" width="12.5703125" style="76" bestFit="1" customWidth="1"/>
    <col min="518" max="518" width="11.140625" style="76" bestFit="1" customWidth="1"/>
    <col min="519" max="519" width="2.42578125" style="76" bestFit="1" customWidth="1"/>
    <col min="520" max="520" width="11" style="76" bestFit="1" customWidth="1"/>
    <col min="521" max="521" width="10.7109375" style="76" customWidth="1"/>
    <col min="522" max="522" width="2.140625" style="76" customWidth="1"/>
    <col min="523" max="523" width="8.85546875" style="76" bestFit="1" customWidth="1"/>
    <col min="524" max="768" width="11" style="76"/>
    <col min="769" max="769" width="46.7109375" style="76" bestFit="1" customWidth="1"/>
    <col min="770" max="770" width="12.140625" style="76" bestFit="1" customWidth="1"/>
    <col min="771" max="771" width="12.5703125" style="76" bestFit="1" customWidth="1"/>
    <col min="772" max="772" width="12" style="76" customWidth="1"/>
    <col min="773" max="773" width="12.5703125" style="76" bestFit="1" customWidth="1"/>
    <col min="774" max="774" width="11.140625" style="76" bestFit="1" customWidth="1"/>
    <col min="775" max="775" width="2.42578125" style="76" bestFit="1" customWidth="1"/>
    <col min="776" max="776" width="11" style="76" bestFit="1" customWidth="1"/>
    <col min="777" max="777" width="10.7109375" style="76" customWidth="1"/>
    <col min="778" max="778" width="2.140625" style="76" customWidth="1"/>
    <col min="779" max="779" width="8.85546875" style="76" bestFit="1" customWidth="1"/>
    <col min="780" max="1024" width="11" style="76"/>
    <col min="1025" max="1025" width="46.7109375" style="76" bestFit="1" customWidth="1"/>
    <col min="1026" max="1026" width="12.140625" style="76" bestFit="1" customWidth="1"/>
    <col min="1027" max="1027" width="12.5703125" style="76" bestFit="1" customWidth="1"/>
    <col min="1028" max="1028" width="12" style="76" customWidth="1"/>
    <col min="1029" max="1029" width="12.5703125" style="76" bestFit="1" customWidth="1"/>
    <col min="1030" max="1030" width="11.140625" style="76" bestFit="1" customWidth="1"/>
    <col min="1031" max="1031" width="2.42578125" style="76" bestFit="1" customWidth="1"/>
    <col min="1032" max="1032" width="11" style="76" bestFit="1" customWidth="1"/>
    <col min="1033" max="1033" width="10.7109375" style="76" customWidth="1"/>
    <col min="1034" max="1034" width="2.140625" style="76" customWidth="1"/>
    <col min="1035" max="1035" width="8.85546875" style="76" bestFit="1" customWidth="1"/>
    <col min="1036" max="1280" width="11" style="76"/>
    <col min="1281" max="1281" width="46.7109375" style="76" bestFit="1" customWidth="1"/>
    <col min="1282" max="1282" width="12.140625" style="76" bestFit="1" customWidth="1"/>
    <col min="1283" max="1283" width="12.5703125" style="76" bestFit="1" customWidth="1"/>
    <col min="1284" max="1284" width="12" style="76" customWidth="1"/>
    <col min="1285" max="1285" width="12.5703125" style="76" bestFit="1" customWidth="1"/>
    <col min="1286" max="1286" width="11.140625" style="76" bestFit="1" customWidth="1"/>
    <col min="1287" max="1287" width="2.42578125" style="76" bestFit="1" customWidth="1"/>
    <col min="1288" max="1288" width="11" style="76" bestFit="1" customWidth="1"/>
    <col min="1289" max="1289" width="10.7109375" style="76" customWidth="1"/>
    <col min="1290" max="1290" width="2.140625" style="76" customWidth="1"/>
    <col min="1291" max="1291" width="8.85546875" style="76" bestFit="1" customWidth="1"/>
    <col min="1292" max="1536" width="11" style="76"/>
    <col min="1537" max="1537" width="46.7109375" style="76" bestFit="1" customWidth="1"/>
    <col min="1538" max="1538" width="12.140625" style="76" bestFit="1" customWidth="1"/>
    <col min="1539" max="1539" width="12.5703125" style="76" bestFit="1" customWidth="1"/>
    <col min="1540" max="1540" width="12" style="76" customWidth="1"/>
    <col min="1541" max="1541" width="12.5703125" style="76" bestFit="1" customWidth="1"/>
    <col min="1542" max="1542" width="11.140625" style="76" bestFit="1" customWidth="1"/>
    <col min="1543" max="1543" width="2.42578125" style="76" bestFit="1" customWidth="1"/>
    <col min="1544" max="1544" width="11" style="76" bestFit="1" customWidth="1"/>
    <col min="1545" max="1545" width="10.7109375" style="76" customWidth="1"/>
    <col min="1546" max="1546" width="2.140625" style="76" customWidth="1"/>
    <col min="1547" max="1547" width="8.85546875" style="76" bestFit="1" customWidth="1"/>
    <col min="1548" max="1792" width="11" style="76"/>
    <col min="1793" max="1793" width="46.7109375" style="76" bestFit="1" customWidth="1"/>
    <col min="1794" max="1794" width="12.140625" style="76" bestFit="1" customWidth="1"/>
    <col min="1795" max="1795" width="12.5703125" style="76" bestFit="1" customWidth="1"/>
    <col min="1796" max="1796" width="12" style="76" customWidth="1"/>
    <col min="1797" max="1797" width="12.5703125" style="76" bestFit="1" customWidth="1"/>
    <col min="1798" max="1798" width="11.140625" style="76" bestFit="1" customWidth="1"/>
    <col min="1799" max="1799" width="2.42578125" style="76" bestFit="1" customWidth="1"/>
    <col min="1800" max="1800" width="11" style="76" bestFit="1" customWidth="1"/>
    <col min="1801" max="1801" width="10.7109375" style="76" customWidth="1"/>
    <col min="1802" max="1802" width="2.140625" style="76" customWidth="1"/>
    <col min="1803" max="1803" width="8.85546875" style="76" bestFit="1" customWidth="1"/>
    <col min="1804" max="2048" width="11" style="76"/>
    <col min="2049" max="2049" width="46.7109375" style="76" bestFit="1" customWidth="1"/>
    <col min="2050" max="2050" width="12.140625" style="76" bestFit="1" customWidth="1"/>
    <col min="2051" max="2051" width="12.5703125" style="76" bestFit="1" customWidth="1"/>
    <col min="2052" max="2052" width="12" style="76" customWidth="1"/>
    <col min="2053" max="2053" width="12.5703125" style="76" bestFit="1" customWidth="1"/>
    <col min="2054" max="2054" width="11.140625" style="76" bestFit="1" customWidth="1"/>
    <col min="2055" max="2055" width="2.42578125" style="76" bestFit="1" customWidth="1"/>
    <col min="2056" max="2056" width="11" style="76" bestFit="1" customWidth="1"/>
    <col min="2057" max="2057" width="10.7109375" style="76" customWidth="1"/>
    <col min="2058" max="2058" width="2.140625" style="76" customWidth="1"/>
    <col min="2059" max="2059" width="8.85546875" style="76" bestFit="1" customWidth="1"/>
    <col min="2060" max="2304" width="11" style="76"/>
    <col min="2305" max="2305" width="46.7109375" style="76" bestFit="1" customWidth="1"/>
    <col min="2306" max="2306" width="12.140625" style="76" bestFit="1" customWidth="1"/>
    <col min="2307" max="2307" width="12.5703125" style="76" bestFit="1" customWidth="1"/>
    <col min="2308" max="2308" width="12" style="76" customWidth="1"/>
    <col min="2309" max="2309" width="12.5703125" style="76" bestFit="1" customWidth="1"/>
    <col min="2310" max="2310" width="11.140625" style="76" bestFit="1" customWidth="1"/>
    <col min="2311" max="2311" width="2.42578125" style="76" bestFit="1" customWidth="1"/>
    <col min="2312" max="2312" width="11" style="76" bestFit="1" customWidth="1"/>
    <col min="2313" max="2313" width="10.7109375" style="76" customWidth="1"/>
    <col min="2314" max="2314" width="2.140625" style="76" customWidth="1"/>
    <col min="2315" max="2315" width="8.85546875" style="76" bestFit="1" customWidth="1"/>
    <col min="2316" max="2560" width="11" style="76"/>
    <col min="2561" max="2561" width="46.7109375" style="76" bestFit="1" customWidth="1"/>
    <col min="2562" max="2562" width="12.140625" style="76" bestFit="1" customWidth="1"/>
    <col min="2563" max="2563" width="12.5703125" style="76" bestFit="1" customWidth="1"/>
    <col min="2564" max="2564" width="12" style="76" customWidth="1"/>
    <col min="2565" max="2565" width="12.5703125" style="76" bestFit="1" customWidth="1"/>
    <col min="2566" max="2566" width="11.140625" style="76" bestFit="1" customWidth="1"/>
    <col min="2567" max="2567" width="2.42578125" style="76" bestFit="1" customWidth="1"/>
    <col min="2568" max="2568" width="11" style="76" bestFit="1" customWidth="1"/>
    <col min="2569" max="2569" width="10.7109375" style="76" customWidth="1"/>
    <col min="2570" max="2570" width="2.140625" style="76" customWidth="1"/>
    <col min="2571" max="2571" width="8.85546875" style="76" bestFit="1" customWidth="1"/>
    <col min="2572" max="2816" width="11" style="76"/>
    <col min="2817" max="2817" width="46.7109375" style="76" bestFit="1" customWidth="1"/>
    <col min="2818" max="2818" width="12.140625" style="76" bestFit="1" customWidth="1"/>
    <col min="2819" max="2819" width="12.5703125" style="76" bestFit="1" customWidth="1"/>
    <col min="2820" max="2820" width="12" style="76" customWidth="1"/>
    <col min="2821" max="2821" width="12.5703125" style="76" bestFit="1" customWidth="1"/>
    <col min="2822" max="2822" width="11.140625" style="76" bestFit="1" customWidth="1"/>
    <col min="2823" max="2823" width="2.42578125" style="76" bestFit="1" customWidth="1"/>
    <col min="2824" max="2824" width="11" style="76" bestFit="1" customWidth="1"/>
    <col min="2825" max="2825" width="10.7109375" style="76" customWidth="1"/>
    <col min="2826" max="2826" width="2.140625" style="76" customWidth="1"/>
    <col min="2827" max="2827" width="8.85546875" style="76" bestFit="1" customWidth="1"/>
    <col min="2828" max="3072" width="11" style="76"/>
    <col min="3073" max="3073" width="46.7109375" style="76" bestFit="1" customWidth="1"/>
    <col min="3074" max="3074" width="12.140625" style="76" bestFit="1" customWidth="1"/>
    <col min="3075" max="3075" width="12.5703125" style="76" bestFit="1" customWidth="1"/>
    <col min="3076" max="3076" width="12" style="76" customWidth="1"/>
    <col min="3077" max="3077" width="12.5703125" style="76" bestFit="1" customWidth="1"/>
    <col min="3078" max="3078" width="11.140625" style="76" bestFit="1" customWidth="1"/>
    <col min="3079" max="3079" width="2.42578125" style="76" bestFit="1" customWidth="1"/>
    <col min="3080" max="3080" width="11" style="76" bestFit="1" customWidth="1"/>
    <col min="3081" max="3081" width="10.7109375" style="76" customWidth="1"/>
    <col min="3082" max="3082" width="2.140625" style="76" customWidth="1"/>
    <col min="3083" max="3083" width="8.85546875" style="76" bestFit="1" customWidth="1"/>
    <col min="3084" max="3328" width="11" style="76"/>
    <col min="3329" max="3329" width="46.7109375" style="76" bestFit="1" customWidth="1"/>
    <col min="3330" max="3330" width="12.140625" style="76" bestFit="1" customWidth="1"/>
    <col min="3331" max="3331" width="12.5703125" style="76" bestFit="1" customWidth="1"/>
    <col min="3332" max="3332" width="12" style="76" customWidth="1"/>
    <col min="3333" max="3333" width="12.5703125" style="76" bestFit="1" customWidth="1"/>
    <col min="3334" max="3334" width="11.140625" style="76" bestFit="1" customWidth="1"/>
    <col min="3335" max="3335" width="2.42578125" style="76" bestFit="1" customWidth="1"/>
    <col min="3336" max="3336" width="11" style="76" bestFit="1" customWidth="1"/>
    <col min="3337" max="3337" width="10.7109375" style="76" customWidth="1"/>
    <col min="3338" max="3338" width="2.140625" style="76" customWidth="1"/>
    <col min="3339" max="3339" width="8.85546875" style="76" bestFit="1" customWidth="1"/>
    <col min="3340" max="3584" width="11" style="76"/>
    <col min="3585" max="3585" width="46.7109375" style="76" bestFit="1" customWidth="1"/>
    <col min="3586" max="3586" width="12.140625" style="76" bestFit="1" customWidth="1"/>
    <col min="3587" max="3587" width="12.5703125" style="76" bestFit="1" customWidth="1"/>
    <col min="3588" max="3588" width="12" style="76" customWidth="1"/>
    <col min="3589" max="3589" width="12.5703125" style="76" bestFit="1" customWidth="1"/>
    <col min="3590" max="3590" width="11.140625" style="76" bestFit="1" customWidth="1"/>
    <col min="3591" max="3591" width="2.42578125" style="76" bestFit="1" customWidth="1"/>
    <col min="3592" max="3592" width="11" style="76" bestFit="1" customWidth="1"/>
    <col min="3593" max="3593" width="10.7109375" style="76" customWidth="1"/>
    <col min="3594" max="3594" width="2.140625" style="76" customWidth="1"/>
    <col min="3595" max="3595" width="8.85546875" style="76" bestFit="1" customWidth="1"/>
    <col min="3596" max="3840" width="11" style="76"/>
    <col min="3841" max="3841" width="46.7109375" style="76" bestFit="1" customWidth="1"/>
    <col min="3842" max="3842" width="12.140625" style="76" bestFit="1" customWidth="1"/>
    <col min="3843" max="3843" width="12.5703125" style="76" bestFit="1" customWidth="1"/>
    <col min="3844" max="3844" width="12" style="76" customWidth="1"/>
    <col min="3845" max="3845" width="12.5703125" style="76" bestFit="1" customWidth="1"/>
    <col min="3846" max="3846" width="11.140625" style="76" bestFit="1" customWidth="1"/>
    <col min="3847" max="3847" width="2.42578125" style="76" bestFit="1" customWidth="1"/>
    <col min="3848" max="3848" width="11" style="76" bestFit="1" customWidth="1"/>
    <col min="3849" max="3849" width="10.7109375" style="76" customWidth="1"/>
    <col min="3850" max="3850" width="2.140625" style="76" customWidth="1"/>
    <col min="3851" max="3851" width="8.85546875" style="76" bestFit="1" customWidth="1"/>
    <col min="3852" max="4096" width="11" style="76"/>
    <col min="4097" max="4097" width="46.7109375" style="76" bestFit="1" customWidth="1"/>
    <col min="4098" max="4098" width="12.140625" style="76" bestFit="1" customWidth="1"/>
    <col min="4099" max="4099" width="12.5703125" style="76" bestFit="1" customWidth="1"/>
    <col min="4100" max="4100" width="12" style="76" customWidth="1"/>
    <col min="4101" max="4101" width="12.5703125" style="76" bestFit="1" customWidth="1"/>
    <col min="4102" max="4102" width="11.140625" style="76" bestFit="1" customWidth="1"/>
    <col min="4103" max="4103" width="2.42578125" style="76" bestFit="1" customWidth="1"/>
    <col min="4104" max="4104" width="11" style="76" bestFit="1" customWidth="1"/>
    <col min="4105" max="4105" width="10.7109375" style="76" customWidth="1"/>
    <col min="4106" max="4106" width="2.140625" style="76" customWidth="1"/>
    <col min="4107" max="4107" width="8.85546875" style="76" bestFit="1" customWidth="1"/>
    <col min="4108" max="4352" width="11" style="76"/>
    <col min="4353" max="4353" width="46.7109375" style="76" bestFit="1" customWidth="1"/>
    <col min="4354" max="4354" width="12.140625" style="76" bestFit="1" customWidth="1"/>
    <col min="4355" max="4355" width="12.5703125" style="76" bestFit="1" customWidth="1"/>
    <col min="4356" max="4356" width="12" style="76" customWidth="1"/>
    <col min="4357" max="4357" width="12.5703125" style="76" bestFit="1" customWidth="1"/>
    <col min="4358" max="4358" width="11.140625" style="76" bestFit="1" customWidth="1"/>
    <col min="4359" max="4359" width="2.42578125" style="76" bestFit="1" customWidth="1"/>
    <col min="4360" max="4360" width="11" style="76" bestFit="1" customWidth="1"/>
    <col min="4361" max="4361" width="10.7109375" style="76" customWidth="1"/>
    <col min="4362" max="4362" width="2.140625" style="76" customWidth="1"/>
    <col min="4363" max="4363" width="8.85546875" style="76" bestFit="1" customWidth="1"/>
    <col min="4364" max="4608" width="11" style="76"/>
    <col min="4609" max="4609" width="46.7109375" style="76" bestFit="1" customWidth="1"/>
    <col min="4610" max="4610" width="12.140625" style="76" bestFit="1" customWidth="1"/>
    <col min="4611" max="4611" width="12.5703125" style="76" bestFit="1" customWidth="1"/>
    <col min="4612" max="4612" width="12" style="76" customWidth="1"/>
    <col min="4613" max="4613" width="12.5703125" style="76" bestFit="1" customWidth="1"/>
    <col min="4614" max="4614" width="11.140625" style="76" bestFit="1" customWidth="1"/>
    <col min="4615" max="4615" width="2.42578125" style="76" bestFit="1" customWidth="1"/>
    <col min="4616" max="4616" width="11" style="76" bestFit="1" customWidth="1"/>
    <col min="4617" max="4617" width="10.7109375" style="76" customWidth="1"/>
    <col min="4618" max="4618" width="2.140625" style="76" customWidth="1"/>
    <col min="4619" max="4619" width="8.85546875" style="76" bestFit="1" customWidth="1"/>
    <col min="4620" max="4864" width="11" style="76"/>
    <col min="4865" max="4865" width="46.7109375" style="76" bestFit="1" customWidth="1"/>
    <col min="4866" max="4866" width="12.140625" style="76" bestFit="1" customWidth="1"/>
    <col min="4867" max="4867" width="12.5703125" style="76" bestFit="1" customWidth="1"/>
    <col min="4868" max="4868" width="12" style="76" customWidth="1"/>
    <col min="4869" max="4869" width="12.5703125" style="76" bestFit="1" customWidth="1"/>
    <col min="4870" max="4870" width="11.140625" style="76" bestFit="1" customWidth="1"/>
    <col min="4871" max="4871" width="2.42578125" style="76" bestFit="1" customWidth="1"/>
    <col min="4872" max="4872" width="11" style="76" bestFit="1" customWidth="1"/>
    <col min="4873" max="4873" width="10.7109375" style="76" customWidth="1"/>
    <col min="4874" max="4874" width="2.140625" style="76" customWidth="1"/>
    <col min="4875" max="4875" width="8.85546875" style="76" bestFit="1" customWidth="1"/>
    <col min="4876" max="5120" width="11" style="76"/>
    <col min="5121" max="5121" width="46.7109375" style="76" bestFit="1" customWidth="1"/>
    <col min="5122" max="5122" width="12.140625" style="76" bestFit="1" customWidth="1"/>
    <col min="5123" max="5123" width="12.5703125" style="76" bestFit="1" customWidth="1"/>
    <col min="5124" max="5124" width="12" style="76" customWidth="1"/>
    <col min="5125" max="5125" width="12.5703125" style="76" bestFit="1" customWidth="1"/>
    <col min="5126" max="5126" width="11.140625" style="76" bestFit="1" customWidth="1"/>
    <col min="5127" max="5127" width="2.42578125" style="76" bestFit="1" customWidth="1"/>
    <col min="5128" max="5128" width="11" style="76" bestFit="1" customWidth="1"/>
    <col min="5129" max="5129" width="10.7109375" style="76" customWidth="1"/>
    <col min="5130" max="5130" width="2.140625" style="76" customWidth="1"/>
    <col min="5131" max="5131" width="8.85546875" style="76" bestFit="1" customWidth="1"/>
    <col min="5132" max="5376" width="11" style="76"/>
    <col min="5377" max="5377" width="46.7109375" style="76" bestFit="1" customWidth="1"/>
    <col min="5378" max="5378" width="12.140625" style="76" bestFit="1" customWidth="1"/>
    <col min="5379" max="5379" width="12.5703125" style="76" bestFit="1" customWidth="1"/>
    <col min="5380" max="5380" width="12" style="76" customWidth="1"/>
    <col min="5381" max="5381" width="12.5703125" style="76" bestFit="1" customWidth="1"/>
    <col min="5382" max="5382" width="11.140625" style="76" bestFit="1" customWidth="1"/>
    <col min="5383" max="5383" width="2.42578125" style="76" bestFit="1" customWidth="1"/>
    <col min="5384" max="5384" width="11" style="76" bestFit="1" customWidth="1"/>
    <col min="5385" max="5385" width="10.7109375" style="76" customWidth="1"/>
    <col min="5386" max="5386" width="2.140625" style="76" customWidth="1"/>
    <col min="5387" max="5387" width="8.85546875" style="76" bestFit="1" customWidth="1"/>
    <col min="5388" max="5632" width="11" style="76"/>
    <col min="5633" max="5633" width="46.7109375" style="76" bestFit="1" customWidth="1"/>
    <col min="5634" max="5634" width="12.140625" style="76" bestFit="1" customWidth="1"/>
    <col min="5635" max="5635" width="12.5703125" style="76" bestFit="1" customWidth="1"/>
    <col min="5636" max="5636" width="12" style="76" customWidth="1"/>
    <col min="5637" max="5637" width="12.5703125" style="76" bestFit="1" customWidth="1"/>
    <col min="5638" max="5638" width="11.140625" style="76" bestFit="1" customWidth="1"/>
    <col min="5639" max="5639" width="2.42578125" style="76" bestFit="1" customWidth="1"/>
    <col min="5640" max="5640" width="11" style="76" bestFit="1" customWidth="1"/>
    <col min="5641" max="5641" width="10.7109375" style="76" customWidth="1"/>
    <col min="5642" max="5642" width="2.140625" style="76" customWidth="1"/>
    <col min="5643" max="5643" width="8.85546875" style="76" bestFit="1" customWidth="1"/>
    <col min="5644" max="5888" width="11" style="76"/>
    <col min="5889" max="5889" width="46.7109375" style="76" bestFit="1" customWidth="1"/>
    <col min="5890" max="5890" width="12.140625" style="76" bestFit="1" customWidth="1"/>
    <col min="5891" max="5891" width="12.5703125" style="76" bestFit="1" customWidth="1"/>
    <col min="5892" max="5892" width="12" style="76" customWidth="1"/>
    <col min="5893" max="5893" width="12.5703125" style="76" bestFit="1" customWidth="1"/>
    <col min="5894" max="5894" width="11.140625" style="76" bestFit="1" customWidth="1"/>
    <col min="5895" max="5895" width="2.42578125" style="76" bestFit="1" customWidth="1"/>
    <col min="5896" max="5896" width="11" style="76" bestFit="1" customWidth="1"/>
    <col min="5897" max="5897" width="10.7109375" style="76" customWidth="1"/>
    <col min="5898" max="5898" width="2.140625" style="76" customWidth="1"/>
    <col min="5899" max="5899" width="8.85546875" style="76" bestFit="1" customWidth="1"/>
    <col min="5900" max="6144" width="11" style="76"/>
    <col min="6145" max="6145" width="46.7109375" style="76" bestFit="1" customWidth="1"/>
    <col min="6146" max="6146" width="12.140625" style="76" bestFit="1" customWidth="1"/>
    <col min="6147" max="6147" width="12.5703125" style="76" bestFit="1" customWidth="1"/>
    <col min="6148" max="6148" width="12" style="76" customWidth="1"/>
    <col min="6149" max="6149" width="12.5703125" style="76" bestFit="1" customWidth="1"/>
    <col min="6150" max="6150" width="11.140625" style="76" bestFit="1" customWidth="1"/>
    <col min="6151" max="6151" width="2.42578125" style="76" bestFit="1" customWidth="1"/>
    <col min="6152" max="6152" width="11" style="76" bestFit="1" customWidth="1"/>
    <col min="6153" max="6153" width="10.7109375" style="76" customWidth="1"/>
    <col min="6154" max="6154" width="2.140625" style="76" customWidth="1"/>
    <col min="6155" max="6155" width="8.85546875" style="76" bestFit="1" customWidth="1"/>
    <col min="6156" max="6400" width="11" style="76"/>
    <col min="6401" max="6401" width="46.7109375" style="76" bestFit="1" customWidth="1"/>
    <col min="6402" max="6402" width="12.140625" style="76" bestFit="1" customWidth="1"/>
    <col min="6403" max="6403" width="12.5703125" style="76" bestFit="1" customWidth="1"/>
    <col min="6404" max="6404" width="12" style="76" customWidth="1"/>
    <col min="6405" max="6405" width="12.5703125" style="76" bestFit="1" customWidth="1"/>
    <col min="6406" max="6406" width="11.140625" style="76" bestFit="1" customWidth="1"/>
    <col min="6407" max="6407" width="2.42578125" style="76" bestFit="1" customWidth="1"/>
    <col min="6408" max="6408" width="11" style="76" bestFit="1" customWidth="1"/>
    <col min="6409" max="6409" width="10.7109375" style="76" customWidth="1"/>
    <col min="6410" max="6410" width="2.140625" style="76" customWidth="1"/>
    <col min="6411" max="6411" width="8.85546875" style="76" bestFit="1" customWidth="1"/>
    <col min="6412" max="6656" width="11" style="76"/>
    <col min="6657" max="6657" width="46.7109375" style="76" bestFit="1" customWidth="1"/>
    <col min="6658" max="6658" width="12.140625" style="76" bestFit="1" customWidth="1"/>
    <col min="6659" max="6659" width="12.5703125" style="76" bestFit="1" customWidth="1"/>
    <col min="6660" max="6660" width="12" style="76" customWidth="1"/>
    <col min="6661" max="6661" width="12.5703125" style="76" bestFit="1" customWidth="1"/>
    <col min="6662" max="6662" width="11.140625" style="76" bestFit="1" customWidth="1"/>
    <col min="6663" max="6663" width="2.42578125" style="76" bestFit="1" customWidth="1"/>
    <col min="6664" max="6664" width="11" style="76" bestFit="1" customWidth="1"/>
    <col min="6665" max="6665" width="10.7109375" style="76" customWidth="1"/>
    <col min="6666" max="6666" width="2.140625" style="76" customWidth="1"/>
    <col min="6667" max="6667" width="8.85546875" style="76" bestFit="1" customWidth="1"/>
    <col min="6668" max="6912" width="11" style="76"/>
    <col min="6913" max="6913" width="46.7109375" style="76" bestFit="1" customWidth="1"/>
    <col min="6914" max="6914" width="12.140625" style="76" bestFit="1" customWidth="1"/>
    <col min="6915" max="6915" width="12.5703125" style="76" bestFit="1" customWidth="1"/>
    <col min="6916" max="6916" width="12" style="76" customWidth="1"/>
    <col min="6917" max="6917" width="12.5703125" style="76" bestFit="1" customWidth="1"/>
    <col min="6918" max="6918" width="11.140625" style="76" bestFit="1" customWidth="1"/>
    <col min="6919" max="6919" width="2.42578125" style="76" bestFit="1" customWidth="1"/>
    <col min="6920" max="6920" width="11" style="76" bestFit="1" customWidth="1"/>
    <col min="6921" max="6921" width="10.7109375" style="76" customWidth="1"/>
    <col min="6922" max="6922" width="2.140625" style="76" customWidth="1"/>
    <col min="6923" max="6923" width="8.85546875" style="76" bestFit="1" customWidth="1"/>
    <col min="6924" max="7168" width="11" style="76"/>
    <col min="7169" max="7169" width="46.7109375" style="76" bestFit="1" customWidth="1"/>
    <col min="7170" max="7170" width="12.140625" style="76" bestFit="1" customWidth="1"/>
    <col min="7171" max="7171" width="12.5703125" style="76" bestFit="1" customWidth="1"/>
    <col min="7172" max="7172" width="12" style="76" customWidth="1"/>
    <col min="7173" max="7173" width="12.5703125" style="76" bestFit="1" customWidth="1"/>
    <col min="7174" max="7174" width="11.140625" style="76" bestFit="1" customWidth="1"/>
    <col min="7175" max="7175" width="2.42578125" style="76" bestFit="1" customWidth="1"/>
    <col min="7176" max="7176" width="11" style="76" bestFit="1" customWidth="1"/>
    <col min="7177" max="7177" width="10.7109375" style="76" customWidth="1"/>
    <col min="7178" max="7178" width="2.140625" style="76" customWidth="1"/>
    <col min="7179" max="7179" width="8.85546875" style="76" bestFit="1" customWidth="1"/>
    <col min="7180" max="7424" width="11" style="76"/>
    <col min="7425" max="7425" width="46.7109375" style="76" bestFit="1" customWidth="1"/>
    <col min="7426" max="7426" width="12.140625" style="76" bestFit="1" customWidth="1"/>
    <col min="7427" max="7427" width="12.5703125" style="76" bestFit="1" customWidth="1"/>
    <col min="7428" max="7428" width="12" style="76" customWidth="1"/>
    <col min="7429" max="7429" width="12.5703125" style="76" bestFit="1" customWidth="1"/>
    <col min="7430" max="7430" width="11.140625" style="76" bestFit="1" customWidth="1"/>
    <col min="7431" max="7431" width="2.42578125" style="76" bestFit="1" customWidth="1"/>
    <col min="7432" max="7432" width="11" style="76" bestFit="1" customWidth="1"/>
    <col min="7433" max="7433" width="10.7109375" style="76" customWidth="1"/>
    <col min="7434" max="7434" width="2.140625" style="76" customWidth="1"/>
    <col min="7435" max="7435" width="8.85546875" style="76" bestFit="1" customWidth="1"/>
    <col min="7436" max="7680" width="11" style="76"/>
    <col min="7681" max="7681" width="46.7109375" style="76" bestFit="1" customWidth="1"/>
    <col min="7682" max="7682" width="12.140625" style="76" bestFit="1" customWidth="1"/>
    <col min="7683" max="7683" width="12.5703125" style="76" bestFit="1" customWidth="1"/>
    <col min="7684" max="7684" width="12" style="76" customWidth="1"/>
    <col min="7685" max="7685" width="12.5703125" style="76" bestFit="1" customWidth="1"/>
    <col min="7686" max="7686" width="11.140625" style="76" bestFit="1" customWidth="1"/>
    <col min="7687" max="7687" width="2.42578125" style="76" bestFit="1" customWidth="1"/>
    <col min="7688" max="7688" width="11" style="76" bestFit="1" customWidth="1"/>
    <col min="7689" max="7689" width="10.7109375" style="76" customWidth="1"/>
    <col min="7690" max="7690" width="2.140625" style="76" customWidth="1"/>
    <col min="7691" max="7691" width="8.85546875" style="76" bestFit="1" customWidth="1"/>
    <col min="7692" max="7936" width="11" style="76"/>
    <col min="7937" max="7937" width="46.7109375" style="76" bestFit="1" customWidth="1"/>
    <col min="7938" max="7938" width="12.140625" style="76" bestFit="1" customWidth="1"/>
    <col min="7939" max="7939" width="12.5703125" style="76" bestFit="1" customWidth="1"/>
    <col min="7940" max="7940" width="12" style="76" customWidth="1"/>
    <col min="7941" max="7941" width="12.5703125" style="76" bestFit="1" customWidth="1"/>
    <col min="7942" max="7942" width="11.140625" style="76" bestFit="1" customWidth="1"/>
    <col min="7943" max="7943" width="2.42578125" style="76" bestFit="1" customWidth="1"/>
    <col min="7944" max="7944" width="11" style="76" bestFit="1" customWidth="1"/>
    <col min="7945" max="7945" width="10.7109375" style="76" customWidth="1"/>
    <col min="7946" max="7946" width="2.140625" style="76" customWidth="1"/>
    <col min="7947" max="7947" width="8.85546875" style="76" bestFit="1" customWidth="1"/>
    <col min="7948" max="8192" width="11" style="76"/>
    <col min="8193" max="8193" width="46.7109375" style="76" bestFit="1" customWidth="1"/>
    <col min="8194" max="8194" width="12.140625" style="76" bestFit="1" customWidth="1"/>
    <col min="8195" max="8195" width="12.5703125" style="76" bestFit="1" customWidth="1"/>
    <col min="8196" max="8196" width="12" style="76" customWidth="1"/>
    <col min="8197" max="8197" width="12.5703125" style="76" bestFit="1" customWidth="1"/>
    <col min="8198" max="8198" width="11.140625" style="76" bestFit="1" customWidth="1"/>
    <col min="8199" max="8199" width="2.42578125" style="76" bestFit="1" customWidth="1"/>
    <col min="8200" max="8200" width="11" style="76" bestFit="1" customWidth="1"/>
    <col min="8201" max="8201" width="10.7109375" style="76" customWidth="1"/>
    <col min="8202" max="8202" width="2.140625" style="76" customWidth="1"/>
    <col min="8203" max="8203" width="8.85546875" style="76" bestFit="1" customWidth="1"/>
    <col min="8204" max="8448" width="11" style="76"/>
    <col min="8449" max="8449" width="46.7109375" style="76" bestFit="1" customWidth="1"/>
    <col min="8450" max="8450" width="12.140625" style="76" bestFit="1" customWidth="1"/>
    <col min="8451" max="8451" width="12.5703125" style="76" bestFit="1" customWidth="1"/>
    <col min="8452" max="8452" width="12" style="76" customWidth="1"/>
    <col min="8453" max="8453" width="12.5703125" style="76" bestFit="1" customWidth="1"/>
    <col min="8454" max="8454" width="11.140625" style="76" bestFit="1" customWidth="1"/>
    <col min="8455" max="8455" width="2.42578125" style="76" bestFit="1" customWidth="1"/>
    <col min="8456" max="8456" width="11" style="76" bestFit="1" customWidth="1"/>
    <col min="8457" max="8457" width="10.7109375" style="76" customWidth="1"/>
    <col min="8458" max="8458" width="2.140625" style="76" customWidth="1"/>
    <col min="8459" max="8459" width="8.85546875" style="76" bestFit="1" customWidth="1"/>
    <col min="8460" max="8704" width="11" style="76"/>
    <col min="8705" max="8705" width="46.7109375" style="76" bestFit="1" customWidth="1"/>
    <col min="8706" max="8706" width="12.140625" style="76" bestFit="1" customWidth="1"/>
    <col min="8707" max="8707" width="12.5703125" style="76" bestFit="1" customWidth="1"/>
    <col min="8708" max="8708" width="12" style="76" customWidth="1"/>
    <col min="8709" max="8709" width="12.5703125" style="76" bestFit="1" customWidth="1"/>
    <col min="8710" max="8710" width="11.140625" style="76" bestFit="1" customWidth="1"/>
    <col min="8711" max="8711" width="2.42578125" style="76" bestFit="1" customWidth="1"/>
    <col min="8712" max="8712" width="11" style="76" bestFit="1" customWidth="1"/>
    <col min="8713" max="8713" width="10.7109375" style="76" customWidth="1"/>
    <col min="8714" max="8714" width="2.140625" style="76" customWidth="1"/>
    <col min="8715" max="8715" width="8.85546875" style="76" bestFit="1" customWidth="1"/>
    <col min="8716" max="8960" width="11" style="76"/>
    <col min="8961" max="8961" width="46.7109375" style="76" bestFit="1" customWidth="1"/>
    <col min="8962" max="8962" width="12.140625" style="76" bestFit="1" customWidth="1"/>
    <col min="8963" max="8963" width="12.5703125" style="76" bestFit="1" customWidth="1"/>
    <col min="8964" max="8964" width="12" style="76" customWidth="1"/>
    <col min="8965" max="8965" width="12.5703125" style="76" bestFit="1" customWidth="1"/>
    <col min="8966" max="8966" width="11.140625" style="76" bestFit="1" customWidth="1"/>
    <col min="8967" max="8967" width="2.42578125" style="76" bestFit="1" customWidth="1"/>
    <col min="8968" max="8968" width="11" style="76" bestFit="1" customWidth="1"/>
    <col min="8969" max="8969" width="10.7109375" style="76" customWidth="1"/>
    <col min="8970" max="8970" width="2.140625" style="76" customWidth="1"/>
    <col min="8971" max="8971" width="8.85546875" style="76" bestFit="1" customWidth="1"/>
    <col min="8972" max="9216" width="11" style="76"/>
    <col min="9217" max="9217" width="46.7109375" style="76" bestFit="1" customWidth="1"/>
    <col min="9218" max="9218" width="12.140625" style="76" bestFit="1" customWidth="1"/>
    <col min="9219" max="9219" width="12.5703125" style="76" bestFit="1" customWidth="1"/>
    <col min="9220" max="9220" width="12" style="76" customWidth="1"/>
    <col min="9221" max="9221" width="12.5703125" style="76" bestFit="1" customWidth="1"/>
    <col min="9222" max="9222" width="11.140625" style="76" bestFit="1" customWidth="1"/>
    <col min="9223" max="9223" width="2.42578125" style="76" bestFit="1" customWidth="1"/>
    <col min="9224" max="9224" width="11" style="76" bestFit="1" customWidth="1"/>
    <col min="9225" max="9225" width="10.7109375" style="76" customWidth="1"/>
    <col min="9226" max="9226" width="2.140625" style="76" customWidth="1"/>
    <col min="9227" max="9227" width="8.85546875" style="76" bestFit="1" customWidth="1"/>
    <col min="9228" max="9472" width="11" style="76"/>
    <col min="9473" max="9473" width="46.7109375" style="76" bestFit="1" customWidth="1"/>
    <col min="9474" max="9474" width="12.140625" style="76" bestFit="1" customWidth="1"/>
    <col min="9475" max="9475" width="12.5703125" style="76" bestFit="1" customWidth="1"/>
    <col min="9476" max="9476" width="12" style="76" customWidth="1"/>
    <col min="9477" max="9477" width="12.5703125" style="76" bestFit="1" customWidth="1"/>
    <col min="9478" max="9478" width="11.140625" style="76" bestFit="1" customWidth="1"/>
    <col min="9479" max="9479" width="2.42578125" style="76" bestFit="1" customWidth="1"/>
    <col min="9480" max="9480" width="11" style="76" bestFit="1" customWidth="1"/>
    <col min="9481" max="9481" width="10.7109375" style="76" customWidth="1"/>
    <col min="9482" max="9482" width="2.140625" style="76" customWidth="1"/>
    <col min="9483" max="9483" width="8.85546875" style="76" bestFit="1" customWidth="1"/>
    <col min="9484" max="9728" width="11" style="76"/>
    <col min="9729" max="9729" width="46.7109375" style="76" bestFit="1" customWidth="1"/>
    <col min="9730" max="9730" width="12.140625" style="76" bestFit="1" customWidth="1"/>
    <col min="9731" max="9731" width="12.5703125" style="76" bestFit="1" customWidth="1"/>
    <col min="9732" max="9732" width="12" style="76" customWidth="1"/>
    <col min="9733" max="9733" width="12.5703125" style="76" bestFit="1" customWidth="1"/>
    <col min="9734" max="9734" width="11.140625" style="76" bestFit="1" customWidth="1"/>
    <col min="9735" max="9735" width="2.42578125" style="76" bestFit="1" customWidth="1"/>
    <col min="9736" max="9736" width="11" style="76" bestFit="1" customWidth="1"/>
    <col min="9737" max="9737" width="10.7109375" style="76" customWidth="1"/>
    <col min="9738" max="9738" width="2.140625" style="76" customWidth="1"/>
    <col min="9739" max="9739" width="8.85546875" style="76" bestFit="1" customWidth="1"/>
    <col min="9740" max="9984" width="11" style="76"/>
    <col min="9985" max="9985" width="46.7109375" style="76" bestFit="1" customWidth="1"/>
    <col min="9986" max="9986" width="12.140625" style="76" bestFit="1" customWidth="1"/>
    <col min="9987" max="9987" width="12.5703125" style="76" bestFit="1" customWidth="1"/>
    <col min="9988" max="9988" width="12" style="76" customWidth="1"/>
    <col min="9989" max="9989" width="12.5703125" style="76" bestFit="1" customWidth="1"/>
    <col min="9990" max="9990" width="11.140625" style="76" bestFit="1" customWidth="1"/>
    <col min="9991" max="9991" width="2.42578125" style="76" bestFit="1" customWidth="1"/>
    <col min="9992" max="9992" width="11" style="76" bestFit="1" customWidth="1"/>
    <col min="9993" max="9993" width="10.7109375" style="76" customWidth="1"/>
    <col min="9994" max="9994" width="2.140625" style="76" customWidth="1"/>
    <col min="9995" max="9995" width="8.85546875" style="76" bestFit="1" customWidth="1"/>
    <col min="9996" max="10240" width="11" style="76"/>
    <col min="10241" max="10241" width="46.7109375" style="76" bestFit="1" customWidth="1"/>
    <col min="10242" max="10242" width="12.140625" style="76" bestFit="1" customWidth="1"/>
    <col min="10243" max="10243" width="12.5703125" style="76" bestFit="1" customWidth="1"/>
    <col min="10244" max="10244" width="12" style="76" customWidth="1"/>
    <col min="10245" max="10245" width="12.5703125" style="76" bestFit="1" customWidth="1"/>
    <col min="10246" max="10246" width="11.140625" style="76" bestFit="1" customWidth="1"/>
    <col min="10247" max="10247" width="2.42578125" style="76" bestFit="1" customWidth="1"/>
    <col min="10248" max="10248" width="11" style="76" bestFit="1" customWidth="1"/>
    <col min="10249" max="10249" width="10.7109375" style="76" customWidth="1"/>
    <col min="10250" max="10250" width="2.140625" style="76" customWidth="1"/>
    <col min="10251" max="10251" width="8.85546875" style="76" bestFit="1" customWidth="1"/>
    <col min="10252" max="10496" width="11" style="76"/>
    <col min="10497" max="10497" width="46.7109375" style="76" bestFit="1" customWidth="1"/>
    <col min="10498" max="10498" width="12.140625" style="76" bestFit="1" customWidth="1"/>
    <col min="10499" max="10499" width="12.5703125" style="76" bestFit="1" customWidth="1"/>
    <col min="10500" max="10500" width="12" style="76" customWidth="1"/>
    <col min="10501" max="10501" width="12.5703125" style="76" bestFit="1" customWidth="1"/>
    <col min="10502" max="10502" width="11.140625" style="76" bestFit="1" customWidth="1"/>
    <col min="10503" max="10503" width="2.42578125" style="76" bestFit="1" customWidth="1"/>
    <col min="10504" max="10504" width="11" style="76" bestFit="1" customWidth="1"/>
    <col min="10505" max="10505" width="10.7109375" style="76" customWidth="1"/>
    <col min="10506" max="10506" width="2.140625" style="76" customWidth="1"/>
    <col min="10507" max="10507" width="8.85546875" style="76" bestFit="1" customWidth="1"/>
    <col min="10508" max="10752" width="11" style="76"/>
    <col min="10753" max="10753" width="46.7109375" style="76" bestFit="1" customWidth="1"/>
    <col min="10754" max="10754" width="12.140625" style="76" bestFit="1" customWidth="1"/>
    <col min="10755" max="10755" width="12.5703125" style="76" bestFit="1" customWidth="1"/>
    <col min="10756" max="10756" width="12" style="76" customWidth="1"/>
    <col min="10757" max="10757" width="12.5703125" style="76" bestFit="1" customWidth="1"/>
    <col min="10758" max="10758" width="11.140625" style="76" bestFit="1" customWidth="1"/>
    <col min="10759" max="10759" width="2.42578125" style="76" bestFit="1" customWidth="1"/>
    <col min="10760" max="10760" width="11" style="76" bestFit="1" customWidth="1"/>
    <col min="10761" max="10761" width="10.7109375" style="76" customWidth="1"/>
    <col min="10762" max="10762" width="2.140625" style="76" customWidth="1"/>
    <col min="10763" max="10763" width="8.85546875" style="76" bestFit="1" customWidth="1"/>
    <col min="10764" max="11008" width="11" style="76"/>
    <col min="11009" max="11009" width="46.7109375" style="76" bestFit="1" customWidth="1"/>
    <col min="11010" max="11010" width="12.140625" style="76" bestFit="1" customWidth="1"/>
    <col min="11011" max="11011" width="12.5703125" style="76" bestFit="1" customWidth="1"/>
    <col min="11012" max="11012" width="12" style="76" customWidth="1"/>
    <col min="11013" max="11013" width="12.5703125" style="76" bestFit="1" customWidth="1"/>
    <col min="11014" max="11014" width="11.140625" style="76" bestFit="1" customWidth="1"/>
    <col min="11015" max="11015" width="2.42578125" style="76" bestFit="1" customWidth="1"/>
    <col min="11016" max="11016" width="11" style="76" bestFit="1" customWidth="1"/>
    <col min="11017" max="11017" width="10.7109375" style="76" customWidth="1"/>
    <col min="11018" max="11018" width="2.140625" style="76" customWidth="1"/>
    <col min="11019" max="11019" width="8.85546875" style="76" bestFit="1" customWidth="1"/>
    <col min="11020" max="11264" width="11" style="76"/>
    <col min="11265" max="11265" width="46.7109375" style="76" bestFit="1" customWidth="1"/>
    <col min="11266" max="11266" width="12.140625" style="76" bestFit="1" customWidth="1"/>
    <col min="11267" max="11267" width="12.5703125" style="76" bestFit="1" customWidth="1"/>
    <col min="11268" max="11268" width="12" style="76" customWidth="1"/>
    <col min="11269" max="11269" width="12.5703125" style="76" bestFit="1" customWidth="1"/>
    <col min="11270" max="11270" width="11.140625" style="76" bestFit="1" customWidth="1"/>
    <col min="11271" max="11271" width="2.42578125" style="76" bestFit="1" customWidth="1"/>
    <col min="11272" max="11272" width="11" style="76" bestFit="1" customWidth="1"/>
    <col min="11273" max="11273" width="10.7109375" style="76" customWidth="1"/>
    <col min="11274" max="11274" width="2.140625" style="76" customWidth="1"/>
    <col min="11275" max="11275" width="8.85546875" style="76" bestFit="1" customWidth="1"/>
    <col min="11276" max="11520" width="11" style="76"/>
    <col min="11521" max="11521" width="46.7109375" style="76" bestFit="1" customWidth="1"/>
    <col min="11522" max="11522" width="12.140625" style="76" bestFit="1" customWidth="1"/>
    <col min="11523" max="11523" width="12.5703125" style="76" bestFit="1" customWidth="1"/>
    <col min="11524" max="11524" width="12" style="76" customWidth="1"/>
    <col min="11525" max="11525" width="12.5703125" style="76" bestFit="1" customWidth="1"/>
    <col min="11526" max="11526" width="11.140625" style="76" bestFit="1" customWidth="1"/>
    <col min="11527" max="11527" width="2.42578125" style="76" bestFit="1" customWidth="1"/>
    <col min="11528" max="11528" width="11" style="76" bestFit="1" customWidth="1"/>
    <col min="11529" max="11529" width="10.7109375" style="76" customWidth="1"/>
    <col min="11530" max="11530" width="2.140625" style="76" customWidth="1"/>
    <col min="11531" max="11531" width="8.85546875" style="76" bestFit="1" customWidth="1"/>
    <col min="11532" max="11776" width="11" style="76"/>
    <col min="11777" max="11777" width="46.7109375" style="76" bestFit="1" customWidth="1"/>
    <col min="11778" max="11778" width="12.140625" style="76" bestFit="1" customWidth="1"/>
    <col min="11779" max="11779" width="12.5703125" style="76" bestFit="1" customWidth="1"/>
    <col min="11780" max="11780" width="12" style="76" customWidth="1"/>
    <col min="11781" max="11781" width="12.5703125" style="76" bestFit="1" customWidth="1"/>
    <col min="11782" max="11782" width="11.140625" style="76" bestFit="1" customWidth="1"/>
    <col min="11783" max="11783" width="2.42578125" style="76" bestFit="1" customWidth="1"/>
    <col min="11784" max="11784" width="11" style="76" bestFit="1" customWidth="1"/>
    <col min="11785" max="11785" width="10.7109375" style="76" customWidth="1"/>
    <col min="11786" max="11786" width="2.140625" style="76" customWidth="1"/>
    <col min="11787" max="11787" width="8.85546875" style="76" bestFit="1" customWidth="1"/>
    <col min="11788" max="12032" width="11" style="76"/>
    <col min="12033" max="12033" width="46.7109375" style="76" bestFit="1" customWidth="1"/>
    <col min="12034" max="12034" width="12.140625" style="76" bestFit="1" customWidth="1"/>
    <col min="12035" max="12035" width="12.5703125" style="76" bestFit="1" customWidth="1"/>
    <col min="12036" max="12036" width="12" style="76" customWidth="1"/>
    <col min="12037" max="12037" width="12.5703125" style="76" bestFit="1" customWidth="1"/>
    <col min="12038" max="12038" width="11.140625" style="76" bestFit="1" customWidth="1"/>
    <col min="12039" max="12039" width="2.42578125" style="76" bestFit="1" customWidth="1"/>
    <col min="12040" max="12040" width="11" style="76" bestFit="1" customWidth="1"/>
    <col min="12041" max="12041" width="10.7109375" style="76" customWidth="1"/>
    <col min="12042" max="12042" width="2.140625" style="76" customWidth="1"/>
    <col min="12043" max="12043" width="8.85546875" style="76" bestFit="1" customWidth="1"/>
    <col min="12044" max="12288" width="11" style="76"/>
    <col min="12289" max="12289" width="46.7109375" style="76" bestFit="1" customWidth="1"/>
    <col min="12290" max="12290" width="12.140625" style="76" bestFit="1" customWidth="1"/>
    <col min="12291" max="12291" width="12.5703125" style="76" bestFit="1" customWidth="1"/>
    <col min="12292" max="12292" width="12" style="76" customWidth="1"/>
    <col min="12293" max="12293" width="12.5703125" style="76" bestFit="1" customWidth="1"/>
    <col min="12294" max="12294" width="11.140625" style="76" bestFit="1" customWidth="1"/>
    <col min="12295" max="12295" width="2.42578125" style="76" bestFit="1" customWidth="1"/>
    <col min="12296" max="12296" width="11" style="76" bestFit="1" customWidth="1"/>
    <col min="12297" max="12297" width="10.7109375" style="76" customWidth="1"/>
    <col min="12298" max="12298" width="2.140625" style="76" customWidth="1"/>
    <col min="12299" max="12299" width="8.85546875" style="76" bestFit="1" customWidth="1"/>
    <col min="12300" max="12544" width="11" style="76"/>
    <col min="12545" max="12545" width="46.7109375" style="76" bestFit="1" customWidth="1"/>
    <col min="12546" max="12546" width="12.140625" style="76" bestFit="1" customWidth="1"/>
    <col min="12547" max="12547" width="12.5703125" style="76" bestFit="1" customWidth="1"/>
    <col min="12548" max="12548" width="12" style="76" customWidth="1"/>
    <col min="12549" max="12549" width="12.5703125" style="76" bestFit="1" customWidth="1"/>
    <col min="12550" max="12550" width="11.140625" style="76" bestFit="1" customWidth="1"/>
    <col min="12551" max="12551" width="2.42578125" style="76" bestFit="1" customWidth="1"/>
    <col min="12552" max="12552" width="11" style="76" bestFit="1" customWidth="1"/>
    <col min="12553" max="12553" width="10.7109375" style="76" customWidth="1"/>
    <col min="12554" max="12554" width="2.140625" style="76" customWidth="1"/>
    <col min="12555" max="12555" width="8.85546875" style="76" bestFit="1" customWidth="1"/>
    <col min="12556" max="12800" width="11" style="76"/>
    <col min="12801" max="12801" width="46.7109375" style="76" bestFit="1" customWidth="1"/>
    <col min="12802" max="12802" width="12.140625" style="76" bestFit="1" customWidth="1"/>
    <col min="12803" max="12803" width="12.5703125" style="76" bestFit="1" customWidth="1"/>
    <col min="12804" max="12804" width="12" style="76" customWidth="1"/>
    <col min="12805" max="12805" width="12.5703125" style="76" bestFit="1" customWidth="1"/>
    <col min="12806" max="12806" width="11.140625" style="76" bestFit="1" customWidth="1"/>
    <col min="12807" max="12807" width="2.42578125" style="76" bestFit="1" customWidth="1"/>
    <col min="12808" max="12808" width="11" style="76" bestFit="1" customWidth="1"/>
    <col min="12809" max="12809" width="10.7109375" style="76" customWidth="1"/>
    <col min="12810" max="12810" width="2.140625" style="76" customWidth="1"/>
    <col min="12811" max="12811" width="8.85546875" style="76" bestFit="1" customWidth="1"/>
    <col min="12812" max="13056" width="11" style="76"/>
    <col min="13057" max="13057" width="46.7109375" style="76" bestFit="1" customWidth="1"/>
    <col min="13058" max="13058" width="12.140625" style="76" bestFit="1" customWidth="1"/>
    <col min="13059" max="13059" width="12.5703125" style="76" bestFit="1" customWidth="1"/>
    <col min="13060" max="13060" width="12" style="76" customWidth="1"/>
    <col min="13061" max="13061" width="12.5703125" style="76" bestFit="1" customWidth="1"/>
    <col min="13062" max="13062" width="11.140625" style="76" bestFit="1" customWidth="1"/>
    <col min="13063" max="13063" width="2.42578125" style="76" bestFit="1" customWidth="1"/>
    <col min="13064" max="13064" width="11" style="76" bestFit="1" customWidth="1"/>
    <col min="13065" max="13065" width="10.7109375" style="76" customWidth="1"/>
    <col min="13066" max="13066" width="2.140625" style="76" customWidth="1"/>
    <col min="13067" max="13067" width="8.85546875" style="76" bestFit="1" customWidth="1"/>
    <col min="13068" max="13312" width="11" style="76"/>
    <col min="13313" max="13313" width="46.7109375" style="76" bestFit="1" customWidth="1"/>
    <col min="13314" max="13314" width="12.140625" style="76" bestFit="1" customWidth="1"/>
    <col min="13315" max="13315" width="12.5703125" style="76" bestFit="1" customWidth="1"/>
    <col min="13316" max="13316" width="12" style="76" customWidth="1"/>
    <col min="13317" max="13317" width="12.5703125" style="76" bestFit="1" customWidth="1"/>
    <col min="13318" max="13318" width="11.140625" style="76" bestFit="1" customWidth="1"/>
    <col min="13319" max="13319" width="2.42578125" style="76" bestFit="1" customWidth="1"/>
    <col min="13320" max="13320" width="11" style="76" bestFit="1" customWidth="1"/>
    <col min="13321" max="13321" width="10.7109375" style="76" customWidth="1"/>
    <col min="13322" max="13322" width="2.140625" style="76" customWidth="1"/>
    <col min="13323" max="13323" width="8.85546875" style="76" bestFit="1" customWidth="1"/>
    <col min="13324" max="13568" width="11" style="76"/>
    <col min="13569" max="13569" width="46.7109375" style="76" bestFit="1" customWidth="1"/>
    <col min="13570" max="13570" width="12.140625" style="76" bestFit="1" customWidth="1"/>
    <col min="13571" max="13571" width="12.5703125" style="76" bestFit="1" customWidth="1"/>
    <col min="13572" max="13572" width="12" style="76" customWidth="1"/>
    <col min="13573" max="13573" width="12.5703125" style="76" bestFit="1" customWidth="1"/>
    <col min="13574" max="13574" width="11.140625" style="76" bestFit="1" customWidth="1"/>
    <col min="13575" max="13575" width="2.42578125" style="76" bestFit="1" customWidth="1"/>
    <col min="13576" max="13576" width="11" style="76" bestFit="1" customWidth="1"/>
    <col min="13577" max="13577" width="10.7109375" style="76" customWidth="1"/>
    <col min="13578" max="13578" width="2.140625" style="76" customWidth="1"/>
    <col min="13579" max="13579" width="8.85546875" style="76" bestFit="1" customWidth="1"/>
    <col min="13580" max="13824" width="11" style="76"/>
    <col min="13825" max="13825" width="46.7109375" style="76" bestFit="1" customWidth="1"/>
    <col min="13826" max="13826" width="12.140625" style="76" bestFit="1" customWidth="1"/>
    <col min="13827" max="13827" width="12.5703125" style="76" bestFit="1" customWidth="1"/>
    <col min="13828" max="13828" width="12" style="76" customWidth="1"/>
    <col min="13829" max="13829" width="12.5703125" style="76" bestFit="1" customWidth="1"/>
    <col min="13830" max="13830" width="11.140625" style="76" bestFit="1" customWidth="1"/>
    <col min="13831" max="13831" width="2.42578125" style="76" bestFit="1" customWidth="1"/>
    <col min="13832" max="13832" width="11" style="76" bestFit="1" customWidth="1"/>
    <col min="13833" max="13833" width="10.7109375" style="76" customWidth="1"/>
    <col min="13834" max="13834" width="2.140625" style="76" customWidth="1"/>
    <col min="13835" max="13835" width="8.85546875" style="76" bestFit="1" customWidth="1"/>
    <col min="13836" max="14080" width="11" style="76"/>
    <col min="14081" max="14081" width="46.7109375" style="76" bestFit="1" customWidth="1"/>
    <col min="14082" max="14082" width="12.140625" style="76" bestFit="1" customWidth="1"/>
    <col min="14083" max="14083" width="12.5703125" style="76" bestFit="1" customWidth="1"/>
    <col min="14084" max="14084" width="12" style="76" customWidth="1"/>
    <col min="14085" max="14085" width="12.5703125" style="76" bestFit="1" customWidth="1"/>
    <col min="14086" max="14086" width="11.140625" style="76" bestFit="1" customWidth="1"/>
    <col min="14087" max="14087" width="2.42578125" style="76" bestFit="1" customWidth="1"/>
    <col min="14088" max="14088" width="11" style="76" bestFit="1" customWidth="1"/>
    <col min="14089" max="14089" width="10.7109375" style="76" customWidth="1"/>
    <col min="14090" max="14090" width="2.140625" style="76" customWidth="1"/>
    <col min="14091" max="14091" width="8.85546875" style="76" bestFit="1" customWidth="1"/>
    <col min="14092" max="14336" width="11" style="76"/>
    <col min="14337" max="14337" width="46.7109375" style="76" bestFit="1" customWidth="1"/>
    <col min="14338" max="14338" width="12.140625" style="76" bestFit="1" customWidth="1"/>
    <col min="14339" max="14339" width="12.5703125" style="76" bestFit="1" customWidth="1"/>
    <col min="14340" max="14340" width="12" style="76" customWidth="1"/>
    <col min="14341" max="14341" width="12.5703125" style="76" bestFit="1" customWidth="1"/>
    <col min="14342" max="14342" width="11.140625" style="76" bestFit="1" customWidth="1"/>
    <col min="14343" max="14343" width="2.42578125" style="76" bestFit="1" customWidth="1"/>
    <col min="14344" max="14344" width="11" style="76" bestFit="1" customWidth="1"/>
    <col min="14345" max="14345" width="10.7109375" style="76" customWidth="1"/>
    <col min="14346" max="14346" width="2.140625" style="76" customWidth="1"/>
    <col min="14347" max="14347" width="8.85546875" style="76" bestFit="1" customWidth="1"/>
    <col min="14348" max="14592" width="11" style="76"/>
    <col min="14593" max="14593" width="46.7109375" style="76" bestFit="1" customWidth="1"/>
    <col min="14594" max="14594" width="12.140625" style="76" bestFit="1" customWidth="1"/>
    <col min="14595" max="14595" width="12.5703125" style="76" bestFit="1" customWidth="1"/>
    <col min="14596" max="14596" width="12" style="76" customWidth="1"/>
    <col min="14597" max="14597" width="12.5703125" style="76" bestFit="1" customWidth="1"/>
    <col min="14598" max="14598" width="11.140625" style="76" bestFit="1" customWidth="1"/>
    <col min="14599" max="14599" width="2.42578125" style="76" bestFit="1" customWidth="1"/>
    <col min="14600" max="14600" width="11" style="76" bestFit="1" customWidth="1"/>
    <col min="14601" max="14601" width="10.7109375" style="76" customWidth="1"/>
    <col min="14602" max="14602" width="2.140625" style="76" customWidth="1"/>
    <col min="14603" max="14603" width="8.85546875" style="76" bestFit="1" customWidth="1"/>
    <col min="14604" max="14848" width="11" style="76"/>
    <col min="14849" max="14849" width="46.7109375" style="76" bestFit="1" customWidth="1"/>
    <col min="14850" max="14850" width="12.140625" style="76" bestFit="1" customWidth="1"/>
    <col min="14851" max="14851" width="12.5703125" style="76" bestFit="1" customWidth="1"/>
    <col min="14852" max="14852" width="12" style="76" customWidth="1"/>
    <col min="14853" max="14853" width="12.5703125" style="76" bestFit="1" customWidth="1"/>
    <col min="14854" max="14854" width="11.140625" style="76" bestFit="1" customWidth="1"/>
    <col min="14855" max="14855" width="2.42578125" style="76" bestFit="1" customWidth="1"/>
    <col min="14856" max="14856" width="11" style="76" bestFit="1" customWidth="1"/>
    <col min="14857" max="14857" width="10.7109375" style="76" customWidth="1"/>
    <col min="14858" max="14858" width="2.140625" style="76" customWidth="1"/>
    <col min="14859" max="14859" width="8.85546875" style="76" bestFit="1" customWidth="1"/>
    <col min="14860" max="15104" width="11" style="76"/>
    <col min="15105" max="15105" width="46.7109375" style="76" bestFit="1" customWidth="1"/>
    <col min="15106" max="15106" width="12.140625" style="76" bestFit="1" customWidth="1"/>
    <col min="15107" max="15107" width="12.5703125" style="76" bestFit="1" customWidth="1"/>
    <col min="15108" max="15108" width="12" style="76" customWidth="1"/>
    <col min="15109" max="15109" width="12.5703125" style="76" bestFit="1" customWidth="1"/>
    <col min="15110" max="15110" width="11.140625" style="76" bestFit="1" customWidth="1"/>
    <col min="15111" max="15111" width="2.42578125" style="76" bestFit="1" customWidth="1"/>
    <col min="15112" max="15112" width="11" style="76" bestFit="1" customWidth="1"/>
    <col min="15113" max="15113" width="10.7109375" style="76" customWidth="1"/>
    <col min="15114" max="15114" width="2.140625" style="76" customWidth="1"/>
    <col min="15115" max="15115" width="8.85546875" style="76" bestFit="1" customWidth="1"/>
    <col min="15116" max="15360" width="11" style="76"/>
    <col min="15361" max="15361" width="46.7109375" style="76" bestFit="1" customWidth="1"/>
    <col min="15362" max="15362" width="12.140625" style="76" bestFit="1" customWidth="1"/>
    <col min="15363" max="15363" width="12.5703125" style="76" bestFit="1" customWidth="1"/>
    <col min="15364" max="15364" width="12" style="76" customWidth="1"/>
    <col min="15365" max="15365" width="12.5703125" style="76" bestFit="1" customWidth="1"/>
    <col min="15366" max="15366" width="11.140625" style="76" bestFit="1" customWidth="1"/>
    <col min="15367" max="15367" width="2.42578125" style="76" bestFit="1" customWidth="1"/>
    <col min="15368" max="15368" width="11" style="76" bestFit="1" customWidth="1"/>
    <col min="15369" max="15369" width="10.7109375" style="76" customWidth="1"/>
    <col min="15370" max="15370" width="2.140625" style="76" customWidth="1"/>
    <col min="15371" max="15371" width="8.85546875" style="76" bestFit="1" customWidth="1"/>
    <col min="15372" max="15616" width="11" style="76"/>
    <col min="15617" max="15617" width="46.7109375" style="76" bestFit="1" customWidth="1"/>
    <col min="15618" max="15618" width="12.140625" style="76" bestFit="1" customWidth="1"/>
    <col min="15619" max="15619" width="12.5703125" style="76" bestFit="1" customWidth="1"/>
    <col min="15620" max="15620" width="12" style="76" customWidth="1"/>
    <col min="15621" max="15621" width="12.5703125" style="76" bestFit="1" customWidth="1"/>
    <col min="15622" max="15622" width="11.140625" style="76" bestFit="1" customWidth="1"/>
    <col min="15623" max="15623" width="2.42578125" style="76" bestFit="1" customWidth="1"/>
    <col min="15624" max="15624" width="11" style="76" bestFit="1" customWidth="1"/>
    <col min="15625" max="15625" width="10.7109375" style="76" customWidth="1"/>
    <col min="15626" max="15626" width="2.140625" style="76" customWidth="1"/>
    <col min="15627" max="15627" width="8.85546875" style="76" bestFit="1" customWidth="1"/>
    <col min="15628" max="15872" width="11" style="76"/>
    <col min="15873" max="15873" width="46.7109375" style="76" bestFit="1" customWidth="1"/>
    <col min="15874" max="15874" width="12.140625" style="76" bestFit="1" customWidth="1"/>
    <col min="15875" max="15875" width="12.5703125" style="76" bestFit="1" customWidth="1"/>
    <col min="15876" max="15876" width="12" style="76" customWidth="1"/>
    <col min="15877" max="15877" width="12.5703125" style="76" bestFit="1" customWidth="1"/>
    <col min="15878" max="15878" width="11.140625" style="76" bestFit="1" customWidth="1"/>
    <col min="15879" max="15879" width="2.42578125" style="76" bestFit="1" customWidth="1"/>
    <col min="15880" max="15880" width="11" style="76" bestFit="1" customWidth="1"/>
    <col min="15881" max="15881" width="10.7109375" style="76" customWidth="1"/>
    <col min="15882" max="15882" width="2.140625" style="76" customWidth="1"/>
    <col min="15883" max="15883" width="8.85546875" style="76" bestFit="1" customWidth="1"/>
    <col min="15884" max="16128" width="11" style="76"/>
    <col min="16129" max="16129" width="46.7109375" style="76" bestFit="1" customWidth="1"/>
    <col min="16130" max="16130" width="12.140625" style="76" bestFit="1" customWidth="1"/>
    <col min="16131" max="16131" width="12.5703125" style="76" bestFit="1" customWidth="1"/>
    <col min="16132" max="16132" width="12" style="76" customWidth="1"/>
    <col min="16133" max="16133" width="12.5703125" style="76" bestFit="1" customWidth="1"/>
    <col min="16134" max="16134" width="11.140625" style="76" bestFit="1" customWidth="1"/>
    <col min="16135" max="16135" width="2.42578125" style="76" bestFit="1" customWidth="1"/>
    <col min="16136" max="16136" width="11" style="76" bestFit="1" customWidth="1"/>
    <col min="16137" max="16137" width="10.7109375" style="76" customWidth="1"/>
    <col min="16138" max="16138" width="2.140625" style="76" customWidth="1"/>
    <col min="16139" max="16139" width="8.85546875" style="76" bestFit="1" customWidth="1"/>
    <col min="16140" max="16384" width="11" style="76"/>
  </cols>
  <sheetData>
    <row r="1" spans="1:12" ht="12.75">
      <c r="A1" s="1762" t="s">
        <v>186</v>
      </c>
      <c r="B1" s="1762"/>
      <c r="C1" s="1762"/>
      <c r="D1" s="1762"/>
      <c r="E1" s="1762"/>
      <c r="F1" s="1762"/>
      <c r="G1" s="1762"/>
      <c r="H1" s="1762"/>
      <c r="I1" s="1762"/>
      <c r="J1" s="1762"/>
      <c r="K1" s="1762"/>
    </row>
    <row r="2" spans="1:12" ht="17.100000000000001" customHeight="1">
      <c r="A2" s="1771" t="s">
        <v>139</v>
      </c>
      <c r="B2" s="1771"/>
      <c r="C2" s="1771"/>
      <c r="D2" s="1771"/>
      <c r="E2" s="1771"/>
      <c r="F2" s="1771"/>
      <c r="G2" s="1771"/>
      <c r="H2" s="1771"/>
      <c r="I2" s="1771"/>
      <c r="J2" s="1771"/>
      <c r="K2" s="1771"/>
    </row>
    <row r="3" spans="1:12" ht="17.100000000000001" customHeight="1" thickBot="1">
      <c r="E3" s="149"/>
      <c r="I3" s="1764" t="s">
        <v>1</v>
      </c>
      <c r="J3" s="1764"/>
      <c r="K3" s="1764"/>
    </row>
    <row r="4" spans="1:12" ht="13.5" thickTop="1">
      <c r="A4" s="79"/>
      <c r="B4" s="150">
        <v>2015</v>
      </c>
      <c r="C4" s="150">
        <v>2016</v>
      </c>
      <c r="D4" s="150">
        <v>2016</v>
      </c>
      <c r="E4" s="151">
        <v>2017</v>
      </c>
      <c r="F4" s="1772" t="s">
        <v>97</v>
      </c>
      <c r="G4" s="1773"/>
      <c r="H4" s="1773"/>
      <c r="I4" s="1773"/>
      <c r="J4" s="1773"/>
      <c r="K4" s="1774"/>
    </row>
    <row r="5" spans="1:12" ht="12.75">
      <c r="A5" s="152" t="s">
        <v>140</v>
      </c>
      <c r="B5" s="153" t="s">
        <v>99</v>
      </c>
      <c r="C5" s="84" t="s">
        <v>100</v>
      </c>
      <c r="D5" s="84" t="s">
        <v>101</v>
      </c>
      <c r="E5" s="85" t="s">
        <v>102</v>
      </c>
      <c r="F5" s="1767" t="s">
        <v>6</v>
      </c>
      <c r="G5" s="1768"/>
      <c r="H5" s="1769"/>
      <c r="I5" s="1767" t="s">
        <v>77</v>
      </c>
      <c r="J5" s="1768"/>
      <c r="K5" s="1770"/>
    </row>
    <row r="6" spans="1:12" ht="12.75">
      <c r="A6" s="152"/>
      <c r="B6" s="154"/>
      <c r="C6" s="154"/>
      <c r="D6" s="155"/>
      <c r="E6" s="156"/>
      <c r="F6" s="157" t="s">
        <v>3</v>
      </c>
      <c r="G6" s="158" t="s">
        <v>96</v>
      </c>
      <c r="H6" s="159" t="s">
        <v>103</v>
      </c>
      <c r="I6" s="154" t="s">
        <v>3</v>
      </c>
      <c r="J6" s="158" t="s">
        <v>96</v>
      </c>
      <c r="K6" s="160" t="s">
        <v>103</v>
      </c>
    </row>
    <row r="7" spans="1:12" ht="17.100000000000001" customHeight="1">
      <c r="A7" s="93" t="s">
        <v>141</v>
      </c>
      <c r="B7" s="94">
        <v>726683.89065699978</v>
      </c>
      <c r="C7" s="94">
        <v>899232.53923489992</v>
      </c>
      <c r="D7" s="94">
        <v>917630.90047061001</v>
      </c>
      <c r="E7" s="95">
        <v>944335.54722959001</v>
      </c>
      <c r="F7" s="96">
        <v>172548.64857790014</v>
      </c>
      <c r="G7" s="161"/>
      <c r="H7" s="95">
        <v>23.744664054943858</v>
      </c>
      <c r="I7" s="94">
        <v>26704.646758980001</v>
      </c>
      <c r="J7" s="162"/>
      <c r="K7" s="99">
        <v>2.9101730058659134</v>
      </c>
      <c r="L7" s="100"/>
    </row>
    <row r="8" spans="1:12" ht="17.100000000000001" customHeight="1">
      <c r="A8" s="108" t="s">
        <v>142</v>
      </c>
      <c r="B8" s="103">
        <v>19527.073390609999</v>
      </c>
      <c r="C8" s="103">
        <v>26881.873939519999</v>
      </c>
      <c r="D8" s="103">
        <v>28206.181776740003</v>
      </c>
      <c r="E8" s="104">
        <v>26916.849157880002</v>
      </c>
      <c r="F8" s="105">
        <v>7354.8005489099996</v>
      </c>
      <c r="G8" s="163"/>
      <c r="H8" s="104">
        <v>37.664633105986631</v>
      </c>
      <c r="I8" s="103">
        <v>-1289.3326188600004</v>
      </c>
      <c r="J8" s="104"/>
      <c r="K8" s="107">
        <v>-4.5710994457365297</v>
      </c>
      <c r="L8" s="100"/>
    </row>
    <row r="9" spans="1:12" ht="17.100000000000001" customHeight="1">
      <c r="A9" s="108" t="s">
        <v>143</v>
      </c>
      <c r="B9" s="103">
        <v>4095.8827999999994</v>
      </c>
      <c r="C9" s="103">
        <v>622.0788</v>
      </c>
      <c r="D9" s="103">
        <v>29.838400000000004</v>
      </c>
      <c r="E9" s="104">
        <v>17.104559999999999</v>
      </c>
      <c r="F9" s="105">
        <v>-3473.8039999999992</v>
      </c>
      <c r="G9" s="163"/>
      <c r="H9" s="104">
        <v>-84.812094721069656</v>
      </c>
      <c r="I9" s="103">
        <v>-12.733840000000004</v>
      </c>
      <c r="J9" s="104"/>
      <c r="K9" s="107">
        <v>-42.676014799721173</v>
      </c>
      <c r="L9" s="100"/>
    </row>
    <row r="10" spans="1:12" ht="17.100000000000001" customHeight="1">
      <c r="A10" s="108" t="s">
        <v>144</v>
      </c>
      <c r="B10" s="103">
        <v>0</v>
      </c>
      <c r="C10" s="103">
        <v>2412.8202000000001</v>
      </c>
      <c r="D10" s="103">
        <v>2384.0881600000002</v>
      </c>
      <c r="E10" s="103">
        <v>2277.7572400000004</v>
      </c>
      <c r="F10" s="105">
        <v>2412.8202000000001</v>
      </c>
      <c r="G10" s="163"/>
      <c r="H10" s="104"/>
      <c r="I10" s="103">
        <v>-106.33091999999988</v>
      </c>
      <c r="J10" s="104"/>
      <c r="K10" s="107">
        <v>-4.4600246662019352</v>
      </c>
      <c r="L10" s="100"/>
    </row>
    <row r="11" spans="1:12" ht="17.100000000000001" customHeight="1">
      <c r="A11" s="108" t="s">
        <v>145</v>
      </c>
      <c r="B11" s="103">
        <v>703060.93446638982</v>
      </c>
      <c r="C11" s="103">
        <v>869315.76629537996</v>
      </c>
      <c r="D11" s="103">
        <v>887010.79213386995</v>
      </c>
      <c r="E11" s="104">
        <v>915123.83627171</v>
      </c>
      <c r="F11" s="105">
        <v>166254.83182899014</v>
      </c>
      <c r="G11" s="163"/>
      <c r="H11" s="104">
        <v>23.647286270453137</v>
      </c>
      <c r="I11" s="103">
        <v>28113.044137840043</v>
      </c>
      <c r="J11" s="104"/>
      <c r="K11" s="107">
        <v>3.1694139899029716</v>
      </c>
      <c r="L11" s="100"/>
    </row>
    <row r="12" spans="1:12" ht="17.100000000000001" customHeight="1">
      <c r="A12" s="93" t="s">
        <v>146</v>
      </c>
      <c r="B12" s="94">
        <v>18526.624474249998</v>
      </c>
      <c r="C12" s="94">
        <v>16438.82687425</v>
      </c>
      <c r="D12" s="94">
        <v>16408.711874249999</v>
      </c>
      <c r="E12" s="95">
        <v>58982.554755250007</v>
      </c>
      <c r="F12" s="96">
        <v>-2087.7975999999981</v>
      </c>
      <c r="G12" s="161"/>
      <c r="H12" s="95">
        <v>-11.269174278896896</v>
      </c>
      <c r="I12" s="94">
        <v>42573.842881000004</v>
      </c>
      <c r="J12" s="95"/>
      <c r="K12" s="99">
        <v>259.45877535829396</v>
      </c>
      <c r="L12" s="100"/>
    </row>
    <row r="13" spans="1:12" ht="17.100000000000001" customHeight="1">
      <c r="A13" s="108" t="s">
        <v>147</v>
      </c>
      <c r="B13" s="103">
        <v>17968.912474249999</v>
      </c>
      <c r="C13" s="103">
        <v>16099.85087425</v>
      </c>
      <c r="D13" s="103">
        <v>16099.85087425</v>
      </c>
      <c r="E13" s="104">
        <v>47687.357359250003</v>
      </c>
      <c r="F13" s="105">
        <v>-1869.0615999999991</v>
      </c>
      <c r="G13" s="163"/>
      <c r="H13" s="104">
        <v>-10.401640069639281</v>
      </c>
      <c r="I13" s="103">
        <v>31587.506485000005</v>
      </c>
      <c r="J13" s="104"/>
      <c r="K13" s="107">
        <v>196.19750972675695</v>
      </c>
      <c r="L13" s="100"/>
    </row>
    <row r="14" spans="1:12" ht="17.100000000000001" customHeight="1">
      <c r="A14" s="108" t="s">
        <v>148</v>
      </c>
      <c r="B14" s="103">
        <v>28.7</v>
      </c>
      <c r="C14" s="103">
        <v>0</v>
      </c>
      <c r="D14" s="103">
        <v>0</v>
      </c>
      <c r="E14" s="104">
        <v>8942</v>
      </c>
      <c r="F14" s="105">
        <v>-28.7</v>
      </c>
      <c r="G14" s="163"/>
      <c r="H14" s="104">
        <v>-100</v>
      </c>
      <c r="I14" s="103">
        <v>8942</v>
      </c>
      <c r="J14" s="104"/>
      <c r="K14" s="107"/>
      <c r="L14" s="100"/>
    </row>
    <row r="15" spans="1:12" ht="17.100000000000001" customHeight="1">
      <c r="A15" s="108" t="s">
        <v>149</v>
      </c>
      <c r="B15" s="103">
        <v>529.01199999999994</v>
      </c>
      <c r="C15" s="103">
        <v>338.976</v>
      </c>
      <c r="D15" s="103">
        <v>308.86099999999999</v>
      </c>
      <c r="E15" s="104">
        <v>2353.1973959999996</v>
      </c>
      <c r="F15" s="105">
        <v>-190.03599999999994</v>
      </c>
      <c r="G15" s="163"/>
      <c r="H15" s="104">
        <v>-35.922814605339759</v>
      </c>
      <c r="I15" s="103">
        <v>2044.3363959999997</v>
      </c>
      <c r="J15" s="104"/>
      <c r="K15" s="107"/>
      <c r="L15" s="100"/>
    </row>
    <row r="16" spans="1:12" ht="17.100000000000001" customHeight="1">
      <c r="A16" s="108" t="s">
        <v>150</v>
      </c>
      <c r="B16" s="103">
        <v>0</v>
      </c>
      <c r="C16" s="103">
        <v>0</v>
      </c>
      <c r="D16" s="103">
        <v>0</v>
      </c>
      <c r="E16" s="104">
        <v>0</v>
      </c>
      <c r="F16" s="105">
        <v>0</v>
      </c>
      <c r="G16" s="163"/>
      <c r="H16" s="104"/>
      <c r="I16" s="103">
        <v>0</v>
      </c>
      <c r="J16" s="104"/>
      <c r="K16" s="107"/>
      <c r="L16" s="100"/>
    </row>
    <row r="17" spans="1:12" ht="17.100000000000001" customHeight="1">
      <c r="A17" s="164" t="s">
        <v>151</v>
      </c>
      <c r="B17" s="94">
        <v>31</v>
      </c>
      <c r="C17" s="94">
        <v>31</v>
      </c>
      <c r="D17" s="94">
        <v>31</v>
      </c>
      <c r="E17" s="95">
        <v>31</v>
      </c>
      <c r="F17" s="96">
        <v>0</v>
      </c>
      <c r="G17" s="161"/>
      <c r="H17" s="95">
        <v>0</v>
      </c>
      <c r="I17" s="94">
        <v>0</v>
      </c>
      <c r="J17" s="95"/>
      <c r="K17" s="99">
        <v>0</v>
      </c>
      <c r="L17" s="100"/>
    </row>
    <row r="18" spans="1:12" ht="17.100000000000001" customHeight="1">
      <c r="A18" s="93" t="s">
        <v>152</v>
      </c>
      <c r="B18" s="94">
        <v>2423.7671835200003</v>
      </c>
      <c r="C18" s="94">
        <v>2423.7671835200003</v>
      </c>
      <c r="D18" s="94">
        <v>2423.7671835200003</v>
      </c>
      <c r="E18" s="95">
        <v>3448.5718692200003</v>
      </c>
      <c r="F18" s="96">
        <v>0</v>
      </c>
      <c r="G18" s="161"/>
      <c r="H18" s="95">
        <v>0</v>
      </c>
      <c r="I18" s="94">
        <v>1024.8046856999999</v>
      </c>
      <c r="J18" s="95"/>
      <c r="K18" s="99">
        <v>42.281482011473216</v>
      </c>
      <c r="L18" s="100"/>
    </row>
    <row r="19" spans="1:12" ht="17.100000000000001" customHeight="1">
      <c r="A19" s="108" t="s">
        <v>153</v>
      </c>
      <c r="B19" s="103">
        <v>2407.7671835200003</v>
      </c>
      <c r="C19" s="103">
        <v>2407.7671835200003</v>
      </c>
      <c r="D19" s="103">
        <v>2407.7671835200003</v>
      </c>
      <c r="E19" s="104">
        <v>3432.5718692200003</v>
      </c>
      <c r="F19" s="105">
        <v>0</v>
      </c>
      <c r="G19" s="163"/>
      <c r="H19" s="104">
        <v>0</v>
      </c>
      <c r="I19" s="103">
        <v>1024.8046856999999</v>
      </c>
      <c r="J19" s="104"/>
      <c r="K19" s="107">
        <v>42.562449256485074</v>
      </c>
      <c r="L19" s="100"/>
    </row>
    <row r="20" spans="1:12" ht="17.100000000000001" customHeight="1">
      <c r="A20" s="108" t="s">
        <v>154</v>
      </c>
      <c r="B20" s="103">
        <v>16</v>
      </c>
      <c r="C20" s="103">
        <v>16</v>
      </c>
      <c r="D20" s="103">
        <v>16</v>
      </c>
      <c r="E20" s="104">
        <v>16</v>
      </c>
      <c r="F20" s="105">
        <v>0</v>
      </c>
      <c r="G20" s="163"/>
      <c r="H20" s="104">
        <v>0</v>
      </c>
      <c r="I20" s="103">
        <v>0</v>
      </c>
      <c r="J20" s="104"/>
      <c r="K20" s="107">
        <v>0</v>
      </c>
      <c r="L20" s="100"/>
    </row>
    <row r="21" spans="1:12" ht="17.100000000000001" customHeight="1">
      <c r="A21" s="93" t="s">
        <v>155</v>
      </c>
      <c r="B21" s="94">
        <v>3261.5032812499999</v>
      </c>
      <c r="C21" s="94">
        <v>3460.5863351500002</v>
      </c>
      <c r="D21" s="94">
        <v>6710.1528778900001</v>
      </c>
      <c r="E21" s="95">
        <v>8952.7058448600001</v>
      </c>
      <c r="F21" s="96">
        <v>199.08305390000032</v>
      </c>
      <c r="G21" s="161"/>
      <c r="H21" s="95">
        <v>6.1040273987920068</v>
      </c>
      <c r="I21" s="94">
        <v>2242.5529669699999</v>
      </c>
      <c r="J21" s="95"/>
      <c r="K21" s="99">
        <v>33.420296195623614</v>
      </c>
      <c r="L21" s="100"/>
    </row>
    <row r="22" spans="1:12" ht="17.100000000000001" customHeight="1">
      <c r="A22" s="108" t="s">
        <v>156</v>
      </c>
      <c r="B22" s="103">
        <v>3261.5032812499999</v>
      </c>
      <c r="C22" s="103">
        <v>3460.5863351500002</v>
      </c>
      <c r="D22" s="103">
        <v>5910.1528778900001</v>
      </c>
      <c r="E22" s="104">
        <v>8952.7058448600001</v>
      </c>
      <c r="F22" s="105">
        <v>199.08305390000032</v>
      </c>
      <c r="G22" s="163"/>
      <c r="H22" s="104">
        <v>6.1040273987920068</v>
      </c>
      <c r="I22" s="103">
        <v>3042.5529669699999</v>
      </c>
      <c r="J22" s="104"/>
      <c r="K22" s="107">
        <v>51.480106011339423</v>
      </c>
      <c r="L22" s="100"/>
    </row>
    <row r="23" spans="1:12" ht="17.100000000000001" customHeight="1">
      <c r="A23" s="108" t="s">
        <v>157</v>
      </c>
      <c r="B23" s="103">
        <v>0</v>
      </c>
      <c r="C23" s="103">
        <v>0</v>
      </c>
      <c r="D23" s="103">
        <v>800</v>
      </c>
      <c r="E23" s="104">
        <v>0</v>
      </c>
      <c r="F23" s="105">
        <v>0</v>
      </c>
      <c r="G23" s="163"/>
      <c r="H23" s="104"/>
      <c r="I23" s="103">
        <v>-800</v>
      </c>
      <c r="J23" s="104"/>
      <c r="K23" s="107">
        <v>-100</v>
      </c>
      <c r="L23" s="100"/>
    </row>
    <row r="24" spans="1:12" ht="17.100000000000001" customHeight="1">
      <c r="A24" s="93" t="s">
        <v>158</v>
      </c>
      <c r="B24" s="94">
        <v>4695.79921251</v>
      </c>
      <c r="C24" s="94">
        <v>4464.4027627699998</v>
      </c>
      <c r="D24" s="94">
        <v>4449.7970038699996</v>
      </c>
      <c r="E24" s="95">
        <v>4158.0660545600003</v>
      </c>
      <c r="F24" s="96">
        <v>-231.39644974000021</v>
      </c>
      <c r="G24" s="161"/>
      <c r="H24" s="95">
        <v>-4.927733049648733</v>
      </c>
      <c r="I24" s="94">
        <v>-291.73094930999923</v>
      </c>
      <c r="J24" s="95"/>
      <c r="K24" s="99">
        <v>-6.5560507379613071</v>
      </c>
      <c r="L24" s="100"/>
    </row>
    <row r="25" spans="1:12" ht="17.100000000000001" customHeight="1">
      <c r="A25" s="93" t="s">
        <v>159</v>
      </c>
      <c r="B25" s="94">
        <v>31359.275666210004</v>
      </c>
      <c r="C25" s="94">
        <v>35818.331173620005</v>
      </c>
      <c r="D25" s="94">
        <v>33875.377499020004</v>
      </c>
      <c r="E25" s="95">
        <v>35971.42523777001</v>
      </c>
      <c r="F25" s="96">
        <v>4459.0555074100012</v>
      </c>
      <c r="G25" s="161"/>
      <c r="H25" s="95">
        <v>14.219255428194366</v>
      </c>
      <c r="I25" s="94">
        <v>2096.0477387500068</v>
      </c>
      <c r="J25" s="95"/>
      <c r="K25" s="99">
        <v>6.1875258476769579</v>
      </c>
      <c r="L25" s="100"/>
    </row>
    <row r="26" spans="1:12" ht="17.100000000000001" customHeight="1">
      <c r="A26" s="165" t="s">
        <v>160</v>
      </c>
      <c r="B26" s="166">
        <v>786981.86047473981</v>
      </c>
      <c r="C26" s="166">
        <v>961869.45356420975</v>
      </c>
      <c r="D26" s="166">
        <v>981529.70690916001</v>
      </c>
      <c r="E26" s="167">
        <v>1055879.87099125</v>
      </c>
      <c r="F26" s="168">
        <v>174887.59308946994</v>
      </c>
      <c r="G26" s="169"/>
      <c r="H26" s="167">
        <v>22.222569778669428</v>
      </c>
      <c r="I26" s="166">
        <v>74350.164082090021</v>
      </c>
      <c r="J26" s="167"/>
      <c r="K26" s="170">
        <v>7.5749275400149543</v>
      </c>
      <c r="L26" s="100"/>
    </row>
    <row r="27" spans="1:12" ht="17.100000000000001" customHeight="1">
      <c r="A27" s="93" t="s">
        <v>161</v>
      </c>
      <c r="B27" s="94">
        <v>522898.4435030701</v>
      </c>
      <c r="C27" s="94">
        <v>522319.48646821006</v>
      </c>
      <c r="D27" s="94">
        <v>547052.99109698995</v>
      </c>
      <c r="E27" s="95">
        <v>587074.93392824999</v>
      </c>
      <c r="F27" s="96">
        <v>-578.95703486003913</v>
      </c>
      <c r="G27" s="161"/>
      <c r="H27" s="95">
        <v>-0.11072074167622568</v>
      </c>
      <c r="I27" s="94">
        <v>40021.942831260036</v>
      </c>
      <c r="J27" s="95"/>
      <c r="K27" s="99">
        <v>7.315917010343945</v>
      </c>
      <c r="L27" s="100"/>
    </row>
    <row r="28" spans="1:12" ht="17.100000000000001" customHeight="1">
      <c r="A28" s="108" t="s">
        <v>162</v>
      </c>
      <c r="B28" s="103">
        <v>270080.36128978006</v>
      </c>
      <c r="C28" s="103">
        <v>316515.18408543</v>
      </c>
      <c r="D28" s="103">
        <v>327482.67803007999</v>
      </c>
      <c r="E28" s="104">
        <v>351955.85463524994</v>
      </c>
      <c r="F28" s="105">
        <v>46434.822795649932</v>
      </c>
      <c r="G28" s="163"/>
      <c r="H28" s="104">
        <v>17.192965298883077</v>
      </c>
      <c r="I28" s="103">
        <v>24473.176605169952</v>
      </c>
      <c r="J28" s="104"/>
      <c r="K28" s="107">
        <v>7.473120945628164</v>
      </c>
      <c r="L28" s="100"/>
    </row>
    <row r="29" spans="1:12" ht="17.100000000000001" customHeight="1">
      <c r="A29" s="108" t="s">
        <v>163</v>
      </c>
      <c r="B29" s="103">
        <v>47292.02360718001</v>
      </c>
      <c r="C29" s="103">
        <v>44594.808244299995</v>
      </c>
      <c r="D29" s="103">
        <v>55901.051822580012</v>
      </c>
      <c r="E29" s="104">
        <v>53219.952165090013</v>
      </c>
      <c r="F29" s="105">
        <v>-2697.2153628800152</v>
      </c>
      <c r="G29" s="163"/>
      <c r="H29" s="104">
        <v>-5.7033198352512793</v>
      </c>
      <c r="I29" s="103">
        <v>-2681.0996574899982</v>
      </c>
      <c r="J29" s="104"/>
      <c r="K29" s="107">
        <v>-4.7961524337669559</v>
      </c>
      <c r="L29" s="100"/>
    </row>
    <row r="30" spans="1:12" ht="17.100000000000001" customHeight="1">
      <c r="A30" s="108" t="s">
        <v>164</v>
      </c>
      <c r="B30" s="103">
        <v>174939.83073156001</v>
      </c>
      <c r="C30" s="103">
        <v>132400.57997679</v>
      </c>
      <c r="D30" s="103">
        <v>134715.85834726001</v>
      </c>
      <c r="E30" s="104">
        <v>141947.6224238101</v>
      </c>
      <c r="F30" s="105">
        <v>-42539.250754770008</v>
      </c>
      <c r="G30" s="163"/>
      <c r="H30" s="104">
        <v>-24.316503895585235</v>
      </c>
      <c r="I30" s="103">
        <v>7231.7640765500837</v>
      </c>
      <c r="J30" s="104"/>
      <c r="K30" s="107">
        <v>5.3681609316615173</v>
      </c>
      <c r="L30" s="100"/>
    </row>
    <row r="31" spans="1:12" ht="17.100000000000001" customHeight="1">
      <c r="A31" s="108" t="s">
        <v>165</v>
      </c>
      <c r="B31" s="103">
        <v>11483.837105930001</v>
      </c>
      <c r="C31" s="103">
        <v>13014.29369352</v>
      </c>
      <c r="D31" s="103">
        <v>13738.88305825</v>
      </c>
      <c r="E31" s="104">
        <v>12543.40561066</v>
      </c>
      <c r="F31" s="105">
        <v>1530.4565875899989</v>
      </c>
      <c r="G31" s="163"/>
      <c r="H31" s="104">
        <v>13.32704890771835</v>
      </c>
      <c r="I31" s="103">
        <v>-1195.4774475899994</v>
      </c>
      <c r="J31" s="104"/>
      <c r="K31" s="107">
        <v>-8.7014165745601328</v>
      </c>
      <c r="L31" s="100"/>
    </row>
    <row r="32" spans="1:12" ht="17.100000000000001" customHeight="1">
      <c r="A32" s="108" t="s">
        <v>166</v>
      </c>
      <c r="B32" s="103">
        <v>5815.5003379600003</v>
      </c>
      <c r="C32" s="103">
        <v>4735.2901364899999</v>
      </c>
      <c r="D32" s="103">
        <v>5551.3826345699999</v>
      </c>
      <c r="E32" s="104">
        <v>3545.0768376199999</v>
      </c>
      <c r="F32" s="105">
        <v>-1080.2102014700004</v>
      </c>
      <c r="G32" s="163"/>
      <c r="H32" s="104">
        <v>-18.574673522397621</v>
      </c>
      <c r="I32" s="103">
        <v>-2006.3057969500001</v>
      </c>
      <c r="J32" s="104"/>
      <c r="K32" s="107">
        <v>-36.140650519317063</v>
      </c>
      <c r="L32" s="100"/>
    </row>
    <row r="33" spans="1:12" ht="17.100000000000001" customHeight="1">
      <c r="A33" s="108" t="s">
        <v>167</v>
      </c>
      <c r="B33" s="103">
        <v>13286.890430659998</v>
      </c>
      <c r="C33" s="103">
        <v>11059.330331680008</v>
      </c>
      <c r="D33" s="103">
        <v>9663.1372042500007</v>
      </c>
      <c r="E33" s="104">
        <v>23863.02225582</v>
      </c>
      <c r="F33" s="105">
        <v>-2227.5600989799896</v>
      </c>
      <c r="G33" s="163"/>
      <c r="H33" s="104">
        <v>-16.765097225757287</v>
      </c>
      <c r="I33" s="103">
        <v>14199.88505157</v>
      </c>
      <c r="J33" s="104"/>
      <c r="K33" s="107">
        <v>146.9490161572441</v>
      </c>
      <c r="L33" s="100"/>
    </row>
    <row r="34" spans="1:12" ht="17.100000000000001" customHeight="1">
      <c r="A34" s="93" t="s">
        <v>168</v>
      </c>
      <c r="B34" s="94">
        <v>33813.099451639944</v>
      </c>
      <c r="C34" s="94">
        <v>217465.69470120998</v>
      </c>
      <c r="D34" s="94">
        <v>115018.4562489799</v>
      </c>
      <c r="E34" s="95">
        <v>269072.99572035001</v>
      </c>
      <c r="F34" s="96">
        <v>183652.59524957003</v>
      </c>
      <c r="G34" s="161"/>
      <c r="H34" s="95">
        <v>543.1403752626494</v>
      </c>
      <c r="I34" s="94">
        <v>154054.53947137011</v>
      </c>
      <c r="J34" s="95"/>
      <c r="K34" s="99">
        <v>133.93897335736187</v>
      </c>
      <c r="L34" s="100"/>
    </row>
    <row r="35" spans="1:12" ht="17.100000000000001" customHeight="1">
      <c r="A35" s="93" t="s">
        <v>169</v>
      </c>
      <c r="B35" s="94">
        <v>60000</v>
      </c>
      <c r="C35" s="94">
        <v>0</v>
      </c>
      <c r="D35" s="94">
        <v>0</v>
      </c>
      <c r="E35" s="95">
        <v>0</v>
      </c>
      <c r="F35" s="96">
        <v>-60000</v>
      </c>
      <c r="G35" s="161"/>
      <c r="H35" s="95">
        <v>-100</v>
      </c>
      <c r="I35" s="94">
        <v>0</v>
      </c>
      <c r="J35" s="95"/>
      <c r="K35" s="99"/>
      <c r="L35" s="100"/>
    </row>
    <row r="36" spans="1:12" ht="17.100000000000001" customHeight="1">
      <c r="A36" s="93" t="s">
        <v>170</v>
      </c>
      <c r="B36" s="94">
        <v>5000</v>
      </c>
      <c r="C36" s="94">
        <v>10000</v>
      </c>
      <c r="D36" s="94">
        <v>0</v>
      </c>
      <c r="E36" s="95">
        <v>0</v>
      </c>
      <c r="F36" s="96">
        <v>5000</v>
      </c>
      <c r="G36" s="161"/>
      <c r="H36" s="95">
        <v>100</v>
      </c>
      <c r="I36" s="94">
        <v>0</v>
      </c>
      <c r="J36" s="95"/>
      <c r="K36" s="99"/>
      <c r="L36" s="100"/>
    </row>
    <row r="37" spans="1:12" ht="17.100000000000001" customHeight="1">
      <c r="A37" s="93" t="s">
        <v>171</v>
      </c>
      <c r="B37" s="94">
        <v>0</v>
      </c>
      <c r="C37" s="94">
        <v>10000</v>
      </c>
      <c r="D37" s="94">
        <v>49080</v>
      </c>
      <c r="E37" s="95">
        <v>24318.625</v>
      </c>
      <c r="F37" s="96">
        <v>10000</v>
      </c>
      <c r="G37" s="161"/>
      <c r="H37" s="95"/>
      <c r="I37" s="94">
        <v>-24761.375</v>
      </c>
      <c r="J37" s="95"/>
      <c r="K37" s="99"/>
      <c r="L37" s="100"/>
    </row>
    <row r="38" spans="1:12" ht="17.100000000000001" customHeight="1">
      <c r="A38" s="93" t="s">
        <v>172</v>
      </c>
      <c r="B38" s="94">
        <v>5995.9684025999995</v>
      </c>
      <c r="C38" s="94">
        <v>5062.8799332000017</v>
      </c>
      <c r="D38" s="94">
        <v>4425.2452109500009</v>
      </c>
      <c r="E38" s="95">
        <v>3377.4539477700005</v>
      </c>
      <c r="F38" s="96">
        <v>-933.08846939999785</v>
      </c>
      <c r="G38" s="161"/>
      <c r="H38" s="95">
        <v>-15.561931063469043</v>
      </c>
      <c r="I38" s="94">
        <v>-1047.7912631800004</v>
      </c>
      <c r="J38" s="95"/>
      <c r="K38" s="99">
        <v>-23.677586511755429</v>
      </c>
      <c r="L38" s="100"/>
    </row>
    <row r="39" spans="1:12" ht="17.100000000000001" customHeight="1">
      <c r="A39" s="108" t="s">
        <v>173</v>
      </c>
      <c r="B39" s="103">
        <v>8.8096026000003818</v>
      </c>
      <c r="C39" s="103">
        <v>3.2050332000007629</v>
      </c>
      <c r="D39" s="103">
        <v>3.1943309500007628</v>
      </c>
      <c r="E39" s="104">
        <v>220.23724777000047</v>
      </c>
      <c r="F39" s="105">
        <v>-5.6045693999996189</v>
      </c>
      <c r="G39" s="163"/>
      <c r="H39" s="104">
        <v>-63.618867439030403</v>
      </c>
      <c r="I39" s="103">
        <v>217.0429168199997</v>
      </c>
      <c r="J39" s="104"/>
      <c r="K39" s="107"/>
      <c r="L39" s="100"/>
    </row>
    <row r="40" spans="1:12" ht="17.100000000000001" customHeight="1">
      <c r="A40" s="108" t="s">
        <v>174</v>
      </c>
      <c r="B40" s="103">
        <v>0</v>
      </c>
      <c r="C40" s="103">
        <v>0</v>
      </c>
      <c r="D40" s="103">
        <v>0</v>
      </c>
      <c r="E40" s="104">
        <v>0</v>
      </c>
      <c r="F40" s="105">
        <v>0</v>
      </c>
      <c r="G40" s="163"/>
      <c r="H40" s="104"/>
      <c r="I40" s="103">
        <v>0</v>
      </c>
      <c r="J40" s="104"/>
      <c r="K40" s="107"/>
      <c r="L40" s="100"/>
    </row>
    <row r="41" spans="1:12" ht="17.100000000000001" customHeight="1">
      <c r="A41" s="108" t="s">
        <v>175</v>
      </c>
      <c r="B41" s="103">
        <v>0</v>
      </c>
      <c r="C41" s="103">
        <v>0</v>
      </c>
      <c r="D41" s="103">
        <v>0</v>
      </c>
      <c r="E41" s="104">
        <v>0</v>
      </c>
      <c r="F41" s="105">
        <v>0</v>
      </c>
      <c r="G41" s="163"/>
      <c r="H41" s="104"/>
      <c r="I41" s="103">
        <v>0</v>
      </c>
      <c r="J41" s="104"/>
      <c r="K41" s="107"/>
      <c r="L41" s="100"/>
    </row>
    <row r="42" spans="1:12" ht="17.100000000000001" customHeight="1">
      <c r="A42" s="108" t="s">
        <v>176</v>
      </c>
      <c r="B42" s="103">
        <v>0</v>
      </c>
      <c r="C42" s="103">
        <v>0</v>
      </c>
      <c r="D42" s="103">
        <v>0</v>
      </c>
      <c r="E42" s="104">
        <v>0</v>
      </c>
      <c r="F42" s="105">
        <v>0</v>
      </c>
      <c r="G42" s="163"/>
      <c r="H42" s="104"/>
      <c r="I42" s="103">
        <v>0</v>
      </c>
      <c r="J42" s="104"/>
      <c r="K42" s="107"/>
      <c r="L42" s="100"/>
    </row>
    <row r="43" spans="1:12" ht="17.100000000000001" customHeight="1">
      <c r="A43" s="108" t="s">
        <v>177</v>
      </c>
      <c r="B43" s="103">
        <v>0</v>
      </c>
      <c r="C43" s="103">
        <v>0</v>
      </c>
      <c r="D43" s="103">
        <v>0</v>
      </c>
      <c r="E43" s="104">
        <v>0</v>
      </c>
      <c r="F43" s="105">
        <v>0</v>
      </c>
      <c r="G43" s="163"/>
      <c r="H43" s="104"/>
      <c r="I43" s="103">
        <v>0</v>
      </c>
      <c r="J43" s="114"/>
      <c r="K43" s="107"/>
      <c r="L43" s="100"/>
    </row>
    <row r="44" spans="1:12" ht="17.100000000000001" customHeight="1">
      <c r="A44" s="108" t="s">
        <v>178</v>
      </c>
      <c r="B44" s="103">
        <v>1961.8459999999998</v>
      </c>
      <c r="C44" s="103">
        <v>1183.7616</v>
      </c>
      <c r="D44" s="103">
        <v>1010.02984</v>
      </c>
      <c r="E44" s="104">
        <v>305.03132000000005</v>
      </c>
      <c r="F44" s="105">
        <v>-778.08439999999973</v>
      </c>
      <c r="G44" s="163"/>
      <c r="H44" s="104">
        <v>-39.660829647179227</v>
      </c>
      <c r="I44" s="103">
        <v>-704.99851999999998</v>
      </c>
      <c r="J44" s="114"/>
      <c r="K44" s="107">
        <v>-69.799771460217457</v>
      </c>
      <c r="L44" s="100"/>
    </row>
    <row r="45" spans="1:12" ht="17.100000000000001" customHeight="1">
      <c r="A45" s="108" t="s">
        <v>179</v>
      </c>
      <c r="B45" s="103">
        <v>4025.3127999999997</v>
      </c>
      <c r="C45" s="103">
        <v>3875.9133000000006</v>
      </c>
      <c r="D45" s="103">
        <v>3412.0210399999996</v>
      </c>
      <c r="E45" s="104">
        <v>2852.1853799999999</v>
      </c>
      <c r="F45" s="105">
        <v>-149.39949999999908</v>
      </c>
      <c r="G45" s="163"/>
      <c r="H45" s="104">
        <v>-3.7115003832745392</v>
      </c>
      <c r="I45" s="103">
        <v>-559.83565999999973</v>
      </c>
      <c r="J45" s="114"/>
      <c r="K45" s="107">
        <v>-16.407743488006151</v>
      </c>
      <c r="L45" s="100"/>
    </row>
    <row r="46" spans="1:12" ht="17.100000000000001" customHeight="1">
      <c r="A46" s="108" t="s">
        <v>180</v>
      </c>
      <c r="B46" s="103">
        <v>0</v>
      </c>
      <c r="C46" s="103">
        <v>0</v>
      </c>
      <c r="D46" s="103">
        <v>0</v>
      </c>
      <c r="E46" s="104">
        <v>0</v>
      </c>
      <c r="F46" s="105">
        <v>0</v>
      </c>
      <c r="G46" s="163"/>
      <c r="H46" s="104"/>
      <c r="I46" s="103">
        <v>0</v>
      </c>
      <c r="J46" s="104"/>
      <c r="K46" s="107"/>
      <c r="L46" s="100"/>
    </row>
    <row r="47" spans="1:12" ht="17.100000000000001" customHeight="1">
      <c r="A47" s="93" t="s">
        <v>181</v>
      </c>
      <c r="B47" s="94">
        <v>118248.21110223001</v>
      </c>
      <c r="C47" s="94">
        <v>141314.98320438</v>
      </c>
      <c r="D47" s="94">
        <v>139195.62153613003</v>
      </c>
      <c r="E47" s="95">
        <v>126334.35899963</v>
      </c>
      <c r="F47" s="96">
        <v>23066.772102149989</v>
      </c>
      <c r="G47" s="161"/>
      <c r="H47" s="95">
        <v>19.507079123766111</v>
      </c>
      <c r="I47" s="94">
        <v>-12861.262536500028</v>
      </c>
      <c r="J47" s="171"/>
      <c r="K47" s="99">
        <v>-9.2397033718202994</v>
      </c>
      <c r="L47" s="100"/>
    </row>
    <row r="48" spans="1:12" ht="17.100000000000001" customHeight="1" thickBot="1">
      <c r="A48" s="126" t="s">
        <v>182</v>
      </c>
      <c r="B48" s="127">
        <v>41026.112719799887</v>
      </c>
      <c r="C48" s="127">
        <v>55706.403961810109</v>
      </c>
      <c r="D48" s="127">
        <v>126757.38752072005</v>
      </c>
      <c r="E48" s="128">
        <v>45701.528351369896</v>
      </c>
      <c r="F48" s="129">
        <v>14680.291242010222</v>
      </c>
      <c r="G48" s="172"/>
      <c r="H48" s="128">
        <v>35.782798488059697</v>
      </c>
      <c r="I48" s="127">
        <v>-81055.859169350151</v>
      </c>
      <c r="J48" s="173"/>
      <c r="K48" s="130">
        <v>-63.945668773033503</v>
      </c>
      <c r="L48" s="100"/>
    </row>
    <row r="49" spans="1:13" ht="17.100000000000001" customHeight="1" thickTop="1">
      <c r="A49" s="138" t="s">
        <v>133</v>
      </c>
      <c r="B49" s="77"/>
      <c r="C49" s="77"/>
      <c r="D49" s="133"/>
      <c r="E49" s="133"/>
      <c r="F49" s="133"/>
      <c r="G49" s="133"/>
      <c r="H49" s="133"/>
      <c r="I49" s="133"/>
      <c r="J49" s="133"/>
      <c r="K49" s="133"/>
    </row>
    <row r="50" spans="1:13" ht="17.100000000000001" customHeight="1">
      <c r="A50" s="174" t="s">
        <v>134</v>
      </c>
      <c r="B50" s="77"/>
      <c r="C50" s="77"/>
      <c r="D50" s="133"/>
      <c r="E50" s="133"/>
      <c r="F50" s="133"/>
      <c r="G50" s="133"/>
      <c r="H50" s="133"/>
      <c r="I50" s="133"/>
      <c r="J50" s="133"/>
      <c r="K50" s="133"/>
    </row>
    <row r="51" spans="1:13" ht="17.100000000000001" customHeight="1">
      <c r="A51" s="140" t="s">
        <v>183</v>
      </c>
      <c r="B51" s="143">
        <v>720687.92225439975</v>
      </c>
      <c r="C51" s="143">
        <v>894169.65930169995</v>
      </c>
      <c r="D51" s="143">
        <v>913205.65525965998</v>
      </c>
      <c r="E51" s="143">
        <v>940958.09328182007</v>
      </c>
      <c r="F51" s="143">
        <v>152336.69900235021</v>
      </c>
      <c r="G51" s="175" t="s">
        <v>105</v>
      </c>
      <c r="H51" s="143">
        <v>21.137678917363072</v>
      </c>
      <c r="I51" s="143">
        <v>53598.773200240088</v>
      </c>
      <c r="J51" s="175" t="s">
        <v>106</v>
      </c>
      <c r="K51" s="143">
        <v>5.8692993075037263</v>
      </c>
      <c r="M51" s="100"/>
    </row>
    <row r="52" spans="1:13" ht="17.100000000000001" customHeight="1">
      <c r="A52" s="140" t="s">
        <v>184</v>
      </c>
      <c r="B52" s="143">
        <v>-197789.45345592985</v>
      </c>
      <c r="C52" s="143">
        <v>-371850.16753809009</v>
      </c>
      <c r="D52" s="143">
        <v>-366152.65886728</v>
      </c>
      <c r="E52" s="143">
        <v>-353883.18430968991</v>
      </c>
      <c r="F52" s="143">
        <v>-152915.67603721024</v>
      </c>
      <c r="G52" s="175" t="s">
        <v>105</v>
      </c>
      <c r="H52" s="143">
        <v>77.312350767621652</v>
      </c>
      <c r="I52" s="143">
        <v>-13576.860620489912</v>
      </c>
      <c r="J52" s="175" t="s">
        <v>106</v>
      </c>
      <c r="K52" s="143">
        <v>3.7079781592986167</v>
      </c>
    </row>
    <row r="53" spans="1:13" ht="17.100000000000001" customHeight="1">
      <c r="A53" s="140" t="s">
        <v>185</v>
      </c>
      <c r="B53" s="143">
        <v>192915.04815581988</v>
      </c>
      <c r="C53" s="143">
        <v>181203.05599257009</v>
      </c>
      <c r="D53" s="143">
        <v>281157.63155783009</v>
      </c>
      <c r="E53" s="143">
        <v>160383.08711322988</v>
      </c>
      <c r="F53" s="143">
        <v>-32857.030208199787</v>
      </c>
      <c r="G53" s="175" t="s">
        <v>105</v>
      </c>
      <c r="H53" s="143">
        <v>-17.031864814226807</v>
      </c>
      <c r="I53" s="143">
        <v>-94928.209266520207</v>
      </c>
      <c r="J53" s="175" t="s">
        <v>106</v>
      </c>
      <c r="K53" s="143">
        <v>-33.763340778105409</v>
      </c>
    </row>
    <row r="54" spans="1:13" ht="17.100000000000001" customHeight="1">
      <c r="A54" s="131" t="s">
        <v>130</v>
      </c>
      <c r="B54" s="176">
        <v>21145.038044950001</v>
      </c>
      <c r="C54" s="177" t="s">
        <v>131</v>
      </c>
      <c r="D54" s="143"/>
      <c r="E54" s="143"/>
      <c r="F54" s="143"/>
      <c r="G54" s="143"/>
      <c r="H54" s="143"/>
      <c r="I54" s="143"/>
      <c r="J54" s="143"/>
      <c r="K54" s="143"/>
    </row>
    <row r="55" spans="1:13" ht="17.100000000000001" customHeight="1">
      <c r="A55" s="137" t="s">
        <v>132</v>
      </c>
      <c r="B55" s="176">
        <v>-25846.33517808</v>
      </c>
      <c r="C55" s="140" t="s">
        <v>131</v>
      </c>
      <c r="D55" s="143"/>
      <c r="E55" s="143"/>
      <c r="F55" s="143"/>
      <c r="G55" s="143"/>
      <c r="H55" s="143"/>
      <c r="I55" s="143"/>
      <c r="J55" s="143"/>
      <c r="K55" s="143"/>
    </row>
    <row r="56" spans="1:13" ht="17.100000000000001" customHeight="1">
      <c r="A56" s="178"/>
      <c r="B56" s="77"/>
      <c r="C56" s="77"/>
      <c r="D56" s="77"/>
      <c r="E56" s="77"/>
      <c r="F56" s="77"/>
      <c r="G56" s="77"/>
      <c r="H56" s="77"/>
      <c r="I56" s="77"/>
      <c r="J56" s="77"/>
      <c r="K56" s="77"/>
    </row>
  </sheetData>
  <mergeCells count="6">
    <mergeCell ref="A1:K1"/>
    <mergeCell ref="A2:K2"/>
    <mergeCell ref="I3:K3"/>
    <mergeCell ref="F4:K4"/>
    <mergeCell ref="F5:H5"/>
    <mergeCell ref="I5:K5"/>
  </mergeCells>
  <pageMargins left="0.7" right="0.7" top="0.75" bottom="0.75" header="0.3" footer="0.3"/>
  <pageSetup scale="6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6"/>
  <sheetViews>
    <sheetView view="pageBreakPreview" zoomScaleSheetLayoutView="100" workbookViewId="0">
      <selection activeCell="O15" sqref="O15"/>
    </sheetView>
  </sheetViews>
  <sheetFormatPr defaultColWidth="11" defaultRowHeight="17.100000000000001" customHeight="1"/>
  <cols>
    <col min="1" max="1" width="46.7109375" style="148" bestFit="1" customWidth="1"/>
    <col min="2" max="2" width="12.140625" style="148" bestFit="1" customWidth="1"/>
    <col min="3" max="3" width="12.5703125" style="148" bestFit="1" customWidth="1"/>
    <col min="4" max="4" width="12" style="148" customWidth="1"/>
    <col min="5" max="5" width="12.5703125" style="148" bestFit="1" customWidth="1"/>
    <col min="6" max="6" width="11.140625" style="148" bestFit="1" customWidth="1"/>
    <col min="7" max="7" width="2.42578125" style="148" bestFit="1" customWidth="1"/>
    <col min="8" max="8" width="11" style="148" bestFit="1" customWidth="1"/>
    <col min="9" max="9" width="10.7109375" style="148" customWidth="1"/>
    <col min="10" max="10" width="2.140625" style="148" customWidth="1"/>
    <col min="11" max="11" width="8.85546875" style="148" bestFit="1" customWidth="1"/>
    <col min="12" max="12" width="12.140625" style="76" bestFit="1" customWidth="1"/>
    <col min="13" max="256" width="11" style="76"/>
    <col min="257" max="257" width="46.7109375" style="76" bestFit="1" customWidth="1"/>
    <col min="258" max="258" width="12.140625" style="76" bestFit="1" customWidth="1"/>
    <col min="259" max="259" width="12.5703125" style="76" bestFit="1" customWidth="1"/>
    <col min="260" max="260" width="12" style="76" customWidth="1"/>
    <col min="261" max="261" width="12.5703125" style="76" bestFit="1" customWidth="1"/>
    <col min="262" max="262" width="11.140625" style="76" bestFit="1" customWidth="1"/>
    <col min="263" max="263" width="2.42578125" style="76" bestFit="1" customWidth="1"/>
    <col min="264" max="264" width="11" style="76" bestFit="1" customWidth="1"/>
    <col min="265" max="265" width="10.7109375" style="76" customWidth="1"/>
    <col min="266" max="266" width="2.140625" style="76" customWidth="1"/>
    <col min="267" max="267" width="8.85546875" style="76" bestFit="1" customWidth="1"/>
    <col min="268" max="268" width="12.140625" style="76" bestFit="1" customWidth="1"/>
    <col min="269" max="512" width="11" style="76"/>
    <col min="513" max="513" width="46.7109375" style="76" bestFit="1" customWidth="1"/>
    <col min="514" max="514" width="12.140625" style="76" bestFit="1" customWidth="1"/>
    <col min="515" max="515" width="12.5703125" style="76" bestFit="1" customWidth="1"/>
    <col min="516" max="516" width="12" style="76" customWidth="1"/>
    <col min="517" max="517" width="12.5703125" style="76" bestFit="1" customWidth="1"/>
    <col min="518" max="518" width="11.140625" style="76" bestFit="1" customWidth="1"/>
    <col min="519" max="519" width="2.42578125" style="76" bestFit="1" customWidth="1"/>
    <col min="520" max="520" width="11" style="76" bestFit="1" customWidth="1"/>
    <col min="521" max="521" width="10.7109375" style="76" customWidth="1"/>
    <col min="522" max="522" width="2.140625" style="76" customWidth="1"/>
    <col min="523" max="523" width="8.85546875" style="76" bestFit="1" customWidth="1"/>
    <col min="524" max="524" width="12.140625" style="76" bestFit="1" customWidth="1"/>
    <col min="525" max="768" width="11" style="76"/>
    <col min="769" max="769" width="46.7109375" style="76" bestFit="1" customWidth="1"/>
    <col min="770" max="770" width="12.140625" style="76" bestFit="1" customWidth="1"/>
    <col min="771" max="771" width="12.5703125" style="76" bestFit="1" customWidth="1"/>
    <col min="772" max="772" width="12" style="76" customWidth="1"/>
    <col min="773" max="773" width="12.5703125" style="76" bestFit="1" customWidth="1"/>
    <col min="774" max="774" width="11.140625" style="76" bestFit="1" customWidth="1"/>
    <col min="775" max="775" width="2.42578125" style="76" bestFit="1" customWidth="1"/>
    <col min="776" max="776" width="11" style="76" bestFit="1" customWidth="1"/>
    <col min="777" max="777" width="10.7109375" style="76" customWidth="1"/>
    <col min="778" max="778" width="2.140625" style="76" customWidth="1"/>
    <col min="779" max="779" width="8.85546875" style="76" bestFit="1" customWidth="1"/>
    <col min="780" max="780" width="12.140625" style="76" bestFit="1" customWidth="1"/>
    <col min="781" max="1024" width="11" style="76"/>
    <col min="1025" max="1025" width="46.7109375" style="76" bestFit="1" customWidth="1"/>
    <col min="1026" max="1026" width="12.140625" style="76" bestFit="1" customWidth="1"/>
    <col min="1027" max="1027" width="12.5703125" style="76" bestFit="1" customWidth="1"/>
    <col min="1028" max="1028" width="12" style="76" customWidth="1"/>
    <col min="1029" max="1029" width="12.5703125" style="76" bestFit="1" customWidth="1"/>
    <col min="1030" max="1030" width="11.140625" style="76" bestFit="1" customWidth="1"/>
    <col min="1031" max="1031" width="2.42578125" style="76" bestFit="1" customWidth="1"/>
    <col min="1032" max="1032" width="11" style="76" bestFit="1" customWidth="1"/>
    <col min="1033" max="1033" width="10.7109375" style="76" customWidth="1"/>
    <col min="1034" max="1034" width="2.140625" style="76" customWidth="1"/>
    <col min="1035" max="1035" width="8.85546875" style="76" bestFit="1" customWidth="1"/>
    <col min="1036" max="1036" width="12.140625" style="76" bestFit="1" customWidth="1"/>
    <col min="1037" max="1280" width="11" style="76"/>
    <col min="1281" max="1281" width="46.7109375" style="76" bestFit="1" customWidth="1"/>
    <col min="1282" max="1282" width="12.140625" style="76" bestFit="1" customWidth="1"/>
    <col min="1283" max="1283" width="12.5703125" style="76" bestFit="1" customWidth="1"/>
    <col min="1284" max="1284" width="12" style="76" customWidth="1"/>
    <col min="1285" max="1285" width="12.5703125" style="76" bestFit="1" customWidth="1"/>
    <col min="1286" max="1286" width="11.140625" style="76" bestFit="1" customWidth="1"/>
    <col min="1287" max="1287" width="2.42578125" style="76" bestFit="1" customWidth="1"/>
    <col min="1288" max="1288" width="11" style="76" bestFit="1" customWidth="1"/>
    <col min="1289" max="1289" width="10.7109375" style="76" customWidth="1"/>
    <col min="1290" max="1290" width="2.140625" style="76" customWidth="1"/>
    <col min="1291" max="1291" width="8.85546875" style="76" bestFit="1" customWidth="1"/>
    <col min="1292" max="1292" width="12.140625" style="76" bestFit="1" customWidth="1"/>
    <col min="1293" max="1536" width="11" style="76"/>
    <col min="1537" max="1537" width="46.7109375" style="76" bestFit="1" customWidth="1"/>
    <col min="1538" max="1538" width="12.140625" style="76" bestFit="1" customWidth="1"/>
    <col min="1539" max="1539" width="12.5703125" style="76" bestFit="1" customWidth="1"/>
    <col min="1540" max="1540" width="12" style="76" customWidth="1"/>
    <col min="1541" max="1541" width="12.5703125" style="76" bestFit="1" customWidth="1"/>
    <col min="1542" max="1542" width="11.140625" style="76" bestFit="1" customWidth="1"/>
    <col min="1543" max="1543" width="2.42578125" style="76" bestFit="1" customWidth="1"/>
    <col min="1544" max="1544" width="11" style="76" bestFit="1" customWidth="1"/>
    <col min="1545" max="1545" width="10.7109375" style="76" customWidth="1"/>
    <col min="1546" max="1546" width="2.140625" style="76" customWidth="1"/>
    <col min="1547" max="1547" width="8.85546875" style="76" bestFit="1" customWidth="1"/>
    <col min="1548" max="1548" width="12.140625" style="76" bestFit="1" customWidth="1"/>
    <col min="1549" max="1792" width="11" style="76"/>
    <col min="1793" max="1793" width="46.7109375" style="76" bestFit="1" customWidth="1"/>
    <col min="1794" max="1794" width="12.140625" style="76" bestFit="1" customWidth="1"/>
    <col min="1795" max="1795" width="12.5703125" style="76" bestFit="1" customWidth="1"/>
    <col min="1796" max="1796" width="12" style="76" customWidth="1"/>
    <col min="1797" max="1797" width="12.5703125" style="76" bestFit="1" customWidth="1"/>
    <col min="1798" max="1798" width="11.140625" style="76" bestFit="1" customWidth="1"/>
    <col min="1799" max="1799" width="2.42578125" style="76" bestFit="1" customWidth="1"/>
    <col min="1800" max="1800" width="11" style="76" bestFit="1" customWidth="1"/>
    <col min="1801" max="1801" width="10.7109375" style="76" customWidth="1"/>
    <col min="1802" max="1802" width="2.140625" style="76" customWidth="1"/>
    <col min="1803" max="1803" width="8.85546875" style="76" bestFit="1" customWidth="1"/>
    <col min="1804" max="1804" width="12.140625" style="76" bestFit="1" customWidth="1"/>
    <col min="1805" max="2048" width="11" style="76"/>
    <col min="2049" max="2049" width="46.7109375" style="76" bestFit="1" customWidth="1"/>
    <col min="2050" max="2050" width="12.140625" style="76" bestFit="1" customWidth="1"/>
    <col min="2051" max="2051" width="12.5703125" style="76" bestFit="1" customWidth="1"/>
    <col min="2052" max="2052" width="12" style="76" customWidth="1"/>
    <col min="2053" max="2053" width="12.5703125" style="76" bestFit="1" customWidth="1"/>
    <col min="2054" max="2054" width="11.140625" style="76" bestFit="1" customWidth="1"/>
    <col min="2055" max="2055" width="2.42578125" style="76" bestFit="1" customWidth="1"/>
    <col min="2056" max="2056" width="11" style="76" bestFit="1" customWidth="1"/>
    <col min="2057" max="2057" width="10.7109375" style="76" customWidth="1"/>
    <col min="2058" max="2058" width="2.140625" style="76" customWidth="1"/>
    <col min="2059" max="2059" width="8.85546875" style="76" bestFit="1" customWidth="1"/>
    <col min="2060" max="2060" width="12.140625" style="76" bestFit="1" customWidth="1"/>
    <col min="2061" max="2304" width="11" style="76"/>
    <col min="2305" max="2305" width="46.7109375" style="76" bestFit="1" customWidth="1"/>
    <col min="2306" max="2306" width="12.140625" style="76" bestFit="1" customWidth="1"/>
    <col min="2307" max="2307" width="12.5703125" style="76" bestFit="1" customWidth="1"/>
    <col min="2308" max="2308" width="12" style="76" customWidth="1"/>
    <col min="2309" max="2309" width="12.5703125" style="76" bestFit="1" customWidth="1"/>
    <col min="2310" max="2310" width="11.140625" style="76" bestFit="1" customWidth="1"/>
    <col min="2311" max="2311" width="2.42578125" style="76" bestFit="1" customWidth="1"/>
    <col min="2312" max="2312" width="11" style="76" bestFit="1" customWidth="1"/>
    <col min="2313" max="2313" width="10.7109375" style="76" customWidth="1"/>
    <col min="2314" max="2314" width="2.140625" style="76" customWidth="1"/>
    <col min="2315" max="2315" width="8.85546875" style="76" bestFit="1" customWidth="1"/>
    <col min="2316" max="2316" width="12.140625" style="76" bestFit="1" customWidth="1"/>
    <col min="2317" max="2560" width="11" style="76"/>
    <col min="2561" max="2561" width="46.7109375" style="76" bestFit="1" customWidth="1"/>
    <col min="2562" max="2562" width="12.140625" style="76" bestFit="1" customWidth="1"/>
    <col min="2563" max="2563" width="12.5703125" style="76" bestFit="1" customWidth="1"/>
    <col min="2564" max="2564" width="12" style="76" customWidth="1"/>
    <col min="2565" max="2565" width="12.5703125" style="76" bestFit="1" customWidth="1"/>
    <col min="2566" max="2566" width="11.140625" style="76" bestFit="1" customWidth="1"/>
    <col min="2567" max="2567" width="2.42578125" style="76" bestFit="1" customWidth="1"/>
    <col min="2568" max="2568" width="11" style="76" bestFit="1" customWidth="1"/>
    <col min="2569" max="2569" width="10.7109375" style="76" customWidth="1"/>
    <col min="2570" max="2570" width="2.140625" style="76" customWidth="1"/>
    <col min="2571" max="2571" width="8.85546875" style="76" bestFit="1" customWidth="1"/>
    <col min="2572" max="2572" width="12.140625" style="76" bestFit="1" customWidth="1"/>
    <col min="2573" max="2816" width="11" style="76"/>
    <col min="2817" max="2817" width="46.7109375" style="76" bestFit="1" customWidth="1"/>
    <col min="2818" max="2818" width="12.140625" style="76" bestFit="1" customWidth="1"/>
    <col min="2819" max="2819" width="12.5703125" style="76" bestFit="1" customWidth="1"/>
    <col min="2820" max="2820" width="12" style="76" customWidth="1"/>
    <col min="2821" max="2821" width="12.5703125" style="76" bestFit="1" customWidth="1"/>
    <col min="2822" max="2822" width="11.140625" style="76" bestFit="1" customWidth="1"/>
    <col min="2823" max="2823" width="2.42578125" style="76" bestFit="1" customWidth="1"/>
    <col min="2824" max="2824" width="11" style="76" bestFit="1" customWidth="1"/>
    <col min="2825" max="2825" width="10.7109375" style="76" customWidth="1"/>
    <col min="2826" max="2826" width="2.140625" style="76" customWidth="1"/>
    <col min="2827" max="2827" width="8.85546875" style="76" bestFit="1" customWidth="1"/>
    <col min="2828" max="2828" width="12.140625" style="76" bestFit="1" customWidth="1"/>
    <col min="2829" max="3072" width="11" style="76"/>
    <col min="3073" max="3073" width="46.7109375" style="76" bestFit="1" customWidth="1"/>
    <col min="3074" max="3074" width="12.140625" style="76" bestFit="1" customWidth="1"/>
    <col min="3075" max="3075" width="12.5703125" style="76" bestFit="1" customWidth="1"/>
    <col min="3076" max="3076" width="12" style="76" customWidth="1"/>
    <col min="3077" max="3077" width="12.5703125" style="76" bestFit="1" customWidth="1"/>
    <col min="3078" max="3078" width="11.140625" style="76" bestFit="1" customWidth="1"/>
    <col min="3079" max="3079" width="2.42578125" style="76" bestFit="1" customWidth="1"/>
    <col min="3080" max="3080" width="11" style="76" bestFit="1" customWidth="1"/>
    <col min="3081" max="3081" width="10.7109375" style="76" customWidth="1"/>
    <col min="3082" max="3082" width="2.140625" style="76" customWidth="1"/>
    <col min="3083" max="3083" width="8.85546875" style="76" bestFit="1" customWidth="1"/>
    <col min="3084" max="3084" width="12.140625" style="76" bestFit="1" customWidth="1"/>
    <col min="3085" max="3328" width="11" style="76"/>
    <col min="3329" max="3329" width="46.7109375" style="76" bestFit="1" customWidth="1"/>
    <col min="3330" max="3330" width="12.140625" style="76" bestFit="1" customWidth="1"/>
    <col min="3331" max="3331" width="12.5703125" style="76" bestFit="1" customWidth="1"/>
    <col min="3332" max="3332" width="12" style="76" customWidth="1"/>
    <col min="3333" max="3333" width="12.5703125" style="76" bestFit="1" customWidth="1"/>
    <col min="3334" max="3334" width="11.140625" style="76" bestFit="1" customWidth="1"/>
    <col min="3335" max="3335" width="2.42578125" style="76" bestFit="1" customWidth="1"/>
    <col min="3336" max="3336" width="11" style="76" bestFit="1" customWidth="1"/>
    <col min="3337" max="3337" width="10.7109375" style="76" customWidth="1"/>
    <col min="3338" max="3338" width="2.140625" style="76" customWidth="1"/>
    <col min="3339" max="3339" width="8.85546875" style="76" bestFit="1" customWidth="1"/>
    <col min="3340" max="3340" width="12.140625" style="76" bestFit="1" customWidth="1"/>
    <col min="3341" max="3584" width="11" style="76"/>
    <col min="3585" max="3585" width="46.7109375" style="76" bestFit="1" customWidth="1"/>
    <col min="3586" max="3586" width="12.140625" style="76" bestFit="1" customWidth="1"/>
    <col min="3587" max="3587" width="12.5703125" style="76" bestFit="1" customWidth="1"/>
    <col min="3588" max="3588" width="12" style="76" customWidth="1"/>
    <col min="3589" max="3589" width="12.5703125" style="76" bestFit="1" customWidth="1"/>
    <col min="3590" max="3590" width="11.140625" style="76" bestFit="1" customWidth="1"/>
    <col min="3591" max="3591" width="2.42578125" style="76" bestFit="1" customWidth="1"/>
    <col min="3592" max="3592" width="11" style="76" bestFit="1" customWidth="1"/>
    <col min="3593" max="3593" width="10.7109375" style="76" customWidth="1"/>
    <col min="3594" max="3594" width="2.140625" style="76" customWidth="1"/>
    <col min="3595" max="3595" width="8.85546875" style="76" bestFit="1" customWidth="1"/>
    <col min="3596" max="3596" width="12.140625" style="76" bestFit="1" customWidth="1"/>
    <col min="3597" max="3840" width="11" style="76"/>
    <col min="3841" max="3841" width="46.7109375" style="76" bestFit="1" customWidth="1"/>
    <col min="3842" max="3842" width="12.140625" style="76" bestFit="1" customWidth="1"/>
    <col min="3843" max="3843" width="12.5703125" style="76" bestFit="1" customWidth="1"/>
    <col min="3844" max="3844" width="12" style="76" customWidth="1"/>
    <col min="3845" max="3845" width="12.5703125" style="76" bestFit="1" customWidth="1"/>
    <col min="3846" max="3846" width="11.140625" style="76" bestFit="1" customWidth="1"/>
    <col min="3847" max="3847" width="2.42578125" style="76" bestFit="1" customWidth="1"/>
    <col min="3848" max="3848" width="11" style="76" bestFit="1" customWidth="1"/>
    <col min="3849" max="3849" width="10.7109375" style="76" customWidth="1"/>
    <col min="3850" max="3850" width="2.140625" style="76" customWidth="1"/>
    <col min="3851" max="3851" width="8.85546875" style="76" bestFit="1" customWidth="1"/>
    <col min="3852" max="3852" width="12.140625" style="76" bestFit="1" customWidth="1"/>
    <col min="3853" max="4096" width="11" style="76"/>
    <col min="4097" max="4097" width="46.7109375" style="76" bestFit="1" customWidth="1"/>
    <col min="4098" max="4098" width="12.140625" style="76" bestFit="1" customWidth="1"/>
    <col min="4099" max="4099" width="12.5703125" style="76" bestFit="1" customWidth="1"/>
    <col min="4100" max="4100" width="12" style="76" customWidth="1"/>
    <col min="4101" max="4101" width="12.5703125" style="76" bestFit="1" customWidth="1"/>
    <col min="4102" max="4102" width="11.140625" style="76" bestFit="1" customWidth="1"/>
    <col min="4103" max="4103" width="2.42578125" style="76" bestFit="1" customWidth="1"/>
    <col min="4104" max="4104" width="11" style="76" bestFit="1" customWidth="1"/>
    <col min="4105" max="4105" width="10.7109375" style="76" customWidth="1"/>
    <col min="4106" max="4106" width="2.140625" style="76" customWidth="1"/>
    <col min="4107" max="4107" width="8.85546875" style="76" bestFit="1" customWidth="1"/>
    <col min="4108" max="4108" width="12.140625" style="76" bestFit="1" customWidth="1"/>
    <col min="4109" max="4352" width="11" style="76"/>
    <col min="4353" max="4353" width="46.7109375" style="76" bestFit="1" customWidth="1"/>
    <col min="4354" max="4354" width="12.140625" style="76" bestFit="1" customWidth="1"/>
    <col min="4355" max="4355" width="12.5703125" style="76" bestFit="1" customWidth="1"/>
    <col min="4356" max="4356" width="12" style="76" customWidth="1"/>
    <col min="4357" max="4357" width="12.5703125" style="76" bestFit="1" customWidth="1"/>
    <col min="4358" max="4358" width="11.140625" style="76" bestFit="1" customWidth="1"/>
    <col min="4359" max="4359" width="2.42578125" style="76" bestFit="1" customWidth="1"/>
    <col min="4360" max="4360" width="11" style="76" bestFit="1" customWidth="1"/>
    <col min="4361" max="4361" width="10.7109375" style="76" customWidth="1"/>
    <col min="4362" max="4362" width="2.140625" style="76" customWidth="1"/>
    <col min="4363" max="4363" width="8.85546875" style="76" bestFit="1" customWidth="1"/>
    <col min="4364" max="4364" width="12.140625" style="76" bestFit="1" customWidth="1"/>
    <col min="4365" max="4608" width="11" style="76"/>
    <col min="4609" max="4609" width="46.7109375" style="76" bestFit="1" customWidth="1"/>
    <col min="4610" max="4610" width="12.140625" style="76" bestFit="1" customWidth="1"/>
    <col min="4611" max="4611" width="12.5703125" style="76" bestFit="1" customWidth="1"/>
    <col min="4612" max="4612" width="12" style="76" customWidth="1"/>
    <col min="4613" max="4613" width="12.5703125" style="76" bestFit="1" customWidth="1"/>
    <col min="4614" max="4614" width="11.140625" style="76" bestFit="1" customWidth="1"/>
    <col min="4615" max="4615" width="2.42578125" style="76" bestFit="1" customWidth="1"/>
    <col min="4616" max="4616" width="11" style="76" bestFit="1" customWidth="1"/>
    <col min="4617" max="4617" width="10.7109375" style="76" customWidth="1"/>
    <col min="4618" max="4618" width="2.140625" style="76" customWidth="1"/>
    <col min="4619" max="4619" width="8.85546875" style="76" bestFit="1" customWidth="1"/>
    <col min="4620" max="4620" width="12.140625" style="76" bestFit="1" customWidth="1"/>
    <col min="4621" max="4864" width="11" style="76"/>
    <col min="4865" max="4865" width="46.7109375" style="76" bestFit="1" customWidth="1"/>
    <col min="4866" max="4866" width="12.140625" style="76" bestFit="1" customWidth="1"/>
    <col min="4867" max="4867" width="12.5703125" style="76" bestFit="1" customWidth="1"/>
    <col min="4868" max="4868" width="12" style="76" customWidth="1"/>
    <col min="4869" max="4869" width="12.5703125" style="76" bestFit="1" customWidth="1"/>
    <col min="4870" max="4870" width="11.140625" style="76" bestFit="1" customWidth="1"/>
    <col min="4871" max="4871" width="2.42578125" style="76" bestFit="1" customWidth="1"/>
    <col min="4872" max="4872" width="11" style="76" bestFit="1" customWidth="1"/>
    <col min="4873" max="4873" width="10.7109375" style="76" customWidth="1"/>
    <col min="4874" max="4874" width="2.140625" style="76" customWidth="1"/>
    <col min="4875" max="4875" width="8.85546875" style="76" bestFit="1" customWidth="1"/>
    <col min="4876" max="4876" width="12.140625" style="76" bestFit="1" customWidth="1"/>
    <col min="4877" max="5120" width="11" style="76"/>
    <col min="5121" max="5121" width="46.7109375" style="76" bestFit="1" customWidth="1"/>
    <col min="5122" max="5122" width="12.140625" style="76" bestFit="1" customWidth="1"/>
    <col min="5123" max="5123" width="12.5703125" style="76" bestFit="1" customWidth="1"/>
    <col min="5124" max="5124" width="12" style="76" customWidth="1"/>
    <col min="5125" max="5125" width="12.5703125" style="76" bestFit="1" customWidth="1"/>
    <col min="5126" max="5126" width="11.140625" style="76" bestFit="1" customWidth="1"/>
    <col min="5127" max="5127" width="2.42578125" style="76" bestFit="1" customWidth="1"/>
    <col min="5128" max="5128" width="11" style="76" bestFit="1" customWidth="1"/>
    <col min="5129" max="5129" width="10.7109375" style="76" customWidth="1"/>
    <col min="5130" max="5130" width="2.140625" style="76" customWidth="1"/>
    <col min="5131" max="5131" width="8.85546875" style="76" bestFit="1" customWidth="1"/>
    <col min="5132" max="5132" width="12.140625" style="76" bestFit="1" customWidth="1"/>
    <col min="5133" max="5376" width="11" style="76"/>
    <col min="5377" max="5377" width="46.7109375" style="76" bestFit="1" customWidth="1"/>
    <col min="5378" max="5378" width="12.140625" style="76" bestFit="1" customWidth="1"/>
    <col min="5379" max="5379" width="12.5703125" style="76" bestFit="1" customWidth="1"/>
    <col min="5380" max="5380" width="12" style="76" customWidth="1"/>
    <col min="5381" max="5381" width="12.5703125" style="76" bestFit="1" customWidth="1"/>
    <col min="5382" max="5382" width="11.140625" style="76" bestFit="1" customWidth="1"/>
    <col min="5383" max="5383" width="2.42578125" style="76" bestFit="1" customWidth="1"/>
    <col min="5384" max="5384" width="11" style="76" bestFit="1" customWidth="1"/>
    <col min="5385" max="5385" width="10.7109375" style="76" customWidth="1"/>
    <col min="5386" max="5386" width="2.140625" style="76" customWidth="1"/>
    <col min="5387" max="5387" width="8.85546875" style="76" bestFit="1" customWidth="1"/>
    <col min="5388" max="5388" width="12.140625" style="76" bestFit="1" customWidth="1"/>
    <col min="5389" max="5632" width="11" style="76"/>
    <col min="5633" max="5633" width="46.7109375" style="76" bestFit="1" customWidth="1"/>
    <col min="5634" max="5634" width="12.140625" style="76" bestFit="1" customWidth="1"/>
    <col min="5635" max="5635" width="12.5703125" style="76" bestFit="1" customWidth="1"/>
    <col min="5636" max="5636" width="12" style="76" customWidth="1"/>
    <col min="5637" max="5637" width="12.5703125" style="76" bestFit="1" customWidth="1"/>
    <col min="5638" max="5638" width="11.140625" style="76" bestFit="1" customWidth="1"/>
    <col min="5639" max="5639" width="2.42578125" style="76" bestFit="1" customWidth="1"/>
    <col min="5640" max="5640" width="11" style="76" bestFit="1" customWidth="1"/>
    <col min="5641" max="5641" width="10.7109375" style="76" customWidth="1"/>
    <col min="5642" max="5642" width="2.140625" style="76" customWidth="1"/>
    <col min="5643" max="5643" width="8.85546875" style="76" bestFit="1" customWidth="1"/>
    <col min="5644" max="5644" width="12.140625" style="76" bestFit="1" customWidth="1"/>
    <col min="5645" max="5888" width="11" style="76"/>
    <col min="5889" max="5889" width="46.7109375" style="76" bestFit="1" customWidth="1"/>
    <col min="5890" max="5890" width="12.140625" style="76" bestFit="1" customWidth="1"/>
    <col min="5891" max="5891" width="12.5703125" style="76" bestFit="1" customWidth="1"/>
    <col min="5892" max="5892" width="12" style="76" customWidth="1"/>
    <col min="5893" max="5893" width="12.5703125" style="76" bestFit="1" customWidth="1"/>
    <col min="5894" max="5894" width="11.140625" style="76" bestFit="1" customWidth="1"/>
    <col min="5895" max="5895" width="2.42578125" style="76" bestFit="1" customWidth="1"/>
    <col min="5896" max="5896" width="11" style="76" bestFit="1" customWidth="1"/>
    <col min="5897" max="5897" width="10.7109375" style="76" customWidth="1"/>
    <col min="5898" max="5898" width="2.140625" style="76" customWidth="1"/>
    <col min="5899" max="5899" width="8.85546875" style="76" bestFit="1" customWidth="1"/>
    <col min="5900" max="5900" width="12.140625" style="76" bestFit="1" customWidth="1"/>
    <col min="5901" max="6144" width="11" style="76"/>
    <col min="6145" max="6145" width="46.7109375" style="76" bestFit="1" customWidth="1"/>
    <col min="6146" max="6146" width="12.140625" style="76" bestFit="1" customWidth="1"/>
    <col min="6147" max="6147" width="12.5703125" style="76" bestFit="1" customWidth="1"/>
    <col min="6148" max="6148" width="12" style="76" customWidth="1"/>
    <col min="6149" max="6149" width="12.5703125" style="76" bestFit="1" customWidth="1"/>
    <col min="6150" max="6150" width="11.140625" style="76" bestFit="1" customWidth="1"/>
    <col min="6151" max="6151" width="2.42578125" style="76" bestFit="1" customWidth="1"/>
    <col min="6152" max="6152" width="11" style="76" bestFit="1" customWidth="1"/>
    <col min="6153" max="6153" width="10.7109375" style="76" customWidth="1"/>
    <col min="6154" max="6154" width="2.140625" style="76" customWidth="1"/>
    <col min="6155" max="6155" width="8.85546875" style="76" bestFit="1" customWidth="1"/>
    <col min="6156" max="6156" width="12.140625" style="76" bestFit="1" customWidth="1"/>
    <col min="6157" max="6400" width="11" style="76"/>
    <col min="6401" max="6401" width="46.7109375" style="76" bestFit="1" customWidth="1"/>
    <col min="6402" max="6402" width="12.140625" style="76" bestFit="1" customWidth="1"/>
    <col min="6403" max="6403" width="12.5703125" style="76" bestFit="1" customWidth="1"/>
    <col min="6404" max="6404" width="12" style="76" customWidth="1"/>
    <col min="6405" max="6405" width="12.5703125" style="76" bestFit="1" customWidth="1"/>
    <col min="6406" max="6406" width="11.140625" style="76" bestFit="1" customWidth="1"/>
    <col min="6407" max="6407" width="2.42578125" style="76" bestFit="1" customWidth="1"/>
    <col min="6408" max="6408" width="11" style="76" bestFit="1" customWidth="1"/>
    <col min="6409" max="6409" width="10.7109375" style="76" customWidth="1"/>
    <col min="6410" max="6410" width="2.140625" style="76" customWidth="1"/>
    <col min="6411" max="6411" width="8.85546875" style="76" bestFit="1" customWidth="1"/>
    <col min="6412" max="6412" width="12.140625" style="76" bestFit="1" customWidth="1"/>
    <col min="6413" max="6656" width="11" style="76"/>
    <col min="6657" max="6657" width="46.7109375" style="76" bestFit="1" customWidth="1"/>
    <col min="6658" max="6658" width="12.140625" style="76" bestFit="1" customWidth="1"/>
    <col min="6659" max="6659" width="12.5703125" style="76" bestFit="1" customWidth="1"/>
    <col min="6660" max="6660" width="12" style="76" customWidth="1"/>
    <col min="6661" max="6661" width="12.5703125" style="76" bestFit="1" customWidth="1"/>
    <col min="6662" max="6662" width="11.140625" style="76" bestFit="1" customWidth="1"/>
    <col min="6663" max="6663" width="2.42578125" style="76" bestFit="1" customWidth="1"/>
    <col min="6664" max="6664" width="11" style="76" bestFit="1" customWidth="1"/>
    <col min="6665" max="6665" width="10.7109375" style="76" customWidth="1"/>
    <col min="6666" max="6666" width="2.140625" style="76" customWidth="1"/>
    <col min="6667" max="6667" width="8.85546875" style="76" bestFit="1" customWidth="1"/>
    <col min="6668" max="6668" width="12.140625" style="76" bestFit="1" customWidth="1"/>
    <col min="6669" max="6912" width="11" style="76"/>
    <col min="6913" max="6913" width="46.7109375" style="76" bestFit="1" customWidth="1"/>
    <col min="6914" max="6914" width="12.140625" style="76" bestFit="1" customWidth="1"/>
    <col min="6915" max="6915" width="12.5703125" style="76" bestFit="1" customWidth="1"/>
    <col min="6916" max="6916" width="12" style="76" customWidth="1"/>
    <col min="6917" max="6917" width="12.5703125" style="76" bestFit="1" customWidth="1"/>
    <col min="6918" max="6918" width="11.140625" style="76" bestFit="1" customWidth="1"/>
    <col min="6919" max="6919" width="2.42578125" style="76" bestFit="1" customWidth="1"/>
    <col min="6920" max="6920" width="11" style="76" bestFit="1" customWidth="1"/>
    <col min="6921" max="6921" width="10.7109375" style="76" customWidth="1"/>
    <col min="6922" max="6922" width="2.140625" style="76" customWidth="1"/>
    <col min="6923" max="6923" width="8.85546875" style="76" bestFit="1" customWidth="1"/>
    <col min="6924" max="6924" width="12.140625" style="76" bestFit="1" customWidth="1"/>
    <col min="6925" max="7168" width="11" style="76"/>
    <col min="7169" max="7169" width="46.7109375" style="76" bestFit="1" customWidth="1"/>
    <col min="7170" max="7170" width="12.140625" style="76" bestFit="1" customWidth="1"/>
    <col min="7171" max="7171" width="12.5703125" style="76" bestFit="1" customWidth="1"/>
    <col min="7172" max="7172" width="12" style="76" customWidth="1"/>
    <col min="7173" max="7173" width="12.5703125" style="76" bestFit="1" customWidth="1"/>
    <col min="7174" max="7174" width="11.140625" style="76" bestFit="1" customWidth="1"/>
    <col min="7175" max="7175" width="2.42578125" style="76" bestFit="1" customWidth="1"/>
    <col min="7176" max="7176" width="11" style="76" bestFit="1" customWidth="1"/>
    <col min="7177" max="7177" width="10.7109375" style="76" customWidth="1"/>
    <col min="7178" max="7178" width="2.140625" style="76" customWidth="1"/>
    <col min="7179" max="7179" width="8.85546875" style="76" bestFit="1" customWidth="1"/>
    <col min="7180" max="7180" width="12.140625" style="76" bestFit="1" customWidth="1"/>
    <col min="7181" max="7424" width="11" style="76"/>
    <col min="7425" max="7425" width="46.7109375" style="76" bestFit="1" customWidth="1"/>
    <col min="7426" max="7426" width="12.140625" style="76" bestFit="1" customWidth="1"/>
    <col min="7427" max="7427" width="12.5703125" style="76" bestFit="1" customWidth="1"/>
    <col min="7428" max="7428" width="12" style="76" customWidth="1"/>
    <col min="7429" max="7429" width="12.5703125" style="76" bestFit="1" customWidth="1"/>
    <col min="7430" max="7430" width="11.140625" style="76" bestFit="1" customWidth="1"/>
    <col min="7431" max="7431" width="2.42578125" style="76" bestFit="1" customWidth="1"/>
    <col min="7432" max="7432" width="11" style="76" bestFit="1" customWidth="1"/>
    <col min="7433" max="7433" width="10.7109375" style="76" customWidth="1"/>
    <col min="7434" max="7434" width="2.140625" style="76" customWidth="1"/>
    <col min="7435" max="7435" width="8.85546875" style="76" bestFit="1" customWidth="1"/>
    <col min="7436" max="7436" width="12.140625" style="76" bestFit="1" customWidth="1"/>
    <col min="7437" max="7680" width="11" style="76"/>
    <col min="7681" max="7681" width="46.7109375" style="76" bestFit="1" customWidth="1"/>
    <col min="7682" max="7682" width="12.140625" style="76" bestFit="1" customWidth="1"/>
    <col min="7683" max="7683" width="12.5703125" style="76" bestFit="1" customWidth="1"/>
    <col min="7684" max="7684" width="12" style="76" customWidth="1"/>
    <col min="7685" max="7685" width="12.5703125" style="76" bestFit="1" customWidth="1"/>
    <col min="7686" max="7686" width="11.140625" style="76" bestFit="1" customWidth="1"/>
    <col min="7687" max="7687" width="2.42578125" style="76" bestFit="1" customWidth="1"/>
    <col min="7688" max="7688" width="11" style="76" bestFit="1" customWidth="1"/>
    <col min="7689" max="7689" width="10.7109375" style="76" customWidth="1"/>
    <col min="7690" max="7690" width="2.140625" style="76" customWidth="1"/>
    <col min="7691" max="7691" width="8.85546875" style="76" bestFit="1" customWidth="1"/>
    <col min="7692" max="7692" width="12.140625" style="76" bestFit="1" customWidth="1"/>
    <col min="7693" max="7936" width="11" style="76"/>
    <col min="7937" max="7937" width="46.7109375" style="76" bestFit="1" customWidth="1"/>
    <col min="7938" max="7938" width="12.140625" style="76" bestFit="1" customWidth="1"/>
    <col min="7939" max="7939" width="12.5703125" style="76" bestFit="1" customWidth="1"/>
    <col min="7940" max="7940" width="12" style="76" customWidth="1"/>
    <col min="7941" max="7941" width="12.5703125" style="76" bestFit="1" customWidth="1"/>
    <col min="7942" max="7942" width="11.140625" style="76" bestFit="1" customWidth="1"/>
    <col min="7943" max="7943" width="2.42578125" style="76" bestFit="1" customWidth="1"/>
    <col min="7944" max="7944" width="11" style="76" bestFit="1" customWidth="1"/>
    <col min="7945" max="7945" width="10.7109375" style="76" customWidth="1"/>
    <col min="7946" max="7946" width="2.140625" style="76" customWidth="1"/>
    <col min="7947" max="7947" width="8.85546875" style="76" bestFit="1" customWidth="1"/>
    <col min="7948" max="7948" width="12.140625" style="76" bestFit="1" customWidth="1"/>
    <col min="7949" max="8192" width="11" style="76"/>
    <col min="8193" max="8193" width="46.7109375" style="76" bestFit="1" customWidth="1"/>
    <col min="8194" max="8194" width="12.140625" style="76" bestFit="1" customWidth="1"/>
    <col min="8195" max="8195" width="12.5703125" style="76" bestFit="1" customWidth="1"/>
    <col min="8196" max="8196" width="12" style="76" customWidth="1"/>
    <col min="8197" max="8197" width="12.5703125" style="76" bestFit="1" customWidth="1"/>
    <col min="8198" max="8198" width="11.140625" style="76" bestFit="1" customWidth="1"/>
    <col min="8199" max="8199" width="2.42578125" style="76" bestFit="1" customWidth="1"/>
    <col min="8200" max="8200" width="11" style="76" bestFit="1" customWidth="1"/>
    <col min="8201" max="8201" width="10.7109375" style="76" customWidth="1"/>
    <col min="8202" max="8202" width="2.140625" style="76" customWidth="1"/>
    <col min="8203" max="8203" width="8.85546875" style="76" bestFit="1" customWidth="1"/>
    <col min="8204" max="8204" width="12.140625" style="76" bestFit="1" customWidth="1"/>
    <col min="8205" max="8448" width="11" style="76"/>
    <col min="8449" max="8449" width="46.7109375" style="76" bestFit="1" customWidth="1"/>
    <col min="8450" max="8450" width="12.140625" style="76" bestFit="1" customWidth="1"/>
    <col min="8451" max="8451" width="12.5703125" style="76" bestFit="1" customWidth="1"/>
    <col min="8452" max="8452" width="12" style="76" customWidth="1"/>
    <col min="8453" max="8453" width="12.5703125" style="76" bestFit="1" customWidth="1"/>
    <col min="8454" max="8454" width="11.140625" style="76" bestFit="1" customWidth="1"/>
    <col min="8455" max="8455" width="2.42578125" style="76" bestFit="1" customWidth="1"/>
    <col min="8456" max="8456" width="11" style="76" bestFit="1" customWidth="1"/>
    <col min="8457" max="8457" width="10.7109375" style="76" customWidth="1"/>
    <col min="8458" max="8458" width="2.140625" style="76" customWidth="1"/>
    <col min="8459" max="8459" width="8.85546875" style="76" bestFit="1" customWidth="1"/>
    <col min="8460" max="8460" width="12.140625" style="76" bestFit="1" customWidth="1"/>
    <col min="8461" max="8704" width="11" style="76"/>
    <col min="8705" max="8705" width="46.7109375" style="76" bestFit="1" customWidth="1"/>
    <col min="8706" max="8706" width="12.140625" style="76" bestFit="1" customWidth="1"/>
    <col min="8707" max="8707" width="12.5703125" style="76" bestFit="1" customWidth="1"/>
    <col min="8708" max="8708" width="12" style="76" customWidth="1"/>
    <col min="8709" max="8709" width="12.5703125" style="76" bestFit="1" customWidth="1"/>
    <col min="8710" max="8710" width="11.140625" style="76" bestFit="1" customWidth="1"/>
    <col min="8711" max="8711" width="2.42578125" style="76" bestFit="1" customWidth="1"/>
    <col min="8712" max="8712" width="11" style="76" bestFit="1" customWidth="1"/>
    <col min="8713" max="8713" width="10.7109375" style="76" customWidth="1"/>
    <col min="8714" max="8714" width="2.140625" style="76" customWidth="1"/>
    <col min="8715" max="8715" width="8.85546875" style="76" bestFit="1" customWidth="1"/>
    <col min="8716" max="8716" width="12.140625" style="76" bestFit="1" customWidth="1"/>
    <col min="8717" max="8960" width="11" style="76"/>
    <col min="8961" max="8961" width="46.7109375" style="76" bestFit="1" customWidth="1"/>
    <col min="8962" max="8962" width="12.140625" style="76" bestFit="1" customWidth="1"/>
    <col min="8963" max="8963" width="12.5703125" style="76" bestFit="1" customWidth="1"/>
    <col min="8964" max="8964" width="12" style="76" customWidth="1"/>
    <col min="8965" max="8965" width="12.5703125" style="76" bestFit="1" customWidth="1"/>
    <col min="8966" max="8966" width="11.140625" style="76" bestFit="1" customWidth="1"/>
    <col min="8967" max="8967" width="2.42578125" style="76" bestFit="1" customWidth="1"/>
    <col min="8968" max="8968" width="11" style="76" bestFit="1" customWidth="1"/>
    <col min="8969" max="8969" width="10.7109375" style="76" customWidth="1"/>
    <col min="8970" max="8970" width="2.140625" style="76" customWidth="1"/>
    <col min="8971" max="8971" width="8.85546875" style="76" bestFit="1" customWidth="1"/>
    <col min="8972" max="8972" width="12.140625" style="76" bestFit="1" customWidth="1"/>
    <col min="8973" max="9216" width="11" style="76"/>
    <col min="9217" max="9217" width="46.7109375" style="76" bestFit="1" customWidth="1"/>
    <col min="9218" max="9218" width="12.140625" style="76" bestFit="1" customWidth="1"/>
    <col min="9219" max="9219" width="12.5703125" style="76" bestFit="1" customWidth="1"/>
    <col min="9220" max="9220" width="12" style="76" customWidth="1"/>
    <col min="9221" max="9221" width="12.5703125" style="76" bestFit="1" customWidth="1"/>
    <col min="9222" max="9222" width="11.140625" style="76" bestFit="1" customWidth="1"/>
    <col min="9223" max="9223" width="2.42578125" style="76" bestFit="1" customWidth="1"/>
    <col min="9224" max="9224" width="11" style="76" bestFit="1" customWidth="1"/>
    <col min="9225" max="9225" width="10.7109375" style="76" customWidth="1"/>
    <col min="9226" max="9226" width="2.140625" style="76" customWidth="1"/>
    <col min="9227" max="9227" width="8.85546875" style="76" bestFit="1" customWidth="1"/>
    <col min="9228" max="9228" width="12.140625" style="76" bestFit="1" customWidth="1"/>
    <col min="9229" max="9472" width="11" style="76"/>
    <col min="9473" max="9473" width="46.7109375" style="76" bestFit="1" customWidth="1"/>
    <col min="9474" max="9474" width="12.140625" style="76" bestFit="1" customWidth="1"/>
    <col min="9475" max="9475" width="12.5703125" style="76" bestFit="1" customWidth="1"/>
    <col min="9476" max="9476" width="12" style="76" customWidth="1"/>
    <col min="9477" max="9477" width="12.5703125" style="76" bestFit="1" customWidth="1"/>
    <col min="9478" max="9478" width="11.140625" style="76" bestFit="1" customWidth="1"/>
    <col min="9479" max="9479" width="2.42578125" style="76" bestFit="1" customWidth="1"/>
    <col min="9480" max="9480" width="11" style="76" bestFit="1" customWidth="1"/>
    <col min="9481" max="9481" width="10.7109375" style="76" customWidth="1"/>
    <col min="9482" max="9482" width="2.140625" style="76" customWidth="1"/>
    <col min="9483" max="9483" width="8.85546875" style="76" bestFit="1" customWidth="1"/>
    <col min="9484" max="9484" width="12.140625" style="76" bestFit="1" customWidth="1"/>
    <col min="9485" max="9728" width="11" style="76"/>
    <col min="9729" max="9729" width="46.7109375" style="76" bestFit="1" customWidth="1"/>
    <col min="9730" max="9730" width="12.140625" style="76" bestFit="1" customWidth="1"/>
    <col min="9731" max="9731" width="12.5703125" style="76" bestFit="1" customWidth="1"/>
    <col min="9732" max="9732" width="12" style="76" customWidth="1"/>
    <col min="9733" max="9733" width="12.5703125" style="76" bestFit="1" customWidth="1"/>
    <col min="9734" max="9734" width="11.140625" style="76" bestFit="1" customWidth="1"/>
    <col min="9735" max="9735" width="2.42578125" style="76" bestFit="1" customWidth="1"/>
    <col min="9736" max="9736" width="11" style="76" bestFit="1" customWidth="1"/>
    <col min="9737" max="9737" width="10.7109375" style="76" customWidth="1"/>
    <col min="9738" max="9738" width="2.140625" style="76" customWidth="1"/>
    <col min="9739" max="9739" width="8.85546875" style="76" bestFit="1" customWidth="1"/>
    <col min="9740" max="9740" width="12.140625" style="76" bestFit="1" customWidth="1"/>
    <col min="9741" max="9984" width="11" style="76"/>
    <col min="9985" max="9985" width="46.7109375" style="76" bestFit="1" customWidth="1"/>
    <col min="9986" max="9986" width="12.140625" style="76" bestFit="1" customWidth="1"/>
    <col min="9987" max="9987" width="12.5703125" style="76" bestFit="1" customWidth="1"/>
    <col min="9988" max="9988" width="12" style="76" customWidth="1"/>
    <col min="9989" max="9989" width="12.5703125" style="76" bestFit="1" customWidth="1"/>
    <col min="9990" max="9990" width="11.140625" style="76" bestFit="1" customWidth="1"/>
    <col min="9991" max="9991" width="2.42578125" style="76" bestFit="1" customWidth="1"/>
    <col min="9992" max="9992" width="11" style="76" bestFit="1" customWidth="1"/>
    <col min="9993" max="9993" width="10.7109375" style="76" customWidth="1"/>
    <col min="9994" max="9994" width="2.140625" style="76" customWidth="1"/>
    <col min="9995" max="9995" width="8.85546875" style="76" bestFit="1" customWidth="1"/>
    <col min="9996" max="9996" width="12.140625" style="76" bestFit="1" customWidth="1"/>
    <col min="9997" max="10240" width="11" style="76"/>
    <col min="10241" max="10241" width="46.7109375" style="76" bestFit="1" customWidth="1"/>
    <col min="10242" max="10242" width="12.140625" style="76" bestFit="1" customWidth="1"/>
    <col min="10243" max="10243" width="12.5703125" style="76" bestFit="1" customWidth="1"/>
    <col min="10244" max="10244" width="12" style="76" customWidth="1"/>
    <col min="10245" max="10245" width="12.5703125" style="76" bestFit="1" customWidth="1"/>
    <col min="10246" max="10246" width="11.140625" style="76" bestFit="1" customWidth="1"/>
    <col min="10247" max="10247" width="2.42578125" style="76" bestFit="1" customWidth="1"/>
    <col min="10248" max="10248" width="11" style="76" bestFit="1" customWidth="1"/>
    <col min="10249" max="10249" width="10.7109375" style="76" customWidth="1"/>
    <col min="10250" max="10250" width="2.140625" style="76" customWidth="1"/>
    <col min="10251" max="10251" width="8.85546875" style="76" bestFit="1" customWidth="1"/>
    <col min="10252" max="10252" width="12.140625" style="76" bestFit="1" customWidth="1"/>
    <col min="10253" max="10496" width="11" style="76"/>
    <col min="10497" max="10497" width="46.7109375" style="76" bestFit="1" customWidth="1"/>
    <col min="10498" max="10498" width="12.140625" style="76" bestFit="1" customWidth="1"/>
    <col min="10499" max="10499" width="12.5703125" style="76" bestFit="1" customWidth="1"/>
    <col min="10500" max="10500" width="12" style="76" customWidth="1"/>
    <col min="10501" max="10501" width="12.5703125" style="76" bestFit="1" customWidth="1"/>
    <col min="10502" max="10502" width="11.140625" style="76" bestFit="1" customWidth="1"/>
    <col min="10503" max="10503" width="2.42578125" style="76" bestFit="1" customWidth="1"/>
    <col min="10504" max="10504" width="11" style="76" bestFit="1" customWidth="1"/>
    <col min="10505" max="10505" width="10.7109375" style="76" customWidth="1"/>
    <col min="10506" max="10506" width="2.140625" style="76" customWidth="1"/>
    <col min="10507" max="10507" width="8.85546875" style="76" bestFit="1" customWidth="1"/>
    <col min="10508" max="10508" width="12.140625" style="76" bestFit="1" customWidth="1"/>
    <col min="10509" max="10752" width="11" style="76"/>
    <col min="10753" max="10753" width="46.7109375" style="76" bestFit="1" customWidth="1"/>
    <col min="10754" max="10754" width="12.140625" style="76" bestFit="1" customWidth="1"/>
    <col min="10755" max="10755" width="12.5703125" style="76" bestFit="1" customWidth="1"/>
    <col min="10756" max="10756" width="12" style="76" customWidth="1"/>
    <col min="10757" max="10757" width="12.5703125" style="76" bestFit="1" customWidth="1"/>
    <col min="10758" max="10758" width="11.140625" style="76" bestFit="1" customWidth="1"/>
    <col min="10759" max="10759" width="2.42578125" style="76" bestFit="1" customWidth="1"/>
    <col min="10760" max="10760" width="11" style="76" bestFit="1" customWidth="1"/>
    <col min="10761" max="10761" width="10.7109375" style="76" customWidth="1"/>
    <col min="10762" max="10762" width="2.140625" style="76" customWidth="1"/>
    <col min="10763" max="10763" width="8.85546875" style="76" bestFit="1" customWidth="1"/>
    <col min="10764" max="10764" width="12.140625" style="76" bestFit="1" customWidth="1"/>
    <col min="10765" max="11008" width="11" style="76"/>
    <col min="11009" max="11009" width="46.7109375" style="76" bestFit="1" customWidth="1"/>
    <col min="11010" max="11010" width="12.140625" style="76" bestFit="1" customWidth="1"/>
    <col min="11011" max="11011" width="12.5703125" style="76" bestFit="1" customWidth="1"/>
    <col min="11012" max="11012" width="12" style="76" customWidth="1"/>
    <col min="11013" max="11013" width="12.5703125" style="76" bestFit="1" customWidth="1"/>
    <col min="11014" max="11014" width="11.140625" style="76" bestFit="1" customWidth="1"/>
    <col min="11015" max="11015" width="2.42578125" style="76" bestFit="1" customWidth="1"/>
    <col min="11016" max="11016" width="11" style="76" bestFit="1" customWidth="1"/>
    <col min="11017" max="11017" width="10.7109375" style="76" customWidth="1"/>
    <col min="11018" max="11018" width="2.140625" style="76" customWidth="1"/>
    <col min="11019" max="11019" width="8.85546875" style="76" bestFit="1" customWidth="1"/>
    <col min="11020" max="11020" width="12.140625" style="76" bestFit="1" customWidth="1"/>
    <col min="11021" max="11264" width="11" style="76"/>
    <col min="11265" max="11265" width="46.7109375" style="76" bestFit="1" customWidth="1"/>
    <col min="11266" max="11266" width="12.140625" style="76" bestFit="1" customWidth="1"/>
    <col min="11267" max="11267" width="12.5703125" style="76" bestFit="1" customWidth="1"/>
    <col min="11268" max="11268" width="12" style="76" customWidth="1"/>
    <col min="11269" max="11269" width="12.5703125" style="76" bestFit="1" customWidth="1"/>
    <col min="11270" max="11270" width="11.140625" style="76" bestFit="1" customWidth="1"/>
    <col min="11271" max="11271" width="2.42578125" style="76" bestFit="1" customWidth="1"/>
    <col min="11272" max="11272" width="11" style="76" bestFit="1" customWidth="1"/>
    <col min="11273" max="11273" width="10.7109375" style="76" customWidth="1"/>
    <col min="11274" max="11274" width="2.140625" style="76" customWidth="1"/>
    <col min="11275" max="11275" width="8.85546875" style="76" bestFit="1" customWidth="1"/>
    <col min="11276" max="11276" width="12.140625" style="76" bestFit="1" customWidth="1"/>
    <col min="11277" max="11520" width="11" style="76"/>
    <col min="11521" max="11521" width="46.7109375" style="76" bestFit="1" customWidth="1"/>
    <col min="11522" max="11522" width="12.140625" style="76" bestFit="1" customWidth="1"/>
    <col min="11523" max="11523" width="12.5703125" style="76" bestFit="1" customWidth="1"/>
    <col min="11524" max="11524" width="12" style="76" customWidth="1"/>
    <col min="11525" max="11525" width="12.5703125" style="76" bestFit="1" customWidth="1"/>
    <col min="11526" max="11526" width="11.140625" style="76" bestFit="1" customWidth="1"/>
    <col min="11527" max="11527" width="2.42578125" style="76" bestFit="1" customWidth="1"/>
    <col min="11528" max="11528" width="11" style="76" bestFit="1" customWidth="1"/>
    <col min="11529" max="11529" width="10.7109375" style="76" customWidth="1"/>
    <col min="11530" max="11530" width="2.140625" style="76" customWidth="1"/>
    <col min="11531" max="11531" width="8.85546875" style="76" bestFit="1" customWidth="1"/>
    <col min="11532" max="11532" width="12.140625" style="76" bestFit="1" customWidth="1"/>
    <col min="11533" max="11776" width="11" style="76"/>
    <col min="11777" max="11777" width="46.7109375" style="76" bestFit="1" customWidth="1"/>
    <col min="11778" max="11778" width="12.140625" style="76" bestFit="1" customWidth="1"/>
    <col min="11779" max="11779" width="12.5703125" style="76" bestFit="1" customWidth="1"/>
    <col min="11780" max="11780" width="12" style="76" customWidth="1"/>
    <col min="11781" max="11781" width="12.5703125" style="76" bestFit="1" customWidth="1"/>
    <col min="11782" max="11782" width="11.140625" style="76" bestFit="1" customWidth="1"/>
    <col min="11783" max="11783" width="2.42578125" style="76" bestFit="1" customWidth="1"/>
    <col min="11784" max="11784" width="11" style="76" bestFit="1" customWidth="1"/>
    <col min="11785" max="11785" width="10.7109375" style="76" customWidth="1"/>
    <col min="11786" max="11786" width="2.140625" style="76" customWidth="1"/>
    <col min="11787" max="11787" width="8.85546875" style="76" bestFit="1" customWidth="1"/>
    <col min="11788" max="11788" width="12.140625" style="76" bestFit="1" customWidth="1"/>
    <col min="11789" max="12032" width="11" style="76"/>
    <col min="12033" max="12033" width="46.7109375" style="76" bestFit="1" customWidth="1"/>
    <col min="12034" max="12034" width="12.140625" style="76" bestFit="1" customWidth="1"/>
    <col min="12035" max="12035" width="12.5703125" style="76" bestFit="1" customWidth="1"/>
    <col min="12036" max="12036" width="12" style="76" customWidth="1"/>
    <col min="12037" max="12037" width="12.5703125" style="76" bestFit="1" customWidth="1"/>
    <col min="12038" max="12038" width="11.140625" style="76" bestFit="1" customWidth="1"/>
    <col min="12039" max="12039" width="2.42578125" style="76" bestFit="1" customWidth="1"/>
    <col min="12040" max="12040" width="11" style="76" bestFit="1" customWidth="1"/>
    <col min="12041" max="12041" width="10.7109375" style="76" customWidth="1"/>
    <col min="12042" max="12042" width="2.140625" style="76" customWidth="1"/>
    <col min="12043" max="12043" width="8.85546875" style="76" bestFit="1" customWidth="1"/>
    <col min="12044" max="12044" width="12.140625" style="76" bestFit="1" customWidth="1"/>
    <col min="12045" max="12288" width="11" style="76"/>
    <col min="12289" max="12289" width="46.7109375" style="76" bestFit="1" customWidth="1"/>
    <col min="12290" max="12290" width="12.140625" style="76" bestFit="1" customWidth="1"/>
    <col min="12291" max="12291" width="12.5703125" style="76" bestFit="1" customWidth="1"/>
    <col min="12292" max="12292" width="12" style="76" customWidth="1"/>
    <col min="12293" max="12293" width="12.5703125" style="76" bestFit="1" customWidth="1"/>
    <col min="12294" max="12294" width="11.140625" style="76" bestFit="1" customWidth="1"/>
    <col min="12295" max="12295" width="2.42578125" style="76" bestFit="1" customWidth="1"/>
    <col min="12296" max="12296" width="11" style="76" bestFit="1" customWidth="1"/>
    <col min="12297" max="12297" width="10.7109375" style="76" customWidth="1"/>
    <col min="12298" max="12298" width="2.140625" style="76" customWidth="1"/>
    <col min="12299" max="12299" width="8.85546875" style="76" bestFit="1" customWidth="1"/>
    <col min="12300" max="12300" width="12.140625" style="76" bestFit="1" customWidth="1"/>
    <col min="12301" max="12544" width="11" style="76"/>
    <col min="12545" max="12545" width="46.7109375" style="76" bestFit="1" customWidth="1"/>
    <col min="12546" max="12546" width="12.140625" style="76" bestFit="1" customWidth="1"/>
    <col min="12547" max="12547" width="12.5703125" style="76" bestFit="1" customWidth="1"/>
    <col min="12548" max="12548" width="12" style="76" customWidth="1"/>
    <col min="12549" max="12549" width="12.5703125" style="76" bestFit="1" customWidth="1"/>
    <col min="12550" max="12550" width="11.140625" style="76" bestFit="1" customWidth="1"/>
    <col min="12551" max="12551" width="2.42578125" style="76" bestFit="1" customWidth="1"/>
    <col min="12552" max="12552" width="11" style="76" bestFit="1" customWidth="1"/>
    <col min="12553" max="12553" width="10.7109375" style="76" customWidth="1"/>
    <col min="12554" max="12554" width="2.140625" style="76" customWidth="1"/>
    <col min="12555" max="12555" width="8.85546875" style="76" bestFit="1" customWidth="1"/>
    <col min="12556" max="12556" width="12.140625" style="76" bestFit="1" customWidth="1"/>
    <col min="12557" max="12800" width="11" style="76"/>
    <col min="12801" max="12801" width="46.7109375" style="76" bestFit="1" customWidth="1"/>
    <col min="12802" max="12802" width="12.140625" style="76" bestFit="1" customWidth="1"/>
    <col min="12803" max="12803" width="12.5703125" style="76" bestFit="1" customWidth="1"/>
    <col min="12804" max="12804" width="12" style="76" customWidth="1"/>
    <col min="12805" max="12805" width="12.5703125" style="76" bestFit="1" customWidth="1"/>
    <col min="12806" max="12806" width="11.140625" style="76" bestFit="1" customWidth="1"/>
    <col min="12807" max="12807" width="2.42578125" style="76" bestFit="1" customWidth="1"/>
    <col min="12808" max="12808" width="11" style="76" bestFit="1" customWidth="1"/>
    <col min="12809" max="12809" width="10.7109375" style="76" customWidth="1"/>
    <col min="12810" max="12810" width="2.140625" style="76" customWidth="1"/>
    <col min="12811" max="12811" width="8.85546875" style="76" bestFit="1" customWidth="1"/>
    <col min="12812" max="12812" width="12.140625" style="76" bestFit="1" customWidth="1"/>
    <col min="12813" max="13056" width="11" style="76"/>
    <col min="13057" max="13057" width="46.7109375" style="76" bestFit="1" customWidth="1"/>
    <col min="13058" max="13058" width="12.140625" style="76" bestFit="1" customWidth="1"/>
    <col min="13059" max="13059" width="12.5703125" style="76" bestFit="1" customWidth="1"/>
    <col min="13060" max="13060" width="12" style="76" customWidth="1"/>
    <col min="13061" max="13061" width="12.5703125" style="76" bestFit="1" customWidth="1"/>
    <col min="13062" max="13062" width="11.140625" style="76" bestFit="1" customWidth="1"/>
    <col min="13063" max="13063" width="2.42578125" style="76" bestFit="1" customWidth="1"/>
    <col min="13064" max="13064" width="11" style="76" bestFit="1" customWidth="1"/>
    <col min="13065" max="13065" width="10.7109375" style="76" customWidth="1"/>
    <col min="13066" max="13066" width="2.140625" style="76" customWidth="1"/>
    <col min="13067" max="13067" width="8.85546875" style="76" bestFit="1" customWidth="1"/>
    <col min="13068" max="13068" width="12.140625" style="76" bestFit="1" customWidth="1"/>
    <col min="13069" max="13312" width="11" style="76"/>
    <col min="13313" max="13313" width="46.7109375" style="76" bestFit="1" customWidth="1"/>
    <col min="13314" max="13314" width="12.140625" style="76" bestFit="1" customWidth="1"/>
    <col min="13315" max="13315" width="12.5703125" style="76" bestFit="1" customWidth="1"/>
    <col min="13316" max="13316" width="12" style="76" customWidth="1"/>
    <col min="13317" max="13317" width="12.5703125" style="76" bestFit="1" customWidth="1"/>
    <col min="13318" max="13318" width="11.140625" style="76" bestFit="1" customWidth="1"/>
    <col min="13319" max="13319" width="2.42578125" style="76" bestFit="1" customWidth="1"/>
    <col min="13320" max="13320" width="11" style="76" bestFit="1" customWidth="1"/>
    <col min="13321" max="13321" width="10.7109375" style="76" customWidth="1"/>
    <col min="13322" max="13322" width="2.140625" style="76" customWidth="1"/>
    <col min="13323" max="13323" width="8.85546875" style="76" bestFit="1" customWidth="1"/>
    <col min="13324" max="13324" width="12.140625" style="76" bestFit="1" customWidth="1"/>
    <col min="13325" max="13568" width="11" style="76"/>
    <col min="13569" max="13569" width="46.7109375" style="76" bestFit="1" customWidth="1"/>
    <col min="13570" max="13570" width="12.140625" style="76" bestFit="1" customWidth="1"/>
    <col min="13571" max="13571" width="12.5703125" style="76" bestFit="1" customWidth="1"/>
    <col min="13572" max="13572" width="12" style="76" customWidth="1"/>
    <col min="13573" max="13573" width="12.5703125" style="76" bestFit="1" customWidth="1"/>
    <col min="13574" max="13574" width="11.140625" style="76" bestFit="1" customWidth="1"/>
    <col min="13575" max="13575" width="2.42578125" style="76" bestFit="1" customWidth="1"/>
    <col min="13576" max="13576" width="11" style="76" bestFit="1" customWidth="1"/>
    <col min="13577" max="13577" width="10.7109375" style="76" customWidth="1"/>
    <col min="13578" max="13578" width="2.140625" style="76" customWidth="1"/>
    <col min="13579" max="13579" width="8.85546875" style="76" bestFit="1" customWidth="1"/>
    <col min="13580" max="13580" width="12.140625" style="76" bestFit="1" customWidth="1"/>
    <col min="13581" max="13824" width="11" style="76"/>
    <col min="13825" max="13825" width="46.7109375" style="76" bestFit="1" customWidth="1"/>
    <col min="13826" max="13826" width="12.140625" style="76" bestFit="1" customWidth="1"/>
    <col min="13827" max="13827" width="12.5703125" style="76" bestFit="1" customWidth="1"/>
    <col min="13828" max="13828" width="12" style="76" customWidth="1"/>
    <col min="13829" max="13829" width="12.5703125" style="76" bestFit="1" customWidth="1"/>
    <col min="13830" max="13830" width="11.140625" style="76" bestFit="1" customWidth="1"/>
    <col min="13831" max="13831" width="2.42578125" style="76" bestFit="1" customWidth="1"/>
    <col min="13832" max="13832" width="11" style="76" bestFit="1" customWidth="1"/>
    <col min="13833" max="13833" width="10.7109375" style="76" customWidth="1"/>
    <col min="13834" max="13834" width="2.140625" style="76" customWidth="1"/>
    <col min="13835" max="13835" width="8.85546875" style="76" bestFit="1" customWidth="1"/>
    <col min="13836" max="13836" width="12.140625" style="76" bestFit="1" customWidth="1"/>
    <col min="13837" max="14080" width="11" style="76"/>
    <col min="14081" max="14081" width="46.7109375" style="76" bestFit="1" customWidth="1"/>
    <col min="14082" max="14082" width="12.140625" style="76" bestFit="1" customWidth="1"/>
    <col min="14083" max="14083" width="12.5703125" style="76" bestFit="1" customWidth="1"/>
    <col min="14084" max="14084" width="12" style="76" customWidth="1"/>
    <col min="14085" max="14085" width="12.5703125" style="76" bestFit="1" customWidth="1"/>
    <col min="14086" max="14086" width="11.140625" style="76" bestFit="1" customWidth="1"/>
    <col min="14087" max="14087" width="2.42578125" style="76" bestFit="1" customWidth="1"/>
    <col min="14088" max="14088" width="11" style="76" bestFit="1" customWidth="1"/>
    <col min="14089" max="14089" width="10.7109375" style="76" customWidth="1"/>
    <col min="14090" max="14090" width="2.140625" style="76" customWidth="1"/>
    <col min="14091" max="14091" width="8.85546875" style="76" bestFit="1" customWidth="1"/>
    <col min="14092" max="14092" width="12.140625" style="76" bestFit="1" customWidth="1"/>
    <col min="14093" max="14336" width="11" style="76"/>
    <col min="14337" max="14337" width="46.7109375" style="76" bestFit="1" customWidth="1"/>
    <col min="14338" max="14338" width="12.140625" style="76" bestFit="1" customWidth="1"/>
    <col min="14339" max="14339" width="12.5703125" style="76" bestFit="1" customWidth="1"/>
    <col min="14340" max="14340" width="12" style="76" customWidth="1"/>
    <col min="14341" max="14341" width="12.5703125" style="76" bestFit="1" customWidth="1"/>
    <col min="14342" max="14342" width="11.140625" style="76" bestFit="1" customWidth="1"/>
    <col min="14343" max="14343" width="2.42578125" style="76" bestFit="1" customWidth="1"/>
    <col min="14344" max="14344" width="11" style="76" bestFit="1" customWidth="1"/>
    <col min="14345" max="14345" width="10.7109375" style="76" customWidth="1"/>
    <col min="14346" max="14346" width="2.140625" style="76" customWidth="1"/>
    <col min="14347" max="14347" width="8.85546875" style="76" bestFit="1" customWidth="1"/>
    <col min="14348" max="14348" width="12.140625" style="76" bestFit="1" customWidth="1"/>
    <col min="14349" max="14592" width="11" style="76"/>
    <col min="14593" max="14593" width="46.7109375" style="76" bestFit="1" customWidth="1"/>
    <col min="14594" max="14594" width="12.140625" style="76" bestFit="1" customWidth="1"/>
    <col min="14595" max="14595" width="12.5703125" style="76" bestFit="1" customWidth="1"/>
    <col min="14596" max="14596" width="12" style="76" customWidth="1"/>
    <col min="14597" max="14597" width="12.5703125" style="76" bestFit="1" customWidth="1"/>
    <col min="14598" max="14598" width="11.140625" style="76" bestFit="1" customWidth="1"/>
    <col min="14599" max="14599" width="2.42578125" style="76" bestFit="1" customWidth="1"/>
    <col min="14600" max="14600" width="11" style="76" bestFit="1" customWidth="1"/>
    <col min="14601" max="14601" width="10.7109375" style="76" customWidth="1"/>
    <col min="14602" max="14602" width="2.140625" style="76" customWidth="1"/>
    <col min="14603" max="14603" width="8.85546875" style="76" bestFit="1" customWidth="1"/>
    <col min="14604" max="14604" width="12.140625" style="76" bestFit="1" customWidth="1"/>
    <col min="14605" max="14848" width="11" style="76"/>
    <col min="14849" max="14849" width="46.7109375" style="76" bestFit="1" customWidth="1"/>
    <col min="14850" max="14850" width="12.140625" style="76" bestFit="1" customWidth="1"/>
    <col min="14851" max="14851" width="12.5703125" style="76" bestFit="1" customWidth="1"/>
    <col min="14852" max="14852" width="12" style="76" customWidth="1"/>
    <col min="14853" max="14853" width="12.5703125" style="76" bestFit="1" customWidth="1"/>
    <col min="14854" max="14854" width="11.140625" style="76" bestFit="1" customWidth="1"/>
    <col min="14855" max="14855" width="2.42578125" style="76" bestFit="1" customWidth="1"/>
    <col min="14856" max="14856" width="11" style="76" bestFit="1" customWidth="1"/>
    <col min="14857" max="14857" width="10.7109375" style="76" customWidth="1"/>
    <col min="14858" max="14858" width="2.140625" style="76" customWidth="1"/>
    <col min="14859" max="14859" width="8.85546875" style="76" bestFit="1" customWidth="1"/>
    <col min="14860" max="14860" width="12.140625" style="76" bestFit="1" customWidth="1"/>
    <col min="14861" max="15104" width="11" style="76"/>
    <col min="15105" max="15105" width="46.7109375" style="76" bestFit="1" customWidth="1"/>
    <col min="15106" max="15106" width="12.140625" style="76" bestFit="1" customWidth="1"/>
    <col min="15107" max="15107" width="12.5703125" style="76" bestFit="1" customWidth="1"/>
    <col min="15108" max="15108" width="12" style="76" customWidth="1"/>
    <col min="15109" max="15109" width="12.5703125" style="76" bestFit="1" customWidth="1"/>
    <col min="15110" max="15110" width="11.140625" style="76" bestFit="1" customWidth="1"/>
    <col min="15111" max="15111" width="2.42578125" style="76" bestFit="1" customWidth="1"/>
    <col min="15112" max="15112" width="11" style="76" bestFit="1" customWidth="1"/>
    <col min="15113" max="15113" width="10.7109375" style="76" customWidth="1"/>
    <col min="15114" max="15114" width="2.140625" style="76" customWidth="1"/>
    <col min="15115" max="15115" width="8.85546875" style="76" bestFit="1" customWidth="1"/>
    <col min="15116" max="15116" width="12.140625" style="76" bestFit="1" customWidth="1"/>
    <col min="15117" max="15360" width="11" style="76"/>
    <col min="15361" max="15361" width="46.7109375" style="76" bestFit="1" customWidth="1"/>
    <col min="15362" max="15362" width="12.140625" style="76" bestFit="1" customWidth="1"/>
    <col min="15363" max="15363" width="12.5703125" style="76" bestFit="1" customWidth="1"/>
    <col min="15364" max="15364" width="12" style="76" customWidth="1"/>
    <col min="15365" max="15365" width="12.5703125" style="76" bestFit="1" customWidth="1"/>
    <col min="15366" max="15366" width="11.140625" style="76" bestFit="1" customWidth="1"/>
    <col min="15367" max="15367" width="2.42578125" style="76" bestFit="1" customWidth="1"/>
    <col min="15368" max="15368" width="11" style="76" bestFit="1" customWidth="1"/>
    <col min="15369" max="15369" width="10.7109375" style="76" customWidth="1"/>
    <col min="15370" max="15370" width="2.140625" style="76" customWidth="1"/>
    <col min="15371" max="15371" width="8.85546875" style="76" bestFit="1" customWidth="1"/>
    <col min="15372" max="15372" width="12.140625" style="76" bestFit="1" customWidth="1"/>
    <col min="15373" max="15616" width="11" style="76"/>
    <col min="15617" max="15617" width="46.7109375" style="76" bestFit="1" customWidth="1"/>
    <col min="15618" max="15618" width="12.140625" style="76" bestFit="1" customWidth="1"/>
    <col min="15619" max="15619" width="12.5703125" style="76" bestFit="1" customWidth="1"/>
    <col min="15620" max="15620" width="12" style="76" customWidth="1"/>
    <col min="15621" max="15621" width="12.5703125" style="76" bestFit="1" customWidth="1"/>
    <col min="15622" max="15622" width="11.140625" style="76" bestFit="1" customWidth="1"/>
    <col min="15623" max="15623" width="2.42578125" style="76" bestFit="1" customWidth="1"/>
    <col min="15624" max="15624" width="11" style="76" bestFit="1" customWidth="1"/>
    <col min="15625" max="15625" width="10.7109375" style="76" customWidth="1"/>
    <col min="15626" max="15626" width="2.140625" style="76" customWidth="1"/>
    <col min="15627" max="15627" width="8.85546875" style="76" bestFit="1" customWidth="1"/>
    <col min="15628" max="15628" width="12.140625" style="76" bestFit="1" customWidth="1"/>
    <col min="15629" max="15872" width="11" style="76"/>
    <col min="15873" max="15873" width="46.7109375" style="76" bestFit="1" customWidth="1"/>
    <col min="15874" max="15874" width="12.140625" style="76" bestFit="1" customWidth="1"/>
    <col min="15875" max="15875" width="12.5703125" style="76" bestFit="1" customWidth="1"/>
    <col min="15876" max="15876" width="12" style="76" customWidth="1"/>
    <col min="15877" max="15877" width="12.5703125" style="76" bestFit="1" customWidth="1"/>
    <col min="15878" max="15878" width="11.140625" style="76" bestFit="1" customWidth="1"/>
    <col min="15879" max="15879" width="2.42578125" style="76" bestFit="1" customWidth="1"/>
    <col min="15880" max="15880" width="11" style="76" bestFit="1" customWidth="1"/>
    <col min="15881" max="15881" width="10.7109375" style="76" customWidth="1"/>
    <col min="15882" max="15882" width="2.140625" style="76" customWidth="1"/>
    <col min="15883" max="15883" width="8.85546875" style="76" bestFit="1" customWidth="1"/>
    <col min="15884" max="15884" width="12.140625" style="76" bestFit="1" customWidth="1"/>
    <col min="15885" max="16128" width="11" style="76"/>
    <col min="16129" max="16129" width="46.7109375" style="76" bestFit="1" customWidth="1"/>
    <col min="16130" max="16130" width="12.140625" style="76" bestFit="1" customWidth="1"/>
    <col min="16131" max="16131" width="12.5703125" style="76" bestFit="1" customWidth="1"/>
    <col min="16132" max="16132" width="12" style="76" customWidth="1"/>
    <col min="16133" max="16133" width="12.5703125" style="76" bestFit="1" customWidth="1"/>
    <col min="16134" max="16134" width="11.140625" style="76" bestFit="1" customWidth="1"/>
    <col min="16135" max="16135" width="2.42578125" style="76" bestFit="1" customWidth="1"/>
    <col min="16136" max="16136" width="11" style="76" bestFit="1" customWidth="1"/>
    <col min="16137" max="16137" width="10.7109375" style="76" customWidth="1"/>
    <col min="16138" max="16138" width="2.140625" style="76" customWidth="1"/>
    <col min="16139" max="16139" width="8.85546875" style="76" bestFit="1" customWidth="1"/>
    <col min="16140" max="16140" width="12.140625" style="76" bestFit="1" customWidth="1"/>
    <col min="16141" max="16384" width="11" style="76"/>
  </cols>
  <sheetData>
    <row r="1" spans="1:13" ht="12.75">
      <c r="A1" s="1762" t="s">
        <v>66</v>
      </c>
      <c r="B1" s="1762"/>
      <c r="C1" s="1762"/>
      <c r="D1" s="1762"/>
      <c r="E1" s="1762"/>
      <c r="F1" s="1762"/>
      <c r="G1" s="1762"/>
      <c r="H1" s="1762"/>
      <c r="I1" s="1762"/>
      <c r="J1" s="1762"/>
      <c r="K1" s="1762"/>
    </row>
    <row r="2" spans="1:13" ht="17.100000000000001" customHeight="1">
      <c r="A2" s="1771" t="s">
        <v>187</v>
      </c>
      <c r="B2" s="1771"/>
      <c r="C2" s="1771"/>
      <c r="D2" s="1771"/>
      <c r="E2" s="1771"/>
      <c r="F2" s="1771"/>
      <c r="G2" s="1771"/>
      <c r="H2" s="1771"/>
      <c r="I2" s="1771"/>
      <c r="J2" s="1771"/>
      <c r="K2" s="1771"/>
    </row>
    <row r="3" spans="1:13" ht="17.100000000000001" customHeight="1" thickBot="1">
      <c r="B3" s="77"/>
      <c r="C3" s="77"/>
      <c r="D3" s="77"/>
      <c r="E3" s="77"/>
      <c r="I3" s="1764" t="s">
        <v>1</v>
      </c>
      <c r="J3" s="1764"/>
      <c r="K3" s="1764"/>
    </row>
    <row r="4" spans="1:13" ht="13.5" thickTop="1">
      <c r="A4" s="79"/>
      <c r="B4" s="150">
        <v>2015</v>
      </c>
      <c r="C4" s="150">
        <v>2016</v>
      </c>
      <c r="D4" s="150">
        <v>2016</v>
      </c>
      <c r="E4" s="151">
        <v>2017</v>
      </c>
      <c r="F4" s="1775" t="s">
        <v>97</v>
      </c>
      <c r="G4" s="1776"/>
      <c r="H4" s="1776"/>
      <c r="I4" s="1776"/>
      <c r="J4" s="1776"/>
      <c r="K4" s="1777"/>
    </row>
    <row r="5" spans="1:13" ht="12.75">
      <c r="A5" s="152" t="s">
        <v>140</v>
      </c>
      <c r="B5" s="179" t="s">
        <v>99</v>
      </c>
      <c r="C5" s="179" t="s">
        <v>100</v>
      </c>
      <c r="D5" s="179" t="s">
        <v>101</v>
      </c>
      <c r="E5" s="180" t="s">
        <v>102</v>
      </c>
      <c r="F5" s="1767" t="s">
        <v>6</v>
      </c>
      <c r="G5" s="1768"/>
      <c r="H5" s="1769"/>
      <c r="I5" s="181"/>
      <c r="J5" s="182" t="s">
        <v>77</v>
      </c>
      <c r="K5" s="183"/>
    </row>
    <row r="6" spans="1:13" ht="12.75">
      <c r="A6" s="152"/>
      <c r="B6" s="179"/>
      <c r="C6" s="179"/>
      <c r="D6" s="179"/>
      <c r="E6" s="180"/>
      <c r="F6" s="157" t="s">
        <v>3</v>
      </c>
      <c r="G6" s="158" t="s">
        <v>96</v>
      </c>
      <c r="H6" s="159" t="s">
        <v>103</v>
      </c>
      <c r="I6" s="154" t="s">
        <v>3</v>
      </c>
      <c r="J6" s="158" t="s">
        <v>96</v>
      </c>
      <c r="K6" s="160" t="s">
        <v>103</v>
      </c>
    </row>
    <row r="7" spans="1:13" ht="17.100000000000001" customHeight="1">
      <c r="A7" s="93" t="s">
        <v>188</v>
      </c>
      <c r="B7" s="94">
        <v>1688829.8648763529</v>
      </c>
      <c r="C7" s="94">
        <v>1922956.6910947021</v>
      </c>
      <c r="D7" s="94">
        <v>2016816.1615412112</v>
      </c>
      <c r="E7" s="95">
        <v>2220250.7821709784</v>
      </c>
      <c r="F7" s="96">
        <v>234126.82621834916</v>
      </c>
      <c r="G7" s="161"/>
      <c r="H7" s="95">
        <v>13.863257104083168</v>
      </c>
      <c r="I7" s="94">
        <v>203434.62062976719</v>
      </c>
      <c r="J7" s="162"/>
      <c r="K7" s="99">
        <v>10.086919398459523</v>
      </c>
      <c r="L7" s="100"/>
      <c r="M7" s="100"/>
    </row>
    <row r="8" spans="1:13" ht="17.100000000000001" customHeight="1">
      <c r="A8" s="102" t="s">
        <v>189</v>
      </c>
      <c r="B8" s="103">
        <v>159289.9815738324</v>
      </c>
      <c r="C8" s="103">
        <v>163048.74650562412</v>
      </c>
      <c r="D8" s="103">
        <v>183460.31188456566</v>
      </c>
      <c r="E8" s="104">
        <v>175772.04483209588</v>
      </c>
      <c r="F8" s="105">
        <v>3758.7649317917239</v>
      </c>
      <c r="G8" s="163"/>
      <c r="H8" s="104">
        <v>2.3596995207444991</v>
      </c>
      <c r="I8" s="103">
        <v>-7688.2670524697751</v>
      </c>
      <c r="J8" s="104"/>
      <c r="K8" s="107">
        <v>-4.190697690139805</v>
      </c>
      <c r="L8" s="100"/>
      <c r="M8" s="100"/>
    </row>
    <row r="9" spans="1:13" ht="17.100000000000001" customHeight="1">
      <c r="A9" s="102" t="s">
        <v>190</v>
      </c>
      <c r="B9" s="103">
        <v>141377.34382764096</v>
      </c>
      <c r="C9" s="103">
        <v>145616.13326617185</v>
      </c>
      <c r="D9" s="103">
        <v>166141.29436951483</v>
      </c>
      <c r="E9" s="104">
        <v>162150.54396332486</v>
      </c>
      <c r="F9" s="105">
        <v>4238.78943853089</v>
      </c>
      <c r="G9" s="163"/>
      <c r="H9" s="104">
        <v>2.9982098430838935</v>
      </c>
      <c r="I9" s="103">
        <v>-3990.7504061899672</v>
      </c>
      <c r="J9" s="104"/>
      <c r="K9" s="107">
        <v>-2.4020219785420354</v>
      </c>
      <c r="L9" s="100"/>
      <c r="M9" s="100"/>
    </row>
    <row r="10" spans="1:13" ht="17.100000000000001" customHeight="1">
      <c r="A10" s="102" t="s">
        <v>191</v>
      </c>
      <c r="B10" s="103">
        <v>17912.637746191431</v>
      </c>
      <c r="C10" s="103">
        <v>17432.613239452265</v>
      </c>
      <c r="D10" s="103">
        <v>17319.017515050829</v>
      </c>
      <c r="E10" s="104">
        <v>13621.500868771021</v>
      </c>
      <c r="F10" s="105">
        <v>-480.0245067391661</v>
      </c>
      <c r="G10" s="163"/>
      <c r="H10" s="104">
        <v>-2.6798091578736272</v>
      </c>
      <c r="I10" s="103">
        <v>-3697.5166462798079</v>
      </c>
      <c r="J10" s="104"/>
      <c r="K10" s="107">
        <v>-21.349459592996759</v>
      </c>
      <c r="L10" s="100"/>
      <c r="M10" s="100"/>
    </row>
    <row r="11" spans="1:13" ht="17.100000000000001" customHeight="1">
      <c r="A11" s="102" t="s">
        <v>192</v>
      </c>
      <c r="B11" s="103">
        <v>712471.20396906079</v>
      </c>
      <c r="C11" s="103">
        <v>843216.46365120437</v>
      </c>
      <c r="D11" s="103">
        <v>873679.55724204762</v>
      </c>
      <c r="E11" s="104">
        <v>794644.24494548538</v>
      </c>
      <c r="F11" s="105">
        <v>130745.25968214357</v>
      </c>
      <c r="G11" s="163"/>
      <c r="H11" s="104">
        <v>18.350953547846295</v>
      </c>
      <c r="I11" s="103">
        <v>-79035.312296562246</v>
      </c>
      <c r="J11" s="104"/>
      <c r="K11" s="107">
        <v>-9.0462586243924203</v>
      </c>
      <c r="L11" s="100"/>
      <c r="M11" s="100"/>
    </row>
    <row r="12" spans="1:13" ht="17.100000000000001" customHeight="1">
      <c r="A12" s="102" t="s">
        <v>190</v>
      </c>
      <c r="B12" s="103">
        <v>702459.38743388781</v>
      </c>
      <c r="C12" s="103">
        <v>829567.9087805131</v>
      </c>
      <c r="D12" s="103">
        <v>858549.94956525438</v>
      </c>
      <c r="E12" s="104">
        <v>781226.66610313172</v>
      </c>
      <c r="F12" s="105">
        <v>127108.52134662529</v>
      </c>
      <c r="G12" s="163"/>
      <c r="H12" s="104">
        <v>18.094785779852383</v>
      </c>
      <c r="I12" s="103">
        <v>-77323.283462122665</v>
      </c>
      <c r="J12" s="104"/>
      <c r="K12" s="107">
        <v>-9.0062649821687142</v>
      </c>
      <c r="L12" s="100"/>
      <c r="M12" s="100"/>
    </row>
    <row r="13" spans="1:13" ht="17.100000000000001" customHeight="1">
      <c r="A13" s="102" t="s">
        <v>191</v>
      </c>
      <c r="B13" s="103">
        <v>10011.816535172982</v>
      </c>
      <c r="C13" s="103">
        <v>13648.554870691296</v>
      </c>
      <c r="D13" s="103">
        <v>15129.60767679329</v>
      </c>
      <c r="E13" s="104">
        <v>13417.578842353691</v>
      </c>
      <c r="F13" s="105">
        <v>3636.7383355183138</v>
      </c>
      <c r="G13" s="163"/>
      <c r="H13" s="104">
        <v>36.32446042875354</v>
      </c>
      <c r="I13" s="103">
        <v>-1712.0288344395994</v>
      </c>
      <c r="J13" s="104"/>
      <c r="K13" s="107">
        <v>-11.315751677193937</v>
      </c>
      <c r="L13" s="100"/>
      <c r="M13" s="100"/>
    </row>
    <row r="14" spans="1:13" ht="17.100000000000001" customHeight="1">
      <c r="A14" s="102" t="s">
        <v>193</v>
      </c>
      <c r="B14" s="103">
        <v>509201.11750868295</v>
      </c>
      <c r="C14" s="103">
        <v>581393.99613531784</v>
      </c>
      <c r="D14" s="103">
        <v>615861.42639513535</v>
      </c>
      <c r="E14" s="104">
        <v>964493.88137386611</v>
      </c>
      <c r="F14" s="105">
        <v>72192.878626634891</v>
      </c>
      <c r="G14" s="163"/>
      <c r="H14" s="104">
        <v>14.177674821266246</v>
      </c>
      <c r="I14" s="103">
        <v>348632.45497873076</v>
      </c>
      <c r="J14" s="104"/>
      <c r="K14" s="107">
        <v>56.60891233591385</v>
      </c>
      <c r="L14" s="100"/>
      <c r="M14" s="100"/>
    </row>
    <row r="15" spans="1:13" ht="17.100000000000001" customHeight="1">
      <c r="A15" s="102" t="s">
        <v>190</v>
      </c>
      <c r="B15" s="103">
        <v>489602.76726538013</v>
      </c>
      <c r="C15" s="103">
        <v>559761.74258873414</v>
      </c>
      <c r="D15" s="103">
        <v>594160.03697258001</v>
      </c>
      <c r="E15" s="104">
        <v>919055.21163486107</v>
      </c>
      <c r="F15" s="105">
        <v>70158.97532335401</v>
      </c>
      <c r="G15" s="163"/>
      <c r="H15" s="104">
        <v>14.329775077706133</v>
      </c>
      <c r="I15" s="103">
        <v>324895.17466228106</v>
      </c>
      <c r="J15" s="104"/>
      <c r="K15" s="107">
        <v>54.681424943642696</v>
      </c>
      <c r="L15" s="100"/>
      <c r="M15" s="100"/>
    </row>
    <row r="16" spans="1:13" ht="17.100000000000001" customHeight="1">
      <c r="A16" s="102" t="s">
        <v>191</v>
      </c>
      <c r="B16" s="103">
        <v>19598.350243302797</v>
      </c>
      <c r="C16" s="103">
        <v>21632.253546583652</v>
      </c>
      <c r="D16" s="103">
        <v>21701.389422555319</v>
      </c>
      <c r="E16" s="104">
        <v>45438.669739005018</v>
      </c>
      <c r="F16" s="105">
        <v>2033.9033032808547</v>
      </c>
      <c r="G16" s="163"/>
      <c r="H16" s="104">
        <v>10.377931193345653</v>
      </c>
      <c r="I16" s="103">
        <v>23737.280316449698</v>
      </c>
      <c r="J16" s="104"/>
      <c r="K16" s="107">
        <v>109.38138500836439</v>
      </c>
      <c r="L16" s="100"/>
      <c r="M16" s="100"/>
    </row>
    <row r="17" spans="1:13" ht="17.100000000000001" customHeight="1">
      <c r="A17" s="102" t="s">
        <v>194</v>
      </c>
      <c r="B17" s="103">
        <v>295717.36497165408</v>
      </c>
      <c r="C17" s="103">
        <v>319796.41965606873</v>
      </c>
      <c r="D17" s="103">
        <v>327878.08059898199</v>
      </c>
      <c r="E17" s="104">
        <v>267162.86868282087</v>
      </c>
      <c r="F17" s="105">
        <v>24079.054684414645</v>
      </c>
      <c r="G17" s="163"/>
      <c r="H17" s="104">
        <v>8.1425907087744864</v>
      </c>
      <c r="I17" s="103">
        <v>-60715.211916161119</v>
      </c>
      <c r="J17" s="104"/>
      <c r="K17" s="107">
        <v>-18.517618440745998</v>
      </c>
      <c r="L17" s="100"/>
      <c r="M17" s="100"/>
    </row>
    <row r="18" spans="1:13" ht="17.100000000000001" customHeight="1">
      <c r="A18" s="102" t="s">
        <v>190</v>
      </c>
      <c r="B18" s="103">
        <v>248844.5470217187</v>
      </c>
      <c r="C18" s="103">
        <v>265658.50480405794</v>
      </c>
      <c r="D18" s="103">
        <v>272644.68557928986</v>
      </c>
      <c r="E18" s="104">
        <v>248199.78666627218</v>
      </c>
      <c r="F18" s="105">
        <v>16813.957782339246</v>
      </c>
      <c r="G18" s="163"/>
      <c r="H18" s="104">
        <v>6.7568118263293728</v>
      </c>
      <c r="I18" s="103">
        <v>-24444.898913017678</v>
      </c>
      <c r="J18" s="104"/>
      <c r="K18" s="107">
        <v>-8.9658446344110647</v>
      </c>
      <c r="L18" s="100"/>
      <c r="M18" s="100"/>
    </row>
    <row r="19" spans="1:13" ht="17.100000000000001" customHeight="1">
      <c r="A19" s="102" t="s">
        <v>191</v>
      </c>
      <c r="B19" s="103">
        <v>46872.817949935386</v>
      </c>
      <c r="C19" s="103">
        <v>54137.91485201077</v>
      </c>
      <c r="D19" s="103">
        <v>55233.395019692151</v>
      </c>
      <c r="E19" s="104">
        <v>18963.082016548698</v>
      </c>
      <c r="F19" s="105">
        <v>7265.0969020753837</v>
      </c>
      <c r="G19" s="163"/>
      <c r="H19" s="104">
        <v>15.49959490345811</v>
      </c>
      <c r="I19" s="103">
        <v>-36270.313003143456</v>
      </c>
      <c r="J19" s="104"/>
      <c r="K19" s="107">
        <v>-65.667361186492585</v>
      </c>
      <c r="L19" s="100"/>
      <c r="M19" s="100"/>
    </row>
    <row r="20" spans="1:13" ht="17.100000000000001" customHeight="1">
      <c r="A20" s="102" t="s">
        <v>195</v>
      </c>
      <c r="B20" s="103">
        <v>12150.19685312301</v>
      </c>
      <c r="C20" s="103">
        <v>15501.065146486993</v>
      </c>
      <c r="D20" s="103">
        <v>15936.785420480495</v>
      </c>
      <c r="E20" s="104">
        <v>18177.742336709998</v>
      </c>
      <c r="F20" s="105">
        <v>3350.868293363983</v>
      </c>
      <c r="G20" s="163"/>
      <c r="H20" s="104">
        <v>27.578716080659195</v>
      </c>
      <c r="I20" s="103">
        <v>2240.9569162295029</v>
      </c>
      <c r="J20" s="104"/>
      <c r="K20" s="107">
        <v>14.061536609193661</v>
      </c>
      <c r="L20" s="100"/>
      <c r="M20" s="100"/>
    </row>
    <row r="21" spans="1:13" ht="17.100000000000001" customHeight="1">
      <c r="A21" s="93" t="s">
        <v>196</v>
      </c>
      <c r="B21" s="94">
        <v>3261.5032812499999</v>
      </c>
      <c r="C21" s="94">
        <v>3460.5863351500002</v>
      </c>
      <c r="D21" s="94">
        <v>6710.1528778900001</v>
      </c>
      <c r="E21" s="95">
        <v>8952.7058448600001</v>
      </c>
      <c r="F21" s="96">
        <v>199.08305390000032</v>
      </c>
      <c r="G21" s="161"/>
      <c r="H21" s="95">
        <v>6.1040273987920068</v>
      </c>
      <c r="I21" s="94">
        <v>2242.5529669699999</v>
      </c>
      <c r="J21" s="95"/>
      <c r="K21" s="99">
        <v>33.420296195623614</v>
      </c>
      <c r="L21" s="100"/>
      <c r="M21" s="100"/>
    </row>
    <row r="22" spans="1:13" ht="17.100000000000001" customHeight="1">
      <c r="A22" s="93" t="s">
        <v>197</v>
      </c>
      <c r="B22" s="94">
        <v>0</v>
      </c>
      <c r="C22" s="94">
        <v>0</v>
      </c>
      <c r="D22" s="94">
        <v>0</v>
      </c>
      <c r="E22" s="95">
        <v>0</v>
      </c>
      <c r="F22" s="96">
        <v>0</v>
      </c>
      <c r="G22" s="161"/>
      <c r="H22" s="95"/>
      <c r="I22" s="94">
        <v>0</v>
      </c>
      <c r="J22" s="95"/>
      <c r="K22" s="99"/>
      <c r="L22" s="100"/>
      <c r="M22" s="100"/>
    </row>
    <row r="23" spans="1:13" ht="17.100000000000001" customHeight="1">
      <c r="A23" s="184" t="s">
        <v>198</v>
      </c>
      <c r="B23" s="94">
        <v>383714.93003354454</v>
      </c>
      <c r="C23" s="94">
        <v>456900.22165917733</v>
      </c>
      <c r="D23" s="94">
        <v>473138.97003565606</v>
      </c>
      <c r="E23" s="95">
        <v>583432.18568087439</v>
      </c>
      <c r="F23" s="96">
        <v>73185.291625632788</v>
      </c>
      <c r="G23" s="161"/>
      <c r="H23" s="95">
        <v>19.072828784440286</v>
      </c>
      <c r="I23" s="94">
        <v>110293.21564521833</v>
      </c>
      <c r="J23" s="95"/>
      <c r="K23" s="99">
        <v>23.310955687481535</v>
      </c>
      <c r="L23" s="100"/>
      <c r="M23" s="100"/>
    </row>
    <row r="24" spans="1:13" ht="17.100000000000001" customHeight="1">
      <c r="A24" s="185" t="s">
        <v>199</v>
      </c>
      <c r="B24" s="103">
        <v>141598.56429523998</v>
      </c>
      <c r="C24" s="103">
        <v>162256.52991190995</v>
      </c>
      <c r="D24" s="103">
        <v>164981.37356090997</v>
      </c>
      <c r="E24" s="104">
        <v>218395.36464551996</v>
      </c>
      <c r="F24" s="105">
        <v>20657.965616669971</v>
      </c>
      <c r="G24" s="163"/>
      <c r="H24" s="104">
        <v>14.589106690091219</v>
      </c>
      <c r="I24" s="103">
        <v>53413.991084609996</v>
      </c>
      <c r="J24" s="104"/>
      <c r="K24" s="107">
        <v>32.375770628973413</v>
      </c>
      <c r="L24" s="100"/>
      <c r="M24" s="100"/>
    </row>
    <row r="25" spans="1:13" ht="17.100000000000001" customHeight="1">
      <c r="A25" s="185" t="s">
        <v>200</v>
      </c>
      <c r="B25" s="103">
        <v>80937.461259951</v>
      </c>
      <c r="C25" s="103">
        <v>105438.5414789124</v>
      </c>
      <c r="D25" s="103">
        <v>107709.11948957611</v>
      </c>
      <c r="E25" s="104">
        <v>129936.06561045912</v>
      </c>
      <c r="F25" s="105">
        <v>24501.080218961404</v>
      </c>
      <c r="G25" s="163"/>
      <c r="H25" s="104">
        <v>30.271619392990385</v>
      </c>
      <c r="I25" s="103">
        <v>22226.946120883003</v>
      </c>
      <c r="J25" s="104"/>
      <c r="K25" s="107">
        <v>20.636085622289471</v>
      </c>
      <c r="L25" s="100"/>
      <c r="M25" s="100"/>
    </row>
    <row r="26" spans="1:13" ht="17.100000000000001" customHeight="1">
      <c r="A26" s="185" t="s">
        <v>201</v>
      </c>
      <c r="B26" s="103">
        <v>161178.90447835356</v>
      </c>
      <c r="C26" s="103">
        <v>189205.15026835498</v>
      </c>
      <c r="D26" s="103">
        <v>200448.47698516998</v>
      </c>
      <c r="E26" s="104">
        <v>235100.75542489532</v>
      </c>
      <c r="F26" s="105">
        <v>28026.245790001412</v>
      </c>
      <c r="G26" s="163"/>
      <c r="H26" s="104">
        <v>17.388284081410514</v>
      </c>
      <c r="I26" s="103">
        <v>34652.278439725342</v>
      </c>
      <c r="J26" s="104"/>
      <c r="K26" s="107">
        <v>17.287374272386746</v>
      </c>
      <c r="L26" s="100"/>
      <c r="M26" s="100"/>
    </row>
    <row r="27" spans="1:13" ht="17.100000000000001" customHeight="1">
      <c r="A27" s="186" t="s">
        <v>202</v>
      </c>
      <c r="B27" s="187">
        <v>2075806.2981911474</v>
      </c>
      <c r="C27" s="187">
        <v>2383317.4990890296</v>
      </c>
      <c r="D27" s="187">
        <v>2496665.2844547573</v>
      </c>
      <c r="E27" s="188">
        <v>2812635.6736967126</v>
      </c>
      <c r="F27" s="189">
        <v>307511.20089788223</v>
      </c>
      <c r="G27" s="190"/>
      <c r="H27" s="188">
        <v>14.814060501013355</v>
      </c>
      <c r="I27" s="187">
        <v>315970.38924195524</v>
      </c>
      <c r="J27" s="188"/>
      <c r="K27" s="191">
        <v>12.655696829259172</v>
      </c>
      <c r="L27" s="100"/>
      <c r="M27" s="100"/>
    </row>
    <row r="28" spans="1:13" ht="17.100000000000001" customHeight="1">
      <c r="A28" s="93" t="s">
        <v>203</v>
      </c>
      <c r="B28" s="94">
        <v>353446.99544280441</v>
      </c>
      <c r="C28" s="94">
        <v>342751.27869067277</v>
      </c>
      <c r="D28" s="94">
        <v>356855.54895214079</v>
      </c>
      <c r="E28" s="95">
        <v>359642.94672139123</v>
      </c>
      <c r="F28" s="96">
        <v>-10695.716752131644</v>
      </c>
      <c r="G28" s="161"/>
      <c r="H28" s="95">
        <v>-3.0261161899910531</v>
      </c>
      <c r="I28" s="94">
        <v>2787.3977692504413</v>
      </c>
      <c r="J28" s="95"/>
      <c r="K28" s="99">
        <v>0.78109974117966408</v>
      </c>
      <c r="L28" s="100"/>
      <c r="M28" s="100"/>
    </row>
    <row r="29" spans="1:13" ht="17.100000000000001" customHeight="1">
      <c r="A29" s="102" t="s">
        <v>204</v>
      </c>
      <c r="B29" s="103">
        <v>47292.02360718001</v>
      </c>
      <c r="C29" s="103">
        <v>44594.808244299995</v>
      </c>
      <c r="D29" s="103">
        <v>55901.051822580012</v>
      </c>
      <c r="E29" s="104">
        <v>53219.952165090013</v>
      </c>
      <c r="F29" s="105">
        <v>-2697.2153628800152</v>
      </c>
      <c r="G29" s="163"/>
      <c r="H29" s="104">
        <v>-5.7033198352512793</v>
      </c>
      <c r="I29" s="103">
        <v>-2681.0996574899982</v>
      </c>
      <c r="J29" s="104"/>
      <c r="K29" s="107">
        <v>-4.7961524337669559</v>
      </c>
      <c r="L29" s="100"/>
      <c r="M29" s="100"/>
    </row>
    <row r="30" spans="1:13" ht="17.100000000000001" customHeight="1">
      <c r="A30" s="102" t="s">
        <v>205</v>
      </c>
      <c r="B30" s="103">
        <v>192239.16817545</v>
      </c>
      <c r="C30" s="103">
        <v>150150.1638068</v>
      </c>
      <c r="D30" s="103">
        <v>154006.12404008</v>
      </c>
      <c r="E30" s="104">
        <v>158036.1048720901</v>
      </c>
      <c r="F30" s="105">
        <v>-42089.004368649999</v>
      </c>
      <c r="G30" s="163"/>
      <c r="H30" s="104">
        <v>-21.894083691746332</v>
      </c>
      <c r="I30" s="103">
        <v>4029.9808320101001</v>
      </c>
      <c r="J30" s="104"/>
      <c r="K30" s="107">
        <v>2.616766610502645</v>
      </c>
      <c r="L30" s="100"/>
      <c r="M30" s="100"/>
    </row>
    <row r="31" spans="1:13" ht="17.100000000000001" customHeight="1">
      <c r="A31" s="102" t="s">
        <v>206</v>
      </c>
      <c r="B31" s="103">
        <v>1336.9384950544995</v>
      </c>
      <c r="C31" s="103">
        <v>2260.1510304802509</v>
      </c>
      <c r="D31" s="103">
        <v>999.91803626000012</v>
      </c>
      <c r="E31" s="104">
        <v>1311.0160723525005</v>
      </c>
      <c r="F31" s="105">
        <v>923.21253542575141</v>
      </c>
      <c r="G31" s="163"/>
      <c r="H31" s="104">
        <v>69.054226416609936</v>
      </c>
      <c r="I31" s="103">
        <v>311.09803609250037</v>
      </c>
      <c r="J31" s="104"/>
      <c r="K31" s="107">
        <v>31.112353694119005</v>
      </c>
      <c r="L31" s="100"/>
      <c r="M31" s="100"/>
    </row>
    <row r="32" spans="1:13" ht="17.100000000000001" customHeight="1">
      <c r="A32" s="102" t="s">
        <v>207</v>
      </c>
      <c r="B32" s="103">
        <v>112504.7731455499</v>
      </c>
      <c r="C32" s="103">
        <v>144869.65258032255</v>
      </c>
      <c r="D32" s="103">
        <v>145881.64549061077</v>
      </c>
      <c r="E32" s="104">
        <v>146207.78161184856</v>
      </c>
      <c r="F32" s="105">
        <v>32364.879434772651</v>
      </c>
      <c r="G32" s="163"/>
      <c r="H32" s="104">
        <v>28.767561170850499</v>
      </c>
      <c r="I32" s="103">
        <v>326.13612123779603</v>
      </c>
      <c r="J32" s="104"/>
      <c r="K32" s="107">
        <v>0.22356213500401376</v>
      </c>
      <c r="L32" s="100"/>
      <c r="M32" s="100"/>
    </row>
    <row r="33" spans="1:13" ht="17.100000000000001" customHeight="1">
      <c r="A33" s="102" t="s">
        <v>208</v>
      </c>
      <c r="B33" s="103">
        <v>74.092019570000019</v>
      </c>
      <c r="C33" s="103">
        <v>876.50302877000001</v>
      </c>
      <c r="D33" s="103">
        <v>66.80956261</v>
      </c>
      <c r="E33" s="104">
        <v>868.09200000999999</v>
      </c>
      <c r="F33" s="105">
        <v>802.41100919999997</v>
      </c>
      <c r="G33" s="163"/>
      <c r="H33" s="104">
        <v>1082.9924921157062</v>
      </c>
      <c r="I33" s="103">
        <v>801.28243739999994</v>
      </c>
      <c r="J33" s="104"/>
      <c r="K33" s="107"/>
      <c r="L33" s="100"/>
      <c r="M33" s="100"/>
    </row>
    <row r="34" spans="1:13" ht="17.100000000000001" customHeight="1">
      <c r="A34" s="164" t="s">
        <v>209</v>
      </c>
      <c r="B34" s="94">
        <v>1542634.9271481631</v>
      </c>
      <c r="C34" s="94">
        <v>1862153.998436332</v>
      </c>
      <c r="D34" s="94">
        <v>1902718.228816129</v>
      </c>
      <c r="E34" s="95">
        <v>2219859.6588002113</v>
      </c>
      <c r="F34" s="96">
        <v>319519.0712881689</v>
      </c>
      <c r="G34" s="161"/>
      <c r="H34" s="95">
        <v>20.712552637379805</v>
      </c>
      <c r="I34" s="94">
        <v>317141.42998408224</v>
      </c>
      <c r="J34" s="95"/>
      <c r="K34" s="99">
        <v>16.66780846375806</v>
      </c>
      <c r="L34" s="100"/>
      <c r="M34" s="100"/>
    </row>
    <row r="35" spans="1:13" ht="17.100000000000001" customHeight="1">
      <c r="A35" s="102" t="s">
        <v>210</v>
      </c>
      <c r="B35" s="103">
        <v>142497.9</v>
      </c>
      <c r="C35" s="103">
        <v>194994.59999999998</v>
      </c>
      <c r="D35" s="103">
        <v>186369.1</v>
      </c>
      <c r="E35" s="104">
        <v>190969.9</v>
      </c>
      <c r="F35" s="105">
        <v>52496.699999999983</v>
      </c>
      <c r="G35" s="163"/>
      <c r="H35" s="104">
        <v>36.840332383845649</v>
      </c>
      <c r="I35" s="103">
        <v>4600.7999999999884</v>
      </c>
      <c r="J35" s="104"/>
      <c r="K35" s="107">
        <v>2.4686495776392055</v>
      </c>
      <c r="L35" s="100"/>
      <c r="M35" s="100"/>
    </row>
    <row r="36" spans="1:13" ht="17.100000000000001" customHeight="1">
      <c r="A36" s="102" t="s">
        <v>211</v>
      </c>
      <c r="B36" s="103">
        <v>10069.767085154501</v>
      </c>
      <c r="C36" s="103">
        <v>9259.0226123375542</v>
      </c>
      <c r="D36" s="103">
        <v>8195.9650202916546</v>
      </c>
      <c r="E36" s="104">
        <v>8285.4561343299993</v>
      </c>
      <c r="F36" s="105">
        <v>-810.74447281694665</v>
      </c>
      <c r="G36" s="163"/>
      <c r="H36" s="104">
        <v>-8.05127334089185</v>
      </c>
      <c r="I36" s="103">
        <v>89.491114038344676</v>
      </c>
      <c r="J36" s="104"/>
      <c r="K36" s="107">
        <v>1.0918923374707146</v>
      </c>
      <c r="L36" s="100"/>
      <c r="M36" s="100"/>
    </row>
    <row r="37" spans="1:13" ht="17.100000000000001" customHeight="1">
      <c r="A37" s="108" t="s">
        <v>212</v>
      </c>
      <c r="B37" s="103">
        <v>13664.786629541519</v>
      </c>
      <c r="C37" s="103">
        <v>16457.293997118701</v>
      </c>
      <c r="D37" s="103">
        <v>15019.818723646509</v>
      </c>
      <c r="E37" s="104">
        <v>19088.020411316083</v>
      </c>
      <c r="F37" s="105">
        <v>2792.5073675771819</v>
      </c>
      <c r="G37" s="163"/>
      <c r="H37" s="104">
        <v>20.43579196136249</v>
      </c>
      <c r="I37" s="103">
        <v>4068.2016876695743</v>
      </c>
      <c r="J37" s="104"/>
      <c r="K37" s="107">
        <v>27.085557838755975</v>
      </c>
      <c r="L37" s="100"/>
      <c r="M37" s="100"/>
    </row>
    <row r="38" spans="1:13" ht="17.100000000000001" customHeight="1">
      <c r="A38" s="192" t="s">
        <v>213</v>
      </c>
      <c r="B38" s="103">
        <v>852.91678677000004</v>
      </c>
      <c r="C38" s="103">
        <v>1006.1503260500001</v>
      </c>
      <c r="D38" s="103">
        <v>1006.56234124</v>
      </c>
      <c r="E38" s="104">
        <v>1053.6616495400001</v>
      </c>
      <c r="F38" s="105">
        <v>153.23353928000006</v>
      </c>
      <c r="G38" s="163"/>
      <c r="H38" s="104">
        <v>17.965825231356533</v>
      </c>
      <c r="I38" s="103">
        <v>47.099308300000075</v>
      </c>
      <c r="J38" s="104"/>
      <c r="K38" s="107">
        <v>4.6792241642954462</v>
      </c>
      <c r="L38" s="100"/>
      <c r="M38" s="100"/>
    </row>
    <row r="39" spans="1:13" ht="17.100000000000001" customHeight="1">
      <c r="A39" s="192" t="s">
        <v>214</v>
      </c>
      <c r="B39" s="103">
        <v>12811.869842771519</v>
      </c>
      <c r="C39" s="103">
        <v>15451.143671068701</v>
      </c>
      <c r="D39" s="103">
        <v>14013.256382406509</v>
      </c>
      <c r="E39" s="104">
        <v>18034.358761776082</v>
      </c>
      <c r="F39" s="105">
        <v>2639.2738282971823</v>
      </c>
      <c r="G39" s="163"/>
      <c r="H39" s="104">
        <v>20.600223548058175</v>
      </c>
      <c r="I39" s="103">
        <v>4021.1023793695731</v>
      </c>
      <c r="J39" s="104"/>
      <c r="K39" s="107">
        <v>28.694989013531668</v>
      </c>
      <c r="L39" s="100"/>
      <c r="M39" s="100"/>
    </row>
    <row r="40" spans="1:13" ht="17.100000000000001" customHeight="1">
      <c r="A40" s="102" t="s">
        <v>215</v>
      </c>
      <c r="B40" s="103">
        <v>1369249.0711404982</v>
      </c>
      <c r="C40" s="103">
        <v>1636148.7721598996</v>
      </c>
      <c r="D40" s="103">
        <v>1687815.0752754379</v>
      </c>
      <c r="E40" s="104">
        <v>1993900.2903512889</v>
      </c>
      <c r="F40" s="105">
        <v>266899.70101940143</v>
      </c>
      <c r="G40" s="163"/>
      <c r="H40" s="104">
        <v>19.492414246963179</v>
      </c>
      <c r="I40" s="103">
        <v>306085.21507585095</v>
      </c>
      <c r="J40" s="104"/>
      <c r="K40" s="107">
        <v>18.134997107186063</v>
      </c>
      <c r="L40" s="100"/>
      <c r="M40" s="100"/>
    </row>
    <row r="41" spans="1:13" ht="17.100000000000001" customHeight="1">
      <c r="A41" s="108" t="s">
        <v>216</v>
      </c>
      <c r="B41" s="103">
        <v>1338931.575869255</v>
      </c>
      <c r="C41" s="103">
        <v>1591073.2398437019</v>
      </c>
      <c r="D41" s="103">
        <v>1656838.759521269</v>
      </c>
      <c r="E41" s="104">
        <v>1939864.8875727404</v>
      </c>
      <c r="F41" s="105">
        <v>252141.66397444694</v>
      </c>
      <c r="G41" s="163"/>
      <c r="H41" s="104">
        <v>18.831557080185572</v>
      </c>
      <c r="I41" s="103">
        <v>283026.12805147143</v>
      </c>
      <c r="J41" s="104"/>
      <c r="K41" s="107">
        <v>17.082297624015609</v>
      </c>
      <c r="L41" s="100"/>
      <c r="M41" s="100"/>
    </row>
    <row r="42" spans="1:13" ht="17.100000000000001" customHeight="1">
      <c r="A42" s="108" t="s">
        <v>217</v>
      </c>
      <c r="B42" s="103">
        <v>30317.495271243217</v>
      </c>
      <c r="C42" s="103">
        <v>45075.532316197648</v>
      </c>
      <c r="D42" s="103">
        <v>30976.315754168936</v>
      </c>
      <c r="E42" s="104">
        <v>54035.402778548378</v>
      </c>
      <c r="F42" s="105">
        <v>14758.037044954432</v>
      </c>
      <c r="G42" s="163"/>
      <c r="H42" s="104">
        <v>48.678285962998864</v>
      </c>
      <c r="I42" s="103">
        <v>23059.087024379442</v>
      </c>
      <c r="J42" s="104"/>
      <c r="K42" s="107">
        <v>74.441025225138475</v>
      </c>
      <c r="L42" s="100"/>
      <c r="M42" s="100"/>
    </row>
    <row r="43" spans="1:13" ht="17.100000000000001" customHeight="1">
      <c r="A43" s="102" t="s">
        <v>218</v>
      </c>
      <c r="B43" s="103">
        <v>7153.4022929690054</v>
      </c>
      <c r="C43" s="103">
        <v>5294.3096669759998</v>
      </c>
      <c r="D43" s="103">
        <v>5318.2697967530003</v>
      </c>
      <c r="E43" s="104">
        <v>7615.9919032762009</v>
      </c>
      <c r="F43" s="105">
        <v>-1859.0926259930056</v>
      </c>
      <c r="G43" s="163"/>
      <c r="H43" s="104">
        <v>-25.98892876219594</v>
      </c>
      <c r="I43" s="103">
        <v>2297.7221065232006</v>
      </c>
      <c r="J43" s="104"/>
      <c r="K43" s="107">
        <v>43.204316334723089</v>
      </c>
      <c r="L43" s="100"/>
      <c r="M43" s="100"/>
    </row>
    <row r="44" spans="1:13" ht="17.100000000000001" customHeight="1">
      <c r="A44" s="193" t="s">
        <v>219</v>
      </c>
      <c r="B44" s="96">
        <v>0</v>
      </c>
      <c r="C44" s="94">
        <v>10000</v>
      </c>
      <c r="D44" s="94">
        <v>49080</v>
      </c>
      <c r="E44" s="95">
        <v>24318.625</v>
      </c>
      <c r="F44" s="94">
        <v>10000</v>
      </c>
      <c r="G44" s="161"/>
      <c r="H44" s="194"/>
      <c r="I44" s="94">
        <v>-24761.375</v>
      </c>
      <c r="J44" s="95"/>
      <c r="K44" s="99">
        <v>-50.451049307253456</v>
      </c>
      <c r="L44" s="100"/>
      <c r="M44" s="100"/>
    </row>
    <row r="45" spans="1:13" s="100" customFormat="1" ht="17.100000000000001" customHeight="1" thickBot="1">
      <c r="A45" s="195" t="s">
        <v>220</v>
      </c>
      <c r="B45" s="127">
        <v>179724.38906548987</v>
      </c>
      <c r="C45" s="127">
        <v>168412.22458760149</v>
      </c>
      <c r="D45" s="127">
        <v>188011.50662741801</v>
      </c>
      <c r="E45" s="128">
        <v>208814.44320980977</v>
      </c>
      <c r="F45" s="129">
        <v>-11312.164477888378</v>
      </c>
      <c r="G45" s="172"/>
      <c r="H45" s="128">
        <v>-6.2941732820504024</v>
      </c>
      <c r="I45" s="127">
        <v>20802.936582391761</v>
      </c>
      <c r="J45" s="128"/>
      <c r="K45" s="130">
        <v>11.064714578143823</v>
      </c>
    </row>
    <row r="46" spans="1:13" ht="17.100000000000001" customHeight="1" thickTop="1">
      <c r="A46" s="138" t="s">
        <v>133</v>
      </c>
      <c r="B46" s="196"/>
      <c r="C46" s="77"/>
      <c r="D46" s="133"/>
      <c r="E46" s="133"/>
      <c r="F46" s="103"/>
      <c r="G46" s="103"/>
      <c r="H46" s="103"/>
      <c r="I46" s="103"/>
      <c r="J46" s="103"/>
      <c r="K46" s="103"/>
      <c r="L46" s="100"/>
    </row>
  </sheetData>
  <mergeCells count="5">
    <mergeCell ref="A1:K1"/>
    <mergeCell ref="A2:K2"/>
    <mergeCell ref="I3:K3"/>
    <mergeCell ref="F4:K4"/>
    <mergeCell ref="F5:H5"/>
  </mergeCells>
  <pageMargins left="0.7" right="0.7" top="0.75" bottom="0.75" header="0.3" footer="0.3"/>
  <pageSetup scale="6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6"/>
  <sheetViews>
    <sheetView view="pageBreakPreview" zoomScaleSheetLayoutView="100" workbookViewId="0">
      <selection activeCell="O15" sqref="O15"/>
    </sheetView>
  </sheetViews>
  <sheetFormatPr defaultColWidth="11" defaultRowHeight="17.100000000000001" customHeight="1"/>
  <cols>
    <col min="1" max="1" width="46.7109375" style="148" bestFit="1" customWidth="1"/>
    <col min="2" max="2" width="12.140625" style="148" bestFit="1" customWidth="1"/>
    <col min="3" max="3" width="12.5703125" style="148" bestFit="1" customWidth="1"/>
    <col min="4" max="4" width="12" style="148" customWidth="1"/>
    <col min="5" max="5" width="12.5703125" style="148" bestFit="1" customWidth="1"/>
    <col min="6" max="6" width="11.140625" style="148" bestFit="1" customWidth="1"/>
    <col min="7" max="7" width="2.42578125" style="148" bestFit="1" customWidth="1"/>
    <col min="8" max="8" width="11" style="148" bestFit="1" customWidth="1"/>
    <col min="9" max="9" width="10.7109375" style="148" customWidth="1"/>
    <col min="10" max="10" width="2.140625" style="148" customWidth="1"/>
    <col min="11" max="11" width="8.85546875" style="148" bestFit="1" customWidth="1"/>
    <col min="12" max="12" width="12.140625" style="76" bestFit="1" customWidth="1"/>
    <col min="13" max="256" width="11" style="76"/>
    <col min="257" max="257" width="46.7109375" style="76" bestFit="1" customWidth="1"/>
    <col min="258" max="258" width="12.140625" style="76" bestFit="1" customWidth="1"/>
    <col min="259" max="259" width="12.5703125" style="76" bestFit="1" customWidth="1"/>
    <col min="260" max="260" width="12" style="76" customWidth="1"/>
    <col min="261" max="261" width="12.5703125" style="76" bestFit="1" customWidth="1"/>
    <col min="262" max="262" width="11.140625" style="76" bestFit="1" customWidth="1"/>
    <col min="263" max="263" width="2.42578125" style="76" bestFit="1" customWidth="1"/>
    <col min="264" max="264" width="11" style="76" bestFit="1" customWidth="1"/>
    <col min="265" max="265" width="10.7109375" style="76" customWidth="1"/>
    <col min="266" max="266" width="2.140625" style="76" customWidth="1"/>
    <col min="267" max="267" width="8.85546875" style="76" bestFit="1" customWidth="1"/>
    <col min="268" max="268" width="12.140625" style="76" bestFit="1" customWidth="1"/>
    <col min="269" max="512" width="11" style="76"/>
    <col min="513" max="513" width="46.7109375" style="76" bestFit="1" customWidth="1"/>
    <col min="514" max="514" width="12.140625" style="76" bestFit="1" customWidth="1"/>
    <col min="515" max="515" width="12.5703125" style="76" bestFit="1" customWidth="1"/>
    <col min="516" max="516" width="12" style="76" customWidth="1"/>
    <col min="517" max="517" width="12.5703125" style="76" bestFit="1" customWidth="1"/>
    <col min="518" max="518" width="11.140625" style="76" bestFit="1" customWidth="1"/>
    <col min="519" max="519" width="2.42578125" style="76" bestFit="1" customWidth="1"/>
    <col min="520" max="520" width="11" style="76" bestFit="1" customWidth="1"/>
    <col min="521" max="521" width="10.7109375" style="76" customWidth="1"/>
    <col min="522" max="522" width="2.140625" style="76" customWidth="1"/>
    <col min="523" max="523" width="8.85546875" style="76" bestFit="1" customWidth="1"/>
    <col min="524" max="524" width="12.140625" style="76" bestFit="1" customWidth="1"/>
    <col min="525" max="768" width="11" style="76"/>
    <col min="769" max="769" width="46.7109375" style="76" bestFit="1" customWidth="1"/>
    <col min="770" max="770" width="12.140625" style="76" bestFit="1" customWidth="1"/>
    <col min="771" max="771" width="12.5703125" style="76" bestFit="1" customWidth="1"/>
    <col min="772" max="772" width="12" style="76" customWidth="1"/>
    <col min="773" max="773" width="12.5703125" style="76" bestFit="1" customWidth="1"/>
    <col min="774" max="774" width="11.140625" style="76" bestFit="1" customWidth="1"/>
    <col min="775" max="775" width="2.42578125" style="76" bestFit="1" customWidth="1"/>
    <col min="776" max="776" width="11" style="76" bestFit="1" customWidth="1"/>
    <col min="777" max="777" width="10.7109375" style="76" customWidth="1"/>
    <col min="778" max="778" width="2.140625" style="76" customWidth="1"/>
    <col min="779" max="779" width="8.85546875" style="76" bestFit="1" customWidth="1"/>
    <col min="780" max="780" width="12.140625" style="76" bestFit="1" customWidth="1"/>
    <col min="781" max="1024" width="11" style="76"/>
    <col min="1025" max="1025" width="46.7109375" style="76" bestFit="1" customWidth="1"/>
    <col min="1026" max="1026" width="12.140625" style="76" bestFit="1" customWidth="1"/>
    <col min="1027" max="1027" width="12.5703125" style="76" bestFit="1" customWidth="1"/>
    <col min="1028" max="1028" width="12" style="76" customWidth="1"/>
    <col min="1029" max="1029" width="12.5703125" style="76" bestFit="1" customWidth="1"/>
    <col min="1030" max="1030" width="11.140625" style="76" bestFit="1" customWidth="1"/>
    <col min="1031" max="1031" width="2.42578125" style="76" bestFit="1" customWidth="1"/>
    <col min="1032" max="1032" width="11" style="76" bestFit="1" customWidth="1"/>
    <col min="1033" max="1033" width="10.7109375" style="76" customWidth="1"/>
    <col min="1034" max="1034" width="2.140625" style="76" customWidth="1"/>
    <col min="1035" max="1035" width="8.85546875" style="76" bestFit="1" customWidth="1"/>
    <col min="1036" max="1036" width="12.140625" style="76" bestFit="1" customWidth="1"/>
    <col min="1037" max="1280" width="11" style="76"/>
    <col min="1281" max="1281" width="46.7109375" style="76" bestFit="1" customWidth="1"/>
    <col min="1282" max="1282" width="12.140625" style="76" bestFit="1" customWidth="1"/>
    <col min="1283" max="1283" width="12.5703125" style="76" bestFit="1" customWidth="1"/>
    <col min="1284" max="1284" width="12" style="76" customWidth="1"/>
    <col min="1285" max="1285" width="12.5703125" style="76" bestFit="1" customWidth="1"/>
    <col min="1286" max="1286" width="11.140625" style="76" bestFit="1" customWidth="1"/>
    <col min="1287" max="1287" width="2.42578125" style="76" bestFit="1" customWidth="1"/>
    <col min="1288" max="1288" width="11" style="76" bestFit="1" customWidth="1"/>
    <col min="1289" max="1289" width="10.7109375" style="76" customWidth="1"/>
    <col min="1290" max="1290" width="2.140625" style="76" customWidth="1"/>
    <col min="1291" max="1291" width="8.85546875" style="76" bestFit="1" customWidth="1"/>
    <col min="1292" max="1292" width="12.140625" style="76" bestFit="1" customWidth="1"/>
    <col min="1293" max="1536" width="11" style="76"/>
    <col min="1537" max="1537" width="46.7109375" style="76" bestFit="1" customWidth="1"/>
    <col min="1538" max="1538" width="12.140625" style="76" bestFit="1" customWidth="1"/>
    <col min="1539" max="1539" width="12.5703125" style="76" bestFit="1" customWidth="1"/>
    <col min="1540" max="1540" width="12" style="76" customWidth="1"/>
    <col min="1541" max="1541" width="12.5703125" style="76" bestFit="1" customWidth="1"/>
    <col min="1542" max="1542" width="11.140625" style="76" bestFit="1" customWidth="1"/>
    <col min="1543" max="1543" width="2.42578125" style="76" bestFit="1" customWidth="1"/>
    <col min="1544" max="1544" width="11" style="76" bestFit="1" customWidth="1"/>
    <col min="1545" max="1545" width="10.7109375" style="76" customWidth="1"/>
    <col min="1546" max="1546" width="2.140625" style="76" customWidth="1"/>
    <col min="1547" max="1547" width="8.85546875" style="76" bestFit="1" customWidth="1"/>
    <col min="1548" max="1548" width="12.140625" style="76" bestFit="1" customWidth="1"/>
    <col min="1549" max="1792" width="11" style="76"/>
    <col min="1793" max="1793" width="46.7109375" style="76" bestFit="1" customWidth="1"/>
    <col min="1794" max="1794" width="12.140625" style="76" bestFit="1" customWidth="1"/>
    <col min="1795" max="1795" width="12.5703125" style="76" bestFit="1" customWidth="1"/>
    <col min="1796" max="1796" width="12" style="76" customWidth="1"/>
    <col min="1797" max="1797" width="12.5703125" style="76" bestFit="1" customWidth="1"/>
    <col min="1798" max="1798" width="11.140625" style="76" bestFit="1" customWidth="1"/>
    <col min="1799" max="1799" width="2.42578125" style="76" bestFit="1" customWidth="1"/>
    <col min="1800" max="1800" width="11" style="76" bestFit="1" customWidth="1"/>
    <col min="1801" max="1801" width="10.7109375" style="76" customWidth="1"/>
    <col min="1802" max="1802" width="2.140625" style="76" customWidth="1"/>
    <col min="1803" max="1803" width="8.85546875" style="76" bestFit="1" customWidth="1"/>
    <col min="1804" max="1804" width="12.140625" style="76" bestFit="1" customWidth="1"/>
    <col min="1805" max="2048" width="11" style="76"/>
    <col min="2049" max="2049" width="46.7109375" style="76" bestFit="1" customWidth="1"/>
    <col min="2050" max="2050" width="12.140625" style="76" bestFit="1" customWidth="1"/>
    <col min="2051" max="2051" width="12.5703125" style="76" bestFit="1" customWidth="1"/>
    <col min="2052" max="2052" width="12" style="76" customWidth="1"/>
    <col min="2053" max="2053" width="12.5703125" style="76" bestFit="1" customWidth="1"/>
    <col min="2054" max="2054" width="11.140625" style="76" bestFit="1" customWidth="1"/>
    <col min="2055" max="2055" width="2.42578125" style="76" bestFit="1" customWidth="1"/>
    <col min="2056" max="2056" width="11" style="76" bestFit="1" customWidth="1"/>
    <col min="2057" max="2057" width="10.7109375" style="76" customWidth="1"/>
    <col min="2058" max="2058" width="2.140625" style="76" customWidth="1"/>
    <col min="2059" max="2059" width="8.85546875" style="76" bestFit="1" customWidth="1"/>
    <col min="2060" max="2060" width="12.140625" style="76" bestFit="1" customWidth="1"/>
    <col min="2061" max="2304" width="11" style="76"/>
    <col min="2305" max="2305" width="46.7109375" style="76" bestFit="1" customWidth="1"/>
    <col min="2306" max="2306" width="12.140625" style="76" bestFit="1" customWidth="1"/>
    <col min="2307" max="2307" width="12.5703125" style="76" bestFit="1" customWidth="1"/>
    <col min="2308" max="2308" width="12" style="76" customWidth="1"/>
    <col min="2309" max="2309" width="12.5703125" style="76" bestFit="1" customWidth="1"/>
    <col min="2310" max="2310" width="11.140625" style="76" bestFit="1" customWidth="1"/>
    <col min="2311" max="2311" width="2.42578125" style="76" bestFit="1" customWidth="1"/>
    <col min="2312" max="2312" width="11" style="76" bestFit="1" customWidth="1"/>
    <col min="2313" max="2313" width="10.7109375" style="76" customWidth="1"/>
    <col min="2314" max="2314" width="2.140625" style="76" customWidth="1"/>
    <col min="2315" max="2315" width="8.85546875" style="76" bestFit="1" customWidth="1"/>
    <col min="2316" max="2316" width="12.140625" style="76" bestFit="1" customWidth="1"/>
    <col min="2317" max="2560" width="11" style="76"/>
    <col min="2561" max="2561" width="46.7109375" style="76" bestFit="1" customWidth="1"/>
    <col min="2562" max="2562" width="12.140625" style="76" bestFit="1" customWidth="1"/>
    <col min="2563" max="2563" width="12.5703125" style="76" bestFit="1" customWidth="1"/>
    <col min="2564" max="2564" width="12" style="76" customWidth="1"/>
    <col min="2565" max="2565" width="12.5703125" style="76" bestFit="1" customWidth="1"/>
    <col min="2566" max="2566" width="11.140625" style="76" bestFit="1" customWidth="1"/>
    <col min="2567" max="2567" width="2.42578125" style="76" bestFit="1" customWidth="1"/>
    <col min="2568" max="2568" width="11" style="76" bestFit="1" customWidth="1"/>
    <col min="2569" max="2569" width="10.7109375" style="76" customWidth="1"/>
    <col min="2570" max="2570" width="2.140625" style="76" customWidth="1"/>
    <col min="2571" max="2571" width="8.85546875" style="76" bestFit="1" customWidth="1"/>
    <col min="2572" max="2572" width="12.140625" style="76" bestFit="1" customWidth="1"/>
    <col min="2573" max="2816" width="11" style="76"/>
    <col min="2817" max="2817" width="46.7109375" style="76" bestFit="1" customWidth="1"/>
    <col min="2818" max="2818" width="12.140625" style="76" bestFit="1" customWidth="1"/>
    <col min="2819" max="2819" width="12.5703125" style="76" bestFit="1" customWidth="1"/>
    <col min="2820" max="2820" width="12" style="76" customWidth="1"/>
    <col min="2821" max="2821" width="12.5703125" style="76" bestFit="1" customWidth="1"/>
    <col min="2822" max="2822" width="11.140625" style="76" bestFit="1" customWidth="1"/>
    <col min="2823" max="2823" width="2.42578125" style="76" bestFit="1" customWidth="1"/>
    <col min="2824" max="2824" width="11" style="76" bestFit="1" customWidth="1"/>
    <col min="2825" max="2825" width="10.7109375" style="76" customWidth="1"/>
    <col min="2826" max="2826" width="2.140625" style="76" customWidth="1"/>
    <col min="2827" max="2827" width="8.85546875" style="76" bestFit="1" customWidth="1"/>
    <col min="2828" max="2828" width="12.140625" style="76" bestFit="1" customWidth="1"/>
    <col min="2829" max="3072" width="11" style="76"/>
    <col min="3073" max="3073" width="46.7109375" style="76" bestFit="1" customWidth="1"/>
    <col min="3074" max="3074" width="12.140625" style="76" bestFit="1" customWidth="1"/>
    <col min="3075" max="3075" width="12.5703125" style="76" bestFit="1" customWidth="1"/>
    <col min="3076" max="3076" width="12" style="76" customWidth="1"/>
    <col min="3077" max="3077" width="12.5703125" style="76" bestFit="1" customWidth="1"/>
    <col min="3078" max="3078" width="11.140625" style="76" bestFit="1" customWidth="1"/>
    <col min="3079" max="3079" width="2.42578125" style="76" bestFit="1" customWidth="1"/>
    <col min="3080" max="3080" width="11" style="76" bestFit="1" customWidth="1"/>
    <col min="3081" max="3081" width="10.7109375" style="76" customWidth="1"/>
    <col min="3082" max="3082" width="2.140625" style="76" customWidth="1"/>
    <col min="3083" max="3083" width="8.85546875" style="76" bestFit="1" customWidth="1"/>
    <col min="3084" max="3084" width="12.140625" style="76" bestFit="1" customWidth="1"/>
    <col min="3085" max="3328" width="11" style="76"/>
    <col min="3329" max="3329" width="46.7109375" style="76" bestFit="1" customWidth="1"/>
    <col min="3330" max="3330" width="12.140625" style="76" bestFit="1" customWidth="1"/>
    <col min="3331" max="3331" width="12.5703125" style="76" bestFit="1" customWidth="1"/>
    <col min="3332" max="3332" width="12" style="76" customWidth="1"/>
    <col min="3333" max="3333" width="12.5703125" style="76" bestFit="1" customWidth="1"/>
    <col min="3334" max="3334" width="11.140625" style="76" bestFit="1" customWidth="1"/>
    <col min="3335" max="3335" width="2.42578125" style="76" bestFit="1" customWidth="1"/>
    <col min="3336" max="3336" width="11" style="76" bestFit="1" customWidth="1"/>
    <col min="3337" max="3337" width="10.7109375" style="76" customWidth="1"/>
    <col min="3338" max="3338" width="2.140625" style="76" customWidth="1"/>
    <col min="3339" max="3339" width="8.85546875" style="76" bestFit="1" customWidth="1"/>
    <col min="3340" max="3340" width="12.140625" style="76" bestFit="1" customWidth="1"/>
    <col min="3341" max="3584" width="11" style="76"/>
    <col min="3585" max="3585" width="46.7109375" style="76" bestFit="1" customWidth="1"/>
    <col min="3586" max="3586" width="12.140625" style="76" bestFit="1" customWidth="1"/>
    <col min="3587" max="3587" width="12.5703125" style="76" bestFit="1" customWidth="1"/>
    <col min="3588" max="3588" width="12" style="76" customWidth="1"/>
    <col min="3589" max="3589" width="12.5703125" style="76" bestFit="1" customWidth="1"/>
    <col min="3590" max="3590" width="11.140625" style="76" bestFit="1" customWidth="1"/>
    <col min="3591" max="3591" width="2.42578125" style="76" bestFit="1" customWidth="1"/>
    <col min="3592" max="3592" width="11" style="76" bestFit="1" customWidth="1"/>
    <col min="3593" max="3593" width="10.7109375" style="76" customWidth="1"/>
    <col min="3594" max="3594" width="2.140625" style="76" customWidth="1"/>
    <col min="3595" max="3595" width="8.85546875" style="76" bestFit="1" customWidth="1"/>
    <col min="3596" max="3596" width="12.140625" style="76" bestFit="1" customWidth="1"/>
    <col min="3597" max="3840" width="11" style="76"/>
    <col min="3841" max="3841" width="46.7109375" style="76" bestFit="1" customWidth="1"/>
    <col min="3842" max="3842" width="12.140625" style="76" bestFit="1" customWidth="1"/>
    <col min="3843" max="3843" width="12.5703125" style="76" bestFit="1" customWidth="1"/>
    <col min="3844" max="3844" width="12" style="76" customWidth="1"/>
    <col min="3845" max="3845" width="12.5703125" style="76" bestFit="1" customWidth="1"/>
    <col min="3846" max="3846" width="11.140625" style="76" bestFit="1" customWidth="1"/>
    <col min="3847" max="3847" width="2.42578125" style="76" bestFit="1" customWidth="1"/>
    <col min="3848" max="3848" width="11" style="76" bestFit="1" customWidth="1"/>
    <col min="3849" max="3849" width="10.7109375" style="76" customWidth="1"/>
    <col min="3850" max="3850" width="2.140625" style="76" customWidth="1"/>
    <col min="3851" max="3851" width="8.85546875" style="76" bestFit="1" customWidth="1"/>
    <col min="3852" max="3852" width="12.140625" style="76" bestFit="1" customWidth="1"/>
    <col min="3853" max="4096" width="11" style="76"/>
    <col min="4097" max="4097" width="46.7109375" style="76" bestFit="1" customWidth="1"/>
    <col min="4098" max="4098" width="12.140625" style="76" bestFit="1" customWidth="1"/>
    <col min="4099" max="4099" width="12.5703125" style="76" bestFit="1" customWidth="1"/>
    <col min="4100" max="4100" width="12" style="76" customWidth="1"/>
    <col min="4101" max="4101" width="12.5703125" style="76" bestFit="1" customWidth="1"/>
    <col min="4102" max="4102" width="11.140625" style="76" bestFit="1" customWidth="1"/>
    <col min="4103" max="4103" width="2.42578125" style="76" bestFit="1" customWidth="1"/>
    <col min="4104" max="4104" width="11" style="76" bestFit="1" customWidth="1"/>
    <col min="4105" max="4105" width="10.7109375" style="76" customWidth="1"/>
    <col min="4106" max="4106" width="2.140625" style="76" customWidth="1"/>
    <col min="4107" max="4107" width="8.85546875" style="76" bestFit="1" customWidth="1"/>
    <col min="4108" max="4108" width="12.140625" style="76" bestFit="1" customWidth="1"/>
    <col min="4109" max="4352" width="11" style="76"/>
    <col min="4353" max="4353" width="46.7109375" style="76" bestFit="1" customWidth="1"/>
    <col min="4354" max="4354" width="12.140625" style="76" bestFit="1" customWidth="1"/>
    <col min="4355" max="4355" width="12.5703125" style="76" bestFit="1" customWidth="1"/>
    <col min="4356" max="4356" width="12" style="76" customWidth="1"/>
    <col min="4357" max="4357" width="12.5703125" style="76" bestFit="1" customWidth="1"/>
    <col min="4358" max="4358" width="11.140625" style="76" bestFit="1" customWidth="1"/>
    <col min="4359" max="4359" width="2.42578125" style="76" bestFit="1" customWidth="1"/>
    <col min="4360" max="4360" width="11" style="76" bestFit="1" customWidth="1"/>
    <col min="4361" max="4361" width="10.7109375" style="76" customWidth="1"/>
    <col min="4362" max="4362" width="2.140625" style="76" customWidth="1"/>
    <col min="4363" max="4363" width="8.85546875" style="76" bestFit="1" customWidth="1"/>
    <col min="4364" max="4364" width="12.140625" style="76" bestFit="1" customWidth="1"/>
    <col min="4365" max="4608" width="11" style="76"/>
    <col min="4609" max="4609" width="46.7109375" style="76" bestFit="1" customWidth="1"/>
    <col min="4610" max="4610" width="12.140625" style="76" bestFit="1" customWidth="1"/>
    <col min="4611" max="4611" width="12.5703125" style="76" bestFit="1" customWidth="1"/>
    <col min="4612" max="4612" width="12" style="76" customWidth="1"/>
    <col min="4613" max="4613" width="12.5703125" style="76" bestFit="1" customWidth="1"/>
    <col min="4614" max="4614" width="11.140625" style="76" bestFit="1" customWidth="1"/>
    <col min="4615" max="4615" width="2.42578125" style="76" bestFit="1" customWidth="1"/>
    <col min="4616" max="4616" width="11" style="76" bestFit="1" customWidth="1"/>
    <col min="4617" max="4617" width="10.7109375" style="76" customWidth="1"/>
    <col min="4618" max="4618" width="2.140625" style="76" customWidth="1"/>
    <col min="4619" max="4619" width="8.85546875" style="76" bestFit="1" customWidth="1"/>
    <col min="4620" max="4620" width="12.140625" style="76" bestFit="1" customWidth="1"/>
    <col min="4621" max="4864" width="11" style="76"/>
    <col min="4865" max="4865" width="46.7109375" style="76" bestFit="1" customWidth="1"/>
    <col min="4866" max="4866" width="12.140625" style="76" bestFit="1" customWidth="1"/>
    <col min="4867" max="4867" width="12.5703125" style="76" bestFit="1" customWidth="1"/>
    <col min="4868" max="4868" width="12" style="76" customWidth="1"/>
    <col min="4869" max="4869" width="12.5703125" style="76" bestFit="1" customWidth="1"/>
    <col min="4870" max="4870" width="11.140625" style="76" bestFit="1" customWidth="1"/>
    <col min="4871" max="4871" width="2.42578125" style="76" bestFit="1" customWidth="1"/>
    <col min="4872" max="4872" width="11" style="76" bestFit="1" customWidth="1"/>
    <col min="4873" max="4873" width="10.7109375" style="76" customWidth="1"/>
    <col min="4874" max="4874" width="2.140625" style="76" customWidth="1"/>
    <col min="4875" max="4875" width="8.85546875" style="76" bestFit="1" customWidth="1"/>
    <col min="4876" max="4876" width="12.140625" style="76" bestFit="1" customWidth="1"/>
    <col min="4877" max="5120" width="11" style="76"/>
    <col min="5121" max="5121" width="46.7109375" style="76" bestFit="1" customWidth="1"/>
    <col min="5122" max="5122" width="12.140625" style="76" bestFit="1" customWidth="1"/>
    <col min="5123" max="5123" width="12.5703125" style="76" bestFit="1" customWidth="1"/>
    <col min="5124" max="5124" width="12" style="76" customWidth="1"/>
    <col min="5125" max="5125" width="12.5703125" style="76" bestFit="1" customWidth="1"/>
    <col min="5126" max="5126" width="11.140625" style="76" bestFit="1" customWidth="1"/>
    <col min="5127" max="5127" width="2.42578125" style="76" bestFit="1" customWidth="1"/>
    <col min="5128" max="5128" width="11" style="76" bestFit="1" customWidth="1"/>
    <col min="5129" max="5129" width="10.7109375" style="76" customWidth="1"/>
    <col min="5130" max="5130" width="2.140625" style="76" customWidth="1"/>
    <col min="5131" max="5131" width="8.85546875" style="76" bestFit="1" customWidth="1"/>
    <col min="5132" max="5132" width="12.140625" style="76" bestFit="1" customWidth="1"/>
    <col min="5133" max="5376" width="11" style="76"/>
    <col min="5377" max="5377" width="46.7109375" style="76" bestFit="1" customWidth="1"/>
    <col min="5378" max="5378" width="12.140625" style="76" bestFit="1" customWidth="1"/>
    <col min="5379" max="5379" width="12.5703125" style="76" bestFit="1" customWidth="1"/>
    <col min="5380" max="5380" width="12" style="76" customWidth="1"/>
    <col min="5381" max="5381" width="12.5703125" style="76" bestFit="1" customWidth="1"/>
    <col min="5382" max="5382" width="11.140625" style="76" bestFit="1" customWidth="1"/>
    <col min="5383" max="5383" width="2.42578125" style="76" bestFit="1" customWidth="1"/>
    <col min="5384" max="5384" width="11" style="76" bestFit="1" customWidth="1"/>
    <col min="5385" max="5385" width="10.7109375" style="76" customWidth="1"/>
    <col min="5386" max="5386" width="2.140625" style="76" customWidth="1"/>
    <col min="5387" max="5387" width="8.85546875" style="76" bestFit="1" customWidth="1"/>
    <col min="5388" max="5388" width="12.140625" style="76" bestFit="1" customWidth="1"/>
    <col min="5389" max="5632" width="11" style="76"/>
    <col min="5633" max="5633" width="46.7109375" style="76" bestFit="1" customWidth="1"/>
    <col min="5634" max="5634" width="12.140625" style="76" bestFit="1" customWidth="1"/>
    <col min="5635" max="5635" width="12.5703125" style="76" bestFit="1" customWidth="1"/>
    <col min="5636" max="5636" width="12" style="76" customWidth="1"/>
    <col min="5637" max="5637" width="12.5703125" style="76" bestFit="1" customWidth="1"/>
    <col min="5638" max="5638" width="11.140625" style="76" bestFit="1" customWidth="1"/>
    <col min="5639" max="5639" width="2.42578125" style="76" bestFit="1" customWidth="1"/>
    <col min="5640" max="5640" width="11" style="76" bestFit="1" customWidth="1"/>
    <col min="5641" max="5641" width="10.7109375" style="76" customWidth="1"/>
    <col min="5642" max="5642" width="2.140625" style="76" customWidth="1"/>
    <col min="5643" max="5643" width="8.85546875" style="76" bestFit="1" customWidth="1"/>
    <col min="5644" max="5644" width="12.140625" style="76" bestFit="1" customWidth="1"/>
    <col min="5645" max="5888" width="11" style="76"/>
    <col min="5889" max="5889" width="46.7109375" style="76" bestFit="1" customWidth="1"/>
    <col min="5890" max="5890" width="12.140625" style="76" bestFit="1" customWidth="1"/>
    <col min="5891" max="5891" width="12.5703125" style="76" bestFit="1" customWidth="1"/>
    <col min="5892" max="5892" width="12" style="76" customWidth="1"/>
    <col min="5893" max="5893" width="12.5703125" style="76" bestFit="1" customWidth="1"/>
    <col min="5894" max="5894" width="11.140625" style="76" bestFit="1" customWidth="1"/>
    <col min="5895" max="5895" width="2.42578125" style="76" bestFit="1" customWidth="1"/>
    <col min="5896" max="5896" width="11" style="76" bestFit="1" customWidth="1"/>
    <col min="5897" max="5897" width="10.7109375" style="76" customWidth="1"/>
    <col min="5898" max="5898" width="2.140625" style="76" customWidth="1"/>
    <col min="5899" max="5899" width="8.85546875" style="76" bestFit="1" customWidth="1"/>
    <col min="5900" max="5900" width="12.140625" style="76" bestFit="1" customWidth="1"/>
    <col min="5901" max="6144" width="11" style="76"/>
    <col min="6145" max="6145" width="46.7109375" style="76" bestFit="1" customWidth="1"/>
    <col min="6146" max="6146" width="12.140625" style="76" bestFit="1" customWidth="1"/>
    <col min="6147" max="6147" width="12.5703125" style="76" bestFit="1" customWidth="1"/>
    <col min="6148" max="6148" width="12" style="76" customWidth="1"/>
    <col min="6149" max="6149" width="12.5703125" style="76" bestFit="1" customWidth="1"/>
    <col min="6150" max="6150" width="11.140625" style="76" bestFit="1" customWidth="1"/>
    <col min="6151" max="6151" width="2.42578125" style="76" bestFit="1" customWidth="1"/>
    <col min="6152" max="6152" width="11" style="76" bestFit="1" customWidth="1"/>
    <col min="6153" max="6153" width="10.7109375" style="76" customWidth="1"/>
    <col min="6154" max="6154" width="2.140625" style="76" customWidth="1"/>
    <col min="6155" max="6155" width="8.85546875" style="76" bestFit="1" customWidth="1"/>
    <col min="6156" max="6156" width="12.140625" style="76" bestFit="1" customWidth="1"/>
    <col min="6157" max="6400" width="11" style="76"/>
    <col min="6401" max="6401" width="46.7109375" style="76" bestFit="1" customWidth="1"/>
    <col min="6402" max="6402" width="12.140625" style="76" bestFit="1" customWidth="1"/>
    <col min="6403" max="6403" width="12.5703125" style="76" bestFit="1" customWidth="1"/>
    <col min="6404" max="6404" width="12" style="76" customWidth="1"/>
    <col min="6405" max="6405" width="12.5703125" style="76" bestFit="1" customWidth="1"/>
    <col min="6406" max="6406" width="11.140625" style="76" bestFit="1" customWidth="1"/>
    <col min="6407" max="6407" width="2.42578125" style="76" bestFit="1" customWidth="1"/>
    <col min="6408" max="6408" width="11" style="76" bestFit="1" customWidth="1"/>
    <col min="6409" max="6409" width="10.7109375" style="76" customWidth="1"/>
    <col min="6410" max="6410" width="2.140625" style="76" customWidth="1"/>
    <col min="6411" max="6411" width="8.85546875" style="76" bestFit="1" customWidth="1"/>
    <col min="6412" max="6412" width="12.140625" style="76" bestFit="1" customWidth="1"/>
    <col min="6413" max="6656" width="11" style="76"/>
    <col min="6657" max="6657" width="46.7109375" style="76" bestFit="1" customWidth="1"/>
    <col min="6658" max="6658" width="12.140625" style="76" bestFit="1" customWidth="1"/>
    <col min="6659" max="6659" width="12.5703125" style="76" bestFit="1" customWidth="1"/>
    <col min="6660" max="6660" width="12" style="76" customWidth="1"/>
    <col min="6661" max="6661" width="12.5703125" style="76" bestFit="1" customWidth="1"/>
    <col min="6662" max="6662" width="11.140625" style="76" bestFit="1" customWidth="1"/>
    <col min="6663" max="6663" width="2.42578125" style="76" bestFit="1" customWidth="1"/>
    <col min="6664" max="6664" width="11" style="76" bestFit="1" customWidth="1"/>
    <col min="6665" max="6665" width="10.7109375" style="76" customWidth="1"/>
    <col min="6666" max="6666" width="2.140625" style="76" customWidth="1"/>
    <col min="6667" max="6667" width="8.85546875" style="76" bestFit="1" customWidth="1"/>
    <col min="6668" max="6668" width="12.140625" style="76" bestFit="1" customWidth="1"/>
    <col min="6669" max="6912" width="11" style="76"/>
    <col min="6913" max="6913" width="46.7109375" style="76" bestFit="1" customWidth="1"/>
    <col min="6914" max="6914" width="12.140625" style="76" bestFit="1" customWidth="1"/>
    <col min="6915" max="6915" width="12.5703125" style="76" bestFit="1" customWidth="1"/>
    <col min="6916" max="6916" width="12" style="76" customWidth="1"/>
    <col min="6917" max="6917" width="12.5703125" style="76" bestFit="1" customWidth="1"/>
    <col min="6918" max="6918" width="11.140625" style="76" bestFit="1" customWidth="1"/>
    <col min="6919" max="6919" width="2.42578125" style="76" bestFit="1" customWidth="1"/>
    <col min="6920" max="6920" width="11" style="76" bestFit="1" customWidth="1"/>
    <col min="6921" max="6921" width="10.7109375" style="76" customWidth="1"/>
    <col min="6922" max="6922" width="2.140625" style="76" customWidth="1"/>
    <col min="6923" max="6923" width="8.85546875" style="76" bestFit="1" customWidth="1"/>
    <col min="6924" max="6924" width="12.140625" style="76" bestFit="1" customWidth="1"/>
    <col min="6925" max="7168" width="11" style="76"/>
    <col min="7169" max="7169" width="46.7109375" style="76" bestFit="1" customWidth="1"/>
    <col min="7170" max="7170" width="12.140625" style="76" bestFit="1" customWidth="1"/>
    <col min="7171" max="7171" width="12.5703125" style="76" bestFit="1" customWidth="1"/>
    <col min="7172" max="7172" width="12" style="76" customWidth="1"/>
    <col min="7173" max="7173" width="12.5703125" style="76" bestFit="1" customWidth="1"/>
    <col min="7174" max="7174" width="11.140625" style="76" bestFit="1" customWidth="1"/>
    <col min="7175" max="7175" width="2.42578125" style="76" bestFit="1" customWidth="1"/>
    <col min="7176" max="7176" width="11" style="76" bestFit="1" customWidth="1"/>
    <col min="7177" max="7177" width="10.7109375" style="76" customWidth="1"/>
    <col min="7178" max="7178" width="2.140625" style="76" customWidth="1"/>
    <col min="7179" max="7179" width="8.85546875" style="76" bestFit="1" customWidth="1"/>
    <col min="7180" max="7180" width="12.140625" style="76" bestFit="1" customWidth="1"/>
    <col min="7181" max="7424" width="11" style="76"/>
    <col min="7425" max="7425" width="46.7109375" style="76" bestFit="1" customWidth="1"/>
    <col min="7426" max="7426" width="12.140625" style="76" bestFit="1" customWidth="1"/>
    <col min="7427" max="7427" width="12.5703125" style="76" bestFit="1" customWidth="1"/>
    <col min="7428" max="7428" width="12" style="76" customWidth="1"/>
    <col min="7429" max="7429" width="12.5703125" style="76" bestFit="1" customWidth="1"/>
    <col min="7430" max="7430" width="11.140625" style="76" bestFit="1" customWidth="1"/>
    <col min="7431" max="7431" width="2.42578125" style="76" bestFit="1" customWidth="1"/>
    <col min="7432" max="7432" width="11" style="76" bestFit="1" customWidth="1"/>
    <col min="7433" max="7433" width="10.7109375" style="76" customWidth="1"/>
    <col min="7434" max="7434" width="2.140625" style="76" customWidth="1"/>
    <col min="7435" max="7435" width="8.85546875" style="76" bestFit="1" customWidth="1"/>
    <col min="7436" max="7436" width="12.140625" style="76" bestFit="1" customWidth="1"/>
    <col min="7437" max="7680" width="11" style="76"/>
    <col min="7681" max="7681" width="46.7109375" style="76" bestFit="1" customWidth="1"/>
    <col min="7682" max="7682" width="12.140625" style="76" bestFit="1" customWidth="1"/>
    <col min="7683" max="7683" width="12.5703125" style="76" bestFit="1" customWidth="1"/>
    <col min="7684" max="7684" width="12" style="76" customWidth="1"/>
    <col min="7685" max="7685" width="12.5703125" style="76" bestFit="1" customWidth="1"/>
    <col min="7686" max="7686" width="11.140625" style="76" bestFit="1" customWidth="1"/>
    <col min="7687" max="7687" width="2.42578125" style="76" bestFit="1" customWidth="1"/>
    <col min="7688" max="7688" width="11" style="76" bestFit="1" customWidth="1"/>
    <col min="7689" max="7689" width="10.7109375" style="76" customWidth="1"/>
    <col min="7690" max="7690" width="2.140625" style="76" customWidth="1"/>
    <col min="7691" max="7691" width="8.85546875" style="76" bestFit="1" customWidth="1"/>
    <col min="7692" max="7692" width="12.140625" style="76" bestFit="1" customWidth="1"/>
    <col min="7693" max="7936" width="11" style="76"/>
    <col min="7937" max="7937" width="46.7109375" style="76" bestFit="1" customWidth="1"/>
    <col min="7938" max="7938" width="12.140625" style="76" bestFit="1" customWidth="1"/>
    <col min="7939" max="7939" width="12.5703125" style="76" bestFit="1" customWidth="1"/>
    <col min="7940" max="7940" width="12" style="76" customWidth="1"/>
    <col min="7941" max="7941" width="12.5703125" style="76" bestFit="1" customWidth="1"/>
    <col min="7942" max="7942" width="11.140625" style="76" bestFit="1" customWidth="1"/>
    <col min="7943" max="7943" width="2.42578125" style="76" bestFit="1" customWidth="1"/>
    <col min="7944" max="7944" width="11" style="76" bestFit="1" customWidth="1"/>
    <col min="7945" max="7945" width="10.7109375" style="76" customWidth="1"/>
    <col min="7946" max="7946" width="2.140625" style="76" customWidth="1"/>
    <col min="7947" max="7947" width="8.85546875" style="76" bestFit="1" customWidth="1"/>
    <col min="7948" max="7948" width="12.140625" style="76" bestFit="1" customWidth="1"/>
    <col min="7949" max="8192" width="11" style="76"/>
    <col min="8193" max="8193" width="46.7109375" style="76" bestFit="1" customWidth="1"/>
    <col min="8194" max="8194" width="12.140625" style="76" bestFit="1" customWidth="1"/>
    <col min="8195" max="8195" width="12.5703125" style="76" bestFit="1" customWidth="1"/>
    <col min="8196" max="8196" width="12" style="76" customWidth="1"/>
    <col min="8197" max="8197" width="12.5703125" style="76" bestFit="1" customWidth="1"/>
    <col min="8198" max="8198" width="11.140625" style="76" bestFit="1" customWidth="1"/>
    <col min="8199" max="8199" width="2.42578125" style="76" bestFit="1" customWidth="1"/>
    <col min="8200" max="8200" width="11" style="76" bestFit="1" customWidth="1"/>
    <col min="8201" max="8201" width="10.7109375" style="76" customWidth="1"/>
    <col min="8202" max="8202" width="2.140625" style="76" customWidth="1"/>
    <col min="8203" max="8203" width="8.85546875" style="76" bestFit="1" customWidth="1"/>
    <col min="8204" max="8204" width="12.140625" style="76" bestFit="1" customWidth="1"/>
    <col min="8205" max="8448" width="11" style="76"/>
    <col min="8449" max="8449" width="46.7109375" style="76" bestFit="1" customWidth="1"/>
    <col min="8450" max="8450" width="12.140625" style="76" bestFit="1" customWidth="1"/>
    <col min="8451" max="8451" width="12.5703125" style="76" bestFit="1" customWidth="1"/>
    <col min="8452" max="8452" width="12" style="76" customWidth="1"/>
    <col min="8453" max="8453" width="12.5703125" style="76" bestFit="1" customWidth="1"/>
    <col min="8454" max="8454" width="11.140625" style="76" bestFit="1" customWidth="1"/>
    <col min="8455" max="8455" width="2.42578125" style="76" bestFit="1" customWidth="1"/>
    <col min="8456" max="8456" width="11" style="76" bestFit="1" customWidth="1"/>
    <col min="8457" max="8457" width="10.7109375" style="76" customWidth="1"/>
    <col min="8458" max="8458" width="2.140625" style="76" customWidth="1"/>
    <col min="8459" max="8459" width="8.85546875" style="76" bestFit="1" customWidth="1"/>
    <col min="8460" max="8460" width="12.140625" style="76" bestFit="1" customWidth="1"/>
    <col min="8461" max="8704" width="11" style="76"/>
    <col min="8705" max="8705" width="46.7109375" style="76" bestFit="1" customWidth="1"/>
    <col min="8706" max="8706" width="12.140625" style="76" bestFit="1" customWidth="1"/>
    <col min="8707" max="8707" width="12.5703125" style="76" bestFit="1" customWidth="1"/>
    <col min="8708" max="8708" width="12" style="76" customWidth="1"/>
    <col min="8709" max="8709" width="12.5703125" style="76" bestFit="1" customWidth="1"/>
    <col min="8710" max="8710" width="11.140625" style="76" bestFit="1" customWidth="1"/>
    <col min="8711" max="8711" width="2.42578125" style="76" bestFit="1" customWidth="1"/>
    <col min="8712" max="8712" width="11" style="76" bestFit="1" customWidth="1"/>
    <col min="8713" max="8713" width="10.7109375" style="76" customWidth="1"/>
    <col min="8714" max="8714" width="2.140625" style="76" customWidth="1"/>
    <col min="8715" max="8715" width="8.85546875" style="76" bestFit="1" customWidth="1"/>
    <col min="8716" max="8716" width="12.140625" style="76" bestFit="1" customWidth="1"/>
    <col min="8717" max="8960" width="11" style="76"/>
    <col min="8961" max="8961" width="46.7109375" style="76" bestFit="1" customWidth="1"/>
    <col min="8962" max="8962" width="12.140625" style="76" bestFit="1" customWidth="1"/>
    <col min="8963" max="8963" width="12.5703125" style="76" bestFit="1" customWidth="1"/>
    <col min="8964" max="8964" width="12" style="76" customWidth="1"/>
    <col min="8965" max="8965" width="12.5703125" style="76" bestFit="1" customWidth="1"/>
    <col min="8966" max="8966" width="11.140625" style="76" bestFit="1" customWidth="1"/>
    <col min="8967" max="8967" width="2.42578125" style="76" bestFit="1" customWidth="1"/>
    <col min="8968" max="8968" width="11" style="76" bestFit="1" customWidth="1"/>
    <col min="8969" max="8969" width="10.7109375" style="76" customWidth="1"/>
    <col min="8970" max="8970" width="2.140625" style="76" customWidth="1"/>
    <col min="8971" max="8971" width="8.85546875" style="76" bestFit="1" customWidth="1"/>
    <col min="8972" max="8972" width="12.140625" style="76" bestFit="1" customWidth="1"/>
    <col min="8973" max="9216" width="11" style="76"/>
    <col min="9217" max="9217" width="46.7109375" style="76" bestFit="1" customWidth="1"/>
    <col min="9218" max="9218" width="12.140625" style="76" bestFit="1" customWidth="1"/>
    <col min="9219" max="9219" width="12.5703125" style="76" bestFit="1" customWidth="1"/>
    <col min="9220" max="9220" width="12" style="76" customWidth="1"/>
    <col min="9221" max="9221" width="12.5703125" style="76" bestFit="1" customWidth="1"/>
    <col min="9222" max="9222" width="11.140625" style="76" bestFit="1" customWidth="1"/>
    <col min="9223" max="9223" width="2.42578125" style="76" bestFit="1" customWidth="1"/>
    <col min="9224" max="9224" width="11" style="76" bestFit="1" customWidth="1"/>
    <col min="9225" max="9225" width="10.7109375" style="76" customWidth="1"/>
    <col min="9226" max="9226" width="2.140625" style="76" customWidth="1"/>
    <col min="9227" max="9227" width="8.85546875" style="76" bestFit="1" customWidth="1"/>
    <col min="9228" max="9228" width="12.140625" style="76" bestFit="1" customWidth="1"/>
    <col min="9229" max="9472" width="11" style="76"/>
    <col min="9473" max="9473" width="46.7109375" style="76" bestFit="1" customWidth="1"/>
    <col min="9474" max="9474" width="12.140625" style="76" bestFit="1" customWidth="1"/>
    <col min="9475" max="9475" width="12.5703125" style="76" bestFit="1" customWidth="1"/>
    <col min="9476" max="9476" width="12" style="76" customWidth="1"/>
    <col min="9477" max="9477" width="12.5703125" style="76" bestFit="1" customWidth="1"/>
    <col min="9478" max="9478" width="11.140625" style="76" bestFit="1" customWidth="1"/>
    <col min="9479" max="9479" width="2.42578125" style="76" bestFit="1" customWidth="1"/>
    <col min="9480" max="9480" width="11" style="76" bestFit="1" customWidth="1"/>
    <col min="9481" max="9481" width="10.7109375" style="76" customWidth="1"/>
    <col min="9482" max="9482" width="2.140625" style="76" customWidth="1"/>
    <col min="9483" max="9483" width="8.85546875" style="76" bestFit="1" customWidth="1"/>
    <col min="9484" max="9484" width="12.140625" style="76" bestFit="1" customWidth="1"/>
    <col min="9485" max="9728" width="11" style="76"/>
    <col min="9729" max="9729" width="46.7109375" style="76" bestFit="1" customWidth="1"/>
    <col min="9730" max="9730" width="12.140625" style="76" bestFit="1" customWidth="1"/>
    <col min="9731" max="9731" width="12.5703125" style="76" bestFit="1" customWidth="1"/>
    <col min="9732" max="9732" width="12" style="76" customWidth="1"/>
    <col min="9733" max="9733" width="12.5703125" style="76" bestFit="1" customWidth="1"/>
    <col min="9734" max="9734" width="11.140625" style="76" bestFit="1" customWidth="1"/>
    <col min="9735" max="9735" width="2.42578125" style="76" bestFit="1" customWidth="1"/>
    <col min="9736" max="9736" width="11" style="76" bestFit="1" customWidth="1"/>
    <col min="9737" max="9737" width="10.7109375" style="76" customWidth="1"/>
    <col min="9738" max="9738" width="2.140625" style="76" customWidth="1"/>
    <col min="9739" max="9739" width="8.85546875" style="76" bestFit="1" customWidth="1"/>
    <col min="9740" max="9740" width="12.140625" style="76" bestFit="1" customWidth="1"/>
    <col min="9741" max="9984" width="11" style="76"/>
    <col min="9985" max="9985" width="46.7109375" style="76" bestFit="1" customWidth="1"/>
    <col min="9986" max="9986" width="12.140625" style="76" bestFit="1" customWidth="1"/>
    <col min="9987" max="9987" width="12.5703125" style="76" bestFit="1" customWidth="1"/>
    <col min="9988" max="9988" width="12" style="76" customWidth="1"/>
    <col min="9989" max="9989" width="12.5703125" style="76" bestFit="1" customWidth="1"/>
    <col min="9990" max="9990" width="11.140625" style="76" bestFit="1" customWidth="1"/>
    <col min="9991" max="9991" width="2.42578125" style="76" bestFit="1" customWidth="1"/>
    <col min="9992" max="9992" width="11" style="76" bestFit="1" customWidth="1"/>
    <col min="9993" max="9993" width="10.7109375" style="76" customWidth="1"/>
    <col min="9994" max="9994" width="2.140625" style="76" customWidth="1"/>
    <col min="9995" max="9995" width="8.85546875" style="76" bestFit="1" customWidth="1"/>
    <col min="9996" max="9996" width="12.140625" style="76" bestFit="1" customWidth="1"/>
    <col min="9997" max="10240" width="11" style="76"/>
    <col min="10241" max="10241" width="46.7109375" style="76" bestFit="1" customWidth="1"/>
    <col min="10242" max="10242" width="12.140625" style="76" bestFit="1" customWidth="1"/>
    <col min="10243" max="10243" width="12.5703125" style="76" bestFit="1" customWidth="1"/>
    <col min="10244" max="10244" width="12" style="76" customWidth="1"/>
    <col min="10245" max="10245" width="12.5703125" style="76" bestFit="1" customWidth="1"/>
    <col min="10246" max="10246" width="11.140625" style="76" bestFit="1" customWidth="1"/>
    <col min="10247" max="10247" width="2.42578125" style="76" bestFit="1" customWidth="1"/>
    <col min="10248" max="10248" width="11" style="76" bestFit="1" customWidth="1"/>
    <col min="10249" max="10249" width="10.7109375" style="76" customWidth="1"/>
    <col min="10250" max="10250" width="2.140625" style="76" customWidth="1"/>
    <col min="10251" max="10251" width="8.85546875" style="76" bestFit="1" customWidth="1"/>
    <col min="10252" max="10252" width="12.140625" style="76" bestFit="1" customWidth="1"/>
    <col min="10253" max="10496" width="11" style="76"/>
    <col min="10497" max="10497" width="46.7109375" style="76" bestFit="1" customWidth="1"/>
    <col min="10498" max="10498" width="12.140625" style="76" bestFit="1" customWidth="1"/>
    <col min="10499" max="10499" width="12.5703125" style="76" bestFit="1" customWidth="1"/>
    <col min="10500" max="10500" width="12" style="76" customWidth="1"/>
    <col min="10501" max="10501" width="12.5703125" style="76" bestFit="1" customWidth="1"/>
    <col min="10502" max="10502" width="11.140625" style="76" bestFit="1" customWidth="1"/>
    <col min="10503" max="10503" width="2.42578125" style="76" bestFit="1" customWidth="1"/>
    <col min="10504" max="10504" width="11" style="76" bestFit="1" customWidth="1"/>
    <col min="10505" max="10505" width="10.7109375" style="76" customWidth="1"/>
    <col min="10506" max="10506" width="2.140625" style="76" customWidth="1"/>
    <col min="10507" max="10507" width="8.85546875" style="76" bestFit="1" customWidth="1"/>
    <col min="10508" max="10508" width="12.140625" style="76" bestFit="1" customWidth="1"/>
    <col min="10509" max="10752" width="11" style="76"/>
    <col min="10753" max="10753" width="46.7109375" style="76" bestFit="1" customWidth="1"/>
    <col min="10754" max="10754" width="12.140625" style="76" bestFit="1" customWidth="1"/>
    <col min="10755" max="10755" width="12.5703125" style="76" bestFit="1" customWidth="1"/>
    <col min="10756" max="10756" width="12" style="76" customWidth="1"/>
    <col min="10757" max="10757" width="12.5703125" style="76" bestFit="1" customWidth="1"/>
    <col min="10758" max="10758" width="11.140625" style="76" bestFit="1" customWidth="1"/>
    <col min="10759" max="10759" width="2.42578125" style="76" bestFit="1" customWidth="1"/>
    <col min="10760" max="10760" width="11" style="76" bestFit="1" customWidth="1"/>
    <col min="10761" max="10761" width="10.7109375" style="76" customWidth="1"/>
    <col min="10762" max="10762" width="2.140625" style="76" customWidth="1"/>
    <col min="10763" max="10763" width="8.85546875" style="76" bestFit="1" customWidth="1"/>
    <col min="10764" max="10764" width="12.140625" style="76" bestFit="1" customWidth="1"/>
    <col min="10765" max="11008" width="11" style="76"/>
    <col min="11009" max="11009" width="46.7109375" style="76" bestFit="1" customWidth="1"/>
    <col min="11010" max="11010" width="12.140625" style="76" bestFit="1" customWidth="1"/>
    <col min="11011" max="11011" width="12.5703125" style="76" bestFit="1" customWidth="1"/>
    <col min="11012" max="11012" width="12" style="76" customWidth="1"/>
    <col min="11013" max="11013" width="12.5703125" style="76" bestFit="1" customWidth="1"/>
    <col min="11014" max="11014" width="11.140625" style="76" bestFit="1" customWidth="1"/>
    <col min="11015" max="11015" width="2.42578125" style="76" bestFit="1" customWidth="1"/>
    <col min="11016" max="11016" width="11" style="76" bestFit="1" customWidth="1"/>
    <col min="11017" max="11017" width="10.7109375" style="76" customWidth="1"/>
    <col min="11018" max="11018" width="2.140625" style="76" customWidth="1"/>
    <col min="11019" max="11019" width="8.85546875" style="76" bestFit="1" customWidth="1"/>
    <col min="11020" max="11020" width="12.140625" style="76" bestFit="1" customWidth="1"/>
    <col min="11021" max="11264" width="11" style="76"/>
    <col min="11265" max="11265" width="46.7109375" style="76" bestFit="1" customWidth="1"/>
    <col min="11266" max="11266" width="12.140625" style="76" bestFit="1" customWidth="1"/>
    <col min="11267" max="11267" width="12.5703125" style="76" bestFit="1" customWidth="1"/>
    <col min="11268" max="11268" width="12" style="76" customWidth="1"/>
    <col min="11269" max="11269" width="12.5703125" style="76" bestFit="1" customWidth="1"/>
    <col min="11270" max="11270" width="11.140625" style="76" bestFit="1" customWidth="1"/>
    <col min="11271" max="11271" width="2.42578125" style="76" bestFit="1" customWidth="1"/>
    <col min="11272" max="11272" width="11" style="76" bestFit="1" customWidth="1"/>
    <col min="11273" max="11273" width="10.7109375" style="76" customWidth="1"/>
    <col min="11274" max="11274" width="2.140625" style="76" customWidth="1"/>
    <col min="11275" max="11275" width="8.85546875" style="76" bestFit="1" customWidth="1"/>
    <col min="11276" max="11276" width="12.140625" style="76" bestFit="1" customWidth="1"/>
    <col min="11277" max="11520" width="11" style="76"/>
    <col min="11521" max="11521" width="46.7109375" style="76" bestFit="1" customWidth="1"/>
    <col min="11522" max="11522" width="12.140625" style="76" bestFit="1" customWidth="1"/>
    <col min="11523" max="11523" width="12.5703125" style="76" bestFit="1" customWidth="1"/>
    <col min="11524" max="11524" width="12" style="76" customWidth="1"/>
    <col min="11525" max="11525" width="12.5703125" style="76" bestFit="1" customWidth="1"/>
    <col min="11526" max="11526" width="11.140625" style="76" bestFit="1" customWidth="1"/>
    <col min="11527" max="11527" width="2.42578125" style="76" bestFit="1" customWidth="1"/>
    <col min="11528" max="11528" width="11" style="76" bestFit="1" customWidth="1"/>
    <col min="11529" max="11529" width="10.7109375" style="76" customWidth="1"/>
    <col min="11530" max="11530" width="2.140625" style="76" customWidth="1"/>
    <col min="11531" max="11531" width="8.85546875" style="76" bestFit="1" customWidth="1"/>
    <col min="11532" max="11532" width="12.140625" style="76" bestFit="1" customWidth="1"/>
    <col min="11533" max="11776" width="11" style="76"/>
    <col min="11777" max="11777" width="46.7109375" style="76" bestFit="1" customWidth="1"/>
    <col min="11778" max="11778" width="12.140625" style="76" bestFit="1" customWidth="1"/>
    <col min="11779" max="11779" width="12.5703125" style="76" bestFit="1" customWidth="1"/>
    <col min="11780" max="11780" width="12" style="76" customWidth="1"/>
    <col min="11781" max="11781" width="12.5703125" style="76" bestFit="1" customWidth="1"/>
    <col min="11782" max="11782" width="11.140625" style="76" bestFit="1" customWidth="1"/>
    <col min="11783" max="11783" width="2.42578125" style="76" bestFit="1" customWidth="1"/>
    <col min="11784" max="11784" width="11" style="76" bestFit="1" customWidth="1"/>
    <col min="11785" max="11785" width="10.7109375" style="76" customWidth="1"/>
    <col min="11786" max="11786" width="2.140625" style="76" customWidth="1"/>
    <col min="11787" max="11787" width="8.85546875" style="76" bestFit="1" customWidth="1"/>
    <col min="11788" max="11788" width="12.140625" style="76" bestFit="1" customWidth="1"/>
    <col min="11789" max="12032" width="11" style="76"/>
    <col min="12033" max="12033" width="46.7109375" style="76" bestFit="1" customWidth="1"/>
    <col min="12034" max="12034" width="12.140625" style="76" bestFit="1" customWidth="1"/>
    <col min="12035" max="12035" width="12.5703125" style="76" bestFit="1" customWidth="1"/>
    <col min="12036" max="12036" width="12" style="76" customWidth="1"/>
    <col min="12037" max="12037" width="12.5703125" style="76" bestFit="1" customWidth="1"/>
    <col min="12038" max="12038" width="11.140625" style="76" bestFit="1" customWidth="1"/>
    <col min="12039" max="12039" width="2.42578125" style="76" bestFit="1" customWidth="1"/>
    <col min="12040" max="12040" width="11" style="76" bestFit="1" customWidth="1"/>
    <col min="12041" max="12041" width="10.7109375" style="76" customWidth="1"/>
    <col min="12042" max="12042" width="2.140625" style="76" customWidth="1"/>
    <col min="12043" max="12043" width="8.85546875" style="76" bestFit="1" customWidth="1"/>
    <col min="12044" max="12044" width="12.140625" style="76" bestFit="1" customWidth="1"/>
    <col min="12045" max="12288" width="11" style="76"/>
    <col min="12289" max="12289" width="46.7109375" style="76" bestFit="1" customWidth="1"/>
    <col min="12290" max="12290" width="12.140625" style="76" bestFit="1" customWidth="1"/>
    <col min="12291" max="12291" width="12.5703125" style="76" bestFit="1" customWidth="1"/>
    <col min="12292" max="12292" width="12" style="76" customWidth="1"/>
    <col min="12293" max="12293" width="12.5703125" style="76" bestFit="1" customWidth="1"/>
    <col min="12294" max="12294" width="11.140625" style="76" bestFit="1" customWidth="1"/>
    <col min="12295" max="12295" width="2.42578125" style="76" bestFit="1" customWidth="1"/>
    <col min="12296" max="12296" width="11" style="76" bestFit="1" customWidth="1"/>
    <col min="12297" max="12297" width="10.7109375" style="76" customWidth="1"/>
    <col min="12298" max="12298" width="2.140625" style="76" customWidth="1"/>
    <col min="12299" max="12299" width="8.85546875" style="76" bestFit="1" customWidth="1"/>
    <col min="12300" max="12300" width="12.140625" style="76" bestFit="1" customWidth="1"/>
    <col min="12301" max="12544" width="11" style="76"/>
    <col min="12545" max="12545" width="46.7109375" style="76" bestFit="1" customWidth="1"/>
    <col min="12546" max="12546" width="12.140625" style="76" bestFit="1" customWidth="1"/>
    <col min="12547" max="12547" width="12.5703125" style="76" bestFit="1" customWidth="1"/>
    <col min="12548" max="12548" width="12" style="76" customWidth="1"/>
    <col min="12549" max="12549" width="12.5703125" style="76" bestFit="1" customWidth="1"/>
    <col min="12550" max="12550" width="11.140625" style="76" bestFit="1" customWidth="1"/>
    <col min="12551" max="12551" width="2.42578125" style="76" bestFit="1" customWidth="1"/>
    <col min="12552" max="12552" width="11" style="76" bestFit="1" customWidth="1"/>
    <col min="12553" max="12553" width="10.7109375" style="76" customWidth="1"/>
    <col min="12554" max="12554" width="2.140625" style="76" customWidth="1"/>
    <col min="12555" max="12555" width="8.85546875" style="76" bestFit="1" customWidth="1"/>
    <col min="12556" max="12556" width="12.140625" style="76" bestFit="1" customWidth="1"/>
    <col min="12557" max="12800" width="11" style="76"/>
    <col min="12801" max="12801" width="46.7109375" style="76" bestFit="1" customWidth="1"/>
    <col min="12802" max="12802" width="12.140625" style="76" bestFit="1" customWidth="1"/>
    <col min="12803" max="12803" width="12.5703125" style="76" bestFit="1" customWidth="1"/>
    <col min="12804" max="12804" width="12" style="76" customWidth="1"/>
    <col min="12805" max="12805" width="12.5703125" style="76" bestFit="1" customWidth="1"/>
    <col min="12806" max="12806" width="11.140625" style="76" bestFit="1" customWidth="1"/>
    <col min="12807" max="12807" width="2.42578125" style="76" bestFit="1" customWidth="1"/>
    <col min="12808" max="12808" width="11" style="76" bestFit="1" customWidth="1"/>
    <col min="12809" max="12809" width="10.7109375" style="76" customWidth="1"/>
    <col min="12810" max="12810" width="2.140625" style="76" customWidth="1"/>
    <col min="12811" max="12811" width="8.85546875" style="76" bestFit="1" customWidth="1"/>
    <col min="12812" max="12812" width="12.140625" style="76" bestFit="1" customWidth="1"/>
    <col min="12813" max="13056" width="11" style="76"/>
    <col min="13057" max="13057" width="46.7109375" style="76" bestFit="1" customWidth="1"/>
    <col min="13058" max="13058" width="12.140625" style="76" bestFit="1" customWidth="1"/>
    <col min="13059" max="13059" width="12.5703125" style="76" bestFit="1" customWidth="1"/>
    <col min="13060" max="13060" width="12" style="76" customWidth="1"/>
    <col min="13061" max="13061" width="12.5703125" style="76" bestFit="1" customWidth="1"/>
    <col min="13062" max="13062" width="11.140625" style="76" bestFit="1" customWidth="1"/>
    <col min="13063" max="13063" width="2.42578125" style="76" bestFit="1" customWidth="1"/>
    <col min="13064" max="13064" width="11" style="76" bestFit="1" customWidth="1"/>
    <col min="13065" max="13065" width="10.7109375" style="76" customWidth="1"/>
    <col min="13066" max="13066" width="2.140625" style="76" customWidth="1"/>
    <col min="13067" max="13067" width="8.85546875" style="76" bestFit="1" customWidth="1"/>
    <col min="13068" max="13068" width="12.140625" style="76" bestFit="1" customWidth="1"/>
    <col min="13069" max="13312" width="11" style="76"/>
    <col min="13313" max="13313" width="46.7109375" style="76" bestFit="1" customWidth="1"/>
    <col min="13314" max="13314" width="12.140625" style="76" bestFit="1" customWidth="1"/>
    <col min="13315" max="13315" width="12.5703125" style="76" bestFit="1" customWidth="1"/>
    <col min="13316" max="13316" width="12" style="76" customWidth="1"/>
    <col min="13317" max="13317" width="12.5703125" style="76" bestFit="1" customWidth="1"/>
    <col min="13318" max="13318" width="11.140625" style="76" bestFit="1" customWidth="1"/>
    <col min="13319" max="13319" width="2.42578125" style="76" bestFit="1" customWidth="1"/>
    <col min="13320" max="13320" width="11" style="76" bestFit="1" customWidth="1"/>
    <col min="13321" max="13321" width="10.7109375" style="76" customWidth="1"/>
    <col min="13322" max="13322" width="2.140625" style="76" customWidth="1"/>
    <col min="13323" max="13323" width="8.85546875" style="76" bestFit="1" customWidth="1"/>
    <col min="13324" max="13324" width="12.140625" style="76" bestFit="1" customWidth="1"/>
    <col min="13325" max="13568" width="11" style="76"/>
    <col min="13569" max="13569" width="46.7109375" style="76" bestFit="1" customWidth="1"/>
    <col min="13570" max="13570" width="12.140625" style="76" bestFit="1" customWidth="1"/>
    <col min="13571" max="13571" width="12.5703125" style="76" bestFit="1" customWidth="1"/>
    <col min="13572" max="13572" width="12" style="76" customWidth="1"/>
    <col min="13573" max="13573" width="12.5703125" style="76" bestFit="1" customWidth="1"/>
    <col min="13574" max="13574" width="11.140625" style="76" bestFit="1" customWidth="1"/>
    <col min="13575" max="13575" width="2.42578125" style="76" bestFit="1" customWidth="1"/>
    <col min="13576" max="13576" width="11" style="76" bestFit="1" customWidth="1"/>
    <col min="13577" max="13577" width="10.7109375" style="76" customWidth="1"/>
    <col min="13578" max="13578" width="2.140625" style="76" customWidth="1"/>
    <col min="13579" max="13579" width="8.85546875" style="76" bestFit="1" customWidth="1"/>
    <col min="13580" max="13580" width="12.140625" style="76" bestFit="1" customWidth="1"/>
    <col min="13581" max="13824" width="11" style="76"/>
    <col min="13825" max="13825" width="46.7109375" style="76" bestFit="1" customWidth="1"/>
    <col min="13826" max="13826" width="12.140625" style="76" bestFit="1" customWidth="1"/>
    <col min="13827" max="13827" width="12.5703125" style="76" bestFit="1" customWidth="1"/>
    <col min="13828" max="13828" width="12" style="76" customWidth="1"/>
    <col min="13829" max="13829" width="12.5703125" style="76" bestFit="1" customWidth="1"/>
    <col min="13830" max="13830" width="11.140625" style="76" bestFit="1" customWidth="1"/>
    <col min="13831" max="13831" width="2.42578125" style="76" bestFit="1" customWidth="1"/>
    <col min="13832" max="13832" width="11" style="76" bestFit="1" customWidth="1"/>
    <col min="13833" max="13833" width="10.7109375" style="76" customWidth="1"/>
    <col min="13834" max="13834" width="2.140625" style="76" customWidth="1"/>
    <col min="13835" max="13835" width="8.85546875" style="76" bestFit="1" customWidth="1"/>
    <col min="13836" max="13836" width="12.140625" style="76" bestFit="1" customWidth="1"/>
    <col min="13837" max="14080" width="11" style="76"/>
    <col min="14081" max="14081" width="46.7109375" style="76" bestFit="1" customWidth="1"/>
    <col min="14082" max="14082" width="12.140625" style="76" bestFit="1" customWidth="1"/>
    <col min="14083" max="14083" width="12.5703125" style="76" bestFit="1" customWidth="1"/>
    <col min="14084" max="14084" width="12" style="76" customWidth="1"/>
    <col min="14085" max="14085" width="12.5703125" style="76" bestFit="1" customWidth="1"/>
    <col min="14086" max="14086" width="11.140625" style="76" bestFit="1" customWidth="1"/>
    <col min="14087" max="14087" width="2.42578125" style="76" bestFit="1" customWidth="1"/>
    <col min="14088" max="14088" width="11" style="76" bestFit="1" customWidth="1"/>
    <col min="14089" max="14089" width="10.7109375" style="76" customWidth="1"/>
    <col min="14090" max="14090" width="2.140625" style="76" customWidth="1"/>
    <col min="14091" max="14091" width="8.85546875" style="76" bestFit="1" customWidth="1"/>
    <col min="14092" max="14092" width="12.140625" style="76" bestFit="1" customWidth="1"/>
    <col min="14093" max="14336" width="11" style="76"/>
    <col min="14337" max="14337" width="46.7109375" style="76" bestFit="1" customWidth="1"/>
    <col min="14338" max="14338" width="12.140625" style="76" bestFit="1" customWidth="1"/>
    <col min="14339" max="14339" width="12.5703125" style="76" bestFit="1" customWidth="1"/>
    <col min="14340" max="14340" width="12" style="76" customWidth="1"/>
    <col min="14341" max="14341" width="12.5703125" style="76" bestFit="1" customWidth="1"/>
    <col min="14342" max="14342" width="11.140625" style="76" bestFit="1" customWidth="1"/>
    <col min="14343" max="14343" width="2.42578125" style="76" bestFit="1" customWidth="1"/>
    <col min="14344" max="14344" width="11" style="76" bestFit="1" customWidth="1"/>
    <col min="14345" max="14345" width="10.7109375" style="76" customWidth="1"/>
    <col min="14346" max="14346" width="2.140625" style="76" customWidth="1"/>
    <col min="14347" max="14347" width="8.85546875" style="76" bestFit="1" customWidth="1"/>
    <col min="14348" max="14348" width="12.140625" style="76" bestFit="1" customWidth="1"/>
    <col min="14349" max="14592" width="11" style="76"/>
    <col min="14593" max="14593" width="46.7109375" style="76" bestFit="1" customWidth="1"/>
    <col min="14594" max="14594" width="12.140625" style="76" bestFit="1" customWidth="1"/>
    <col min="14595" max="14595" width="12.5703125" style="76" bestFit="1" customWidth="1"/>
    <col min="14596" max="14596" width="12" style="76" customWidth="1"/>
    <col min="14597" max="14597" width="12.5703125" style="76" bestFit="1" customWidth="1"/>
    <col min="14598" max="14598" width="11.140625" style="76" bestFit="1" customWidth="1"/>
    <col min="14599" max="14599" width="2.42578125" style="76" bestFit="1" customWidth="1"/>
    <col min="14600" max="14600" width="11" style="76" bestFit="1" customWidth="1"/>
    <col min="14601" max="14601" width="10.7109375" style="76" customWidth="1"/>
    <col min="14602" max="14602" width="2.140625" style="76" customWidth="1"/>
    <col min="14603" max="14603" width="8.85546875" style="76" bestFit="1" customWidth="1"/>
    <col min="14604" max="14604" width="12.140625" style="76" bestFit="1" customWidth="1"/>
    <col min="14605" max="14848" width="11" style="76"/>
    <col min="14849" max="14849" width="46.7109375" style="76" bestFit="1" customWidth="1"/>
    <col min="14850" max="14850" width="12.140625" style="76" bestFit="1" customWidth="1"/>
    <col min="14851" max="14851" width="12.5703125" style="76" bestFit="1" customWidth="1"/>
    <col min="14852" max="14852" width="12" style="76" customWidth="1"/>
    <col min="14853" max="14853" width="12.5703125" style="76" bestFit="1" customWidth="1"/>
    <col min="14854" max="14854" width="11.140625" style="76" bestFit="1" customWidth="1"/>
    <col min="14855" max="14855" width="2.42578125" style="76" bestFit="1" customWidth="1"/>
    <col min="14856" max="14856" width="11" style="76" bestFit="1" customWidth="1"/>
    <col min="14857" max="14857" width="10.7109375" style="76" customWidth="1"/>
    <col min="14858" max="14858" width="2.140625" style="76" customWidth="1"/>
    <col min="14859" max="14859" width="8.85546875" style="76" bestFit="1" customWidth="1"/>
    <col min="14860" max="14860" width="12.140625" style="76" bestFit="1" customWidth="1"/>
    <col min="14861" max="15104" width="11" style="76"/>
    <col min="15105" max="15105" width="46.7109375" style="76" bestFit="1" customWidth="1"/>
    <col min="15106" max="15106" width="12.140625" style="76" bestFit="1" customWidth="1"/>
    <col min="15107" max="15107" width="12.5703125" style="76" bestFit="1" customWidth="1"/>
    <col min="15108" max="15108" width="12" style="76" customWidth="1"/>
    <col min="15109" max="15109" width="12.5703125" style="76" bestFit="1" customWidth="1"/>
    <col min="15110" max="15110" width="11.140625" style="76" bestFit="1" customWidth="1"/>
    <col min="15111" max="15111" width="2.42578125" style="76" bestFit="1" customWidth="1"/>
    <col min="15112" max="15112" width="11" style="76" bestFit="1" customWidth="1"/>
    <col min="15113" max="15113" width="10.7109375" style="76" customWidth="1"/>
    <col min="15114" max="15114" width="2.140625" style="76" customWidth="1"/>
    <col min="15115" max="15115" width="8.85546875" style="76" bestFit="1" customWidth="1"/>
    <col min="15116" max="15116" width="12.140625" style="76" bestFit="1" customWidth="1"/>
    <col min="15117" max="15360" width="11" style="76"/>
    <col min="15361" max="15361" width="46.7109375" style="76" bestFit="1" customWidth="1"/>
    <col min="15362" max="15362" width="12.140625" style="76" bestFit="1" customWidth="1"/>
    <col min="15363" max="15363" width="12.5703125" style="76" bestFit="1" customWidth="1"/>
    <col min="15364" max="15364" width="12" style="76" customWidth="1"/>
    <col min="15365" max="15365" width="12.5703125" style="76" bestFit="1" customWidth="1"/>
    <col min="15366" max="15366" width="11.140625" style="76" bestFit="1" customWidth="1"/>
    <col min="15367" max="15367" width="2.42578125" style="76" bestFit="1" customWidth="1"/>
    <col min="15368" max="15368" width="11" style="76" bestFit="1" customWidth="1"/>
    <col min="15369" max="15369" width="10.7109375" style="76" customWidth="1"/>
    <col min="15370" max="15370" width="2.140625" style="76" customWidth="1"/>
    <col min="15371" max="15371" width="8.85546875" style="76" bestFit="1" customWidth="1"/>
    <col min="15372" max="15372" width="12.140625" style="76" bestFit="1" customWidth="1"/>
    <col min="15373" max="15616" width="11" style="76"/>
    <col min="15617" max="15617" width="46.7109375" style="76" bestFit="1" customWidth="1"/>
    <col min="15618" max="15618" width="12.140625" style="76" bestFit="1" customWidth="1"/>
    <col min="15619" max="15619" width="12.5703125" style="76" bestFit="1" customWidth="1"/>
    <col min="15620" max="15620" width="12" style="76" customWidth="1"/>
    <col min="15621" max="15621" width="12.5703125" style="76" bestFit="1" customWidth="1"/>
    <col min="15622" max="15622" width="11.140625" style="76" bestFit="1" customWidth="1"/>
    <col min="15623" max="15623" width="2.42578125" style="76" bestFit="1" customWidth="1"/>
    <col min="15624" max="15624" width="11" style="76" bestFit="1" customWidth="1"/>
    <col min="15625" max="15625" width="10.7109375" style="76" customWidth="1"/>
    <col min="15626" max="15626" width="2.140625" style="76" customWidth="1"/>
    <col min="15627" max="15627" width="8.85546875" style="76" bestFit="1" customWidth="1"/>
    <col min="15628" max="15628" width="12.140625" style="76" bestFit="1" customWidth="1"/>
    <col min="15629" max="15872" width="11" style="76"/>
    <col min="15873" max="15873" width="46.7109375" style="76" bestFit="1" customWidth="1"/>
    <col min="15874" max="15874" width="12.140625" style="76" bestFit="1" customWidth="1"/>
    <col min="15875" max="15875" width="12.5703125" style="76" bestFit="1" customWidth="1"/>
    <col min="15876" max="15876" width="12" style="76" customWidth="1"/>
    <col min="15877" max="15877" width="12.5703125" style="76" bestFit="1" customWidth="1"/>
    <col min="15878" max="15878" width="11.140625" style="76" bestFit="1" customWidth="1"/>
    <col min="15879" max="15879" width="2.42578125" style="76" bestFit="1" customWidth="1"/>
    <col min="15880" max="15880" width="11" style="76" bestFit="1" customWidth="1"/>
    <col min="15881" max="15881" width="10.7109375" style="76" customWidth="1"/>
    <col min="15882" max="15882" width="2.140625" style="76" customWidth="1"/>
    <col min="15883" max="15883" width="8.85546875" style="76" bestFit="1" customWidth="1"/>
    <col min="15884" max="15884" width="12.140625" style="76" bestFit="1" customWidth="1"/>
    <col min="15885" max="16128" width="11" style="76"/>
    <col min="16129" max="16129" width="46.7109375" style="76" bestFit="1" customWidth="1"/>
    <col min="16130" max="16130" width="12.140625" style="76" bestFit="1" customWidth="1"/>
    <col min="16131" max="16131" width="12.5703125" style="76" bestFit="1" customWidth="1"/>
    <col min="16132" max="16132" width="12" style="76" customWidth="1"/>
    <col min="16133" max="16133" width="12.5703125" style="76" bestFit="1" customWidth="1"/>
    <col min="16134" max="16134" width="11.140625" style="76" bestFit="1" customWidth="1"/>
    <col min="16135" max="16135" width="2.42578125" style="76" bestFit="1" customWidth="1"/>
    <col min="16136" max="16136" width="11" style="76" bestFit="1" customWidth="1"/>
    <col min="16137" max="16137" width="10.7109375" style="76" customWidth="1"/>
    <col min="16138" max="16138" width="2.140625" style="76" customWidth="1"/>
    <col min="16139" max="16139" width="8.85546875" style="76" bestFit="1" customWidth="1"/>
    <col min="16140" max="16140" width="12.140625" style="76" bestFit="1" customWidth="1"/>
    <col min="16141" max="16384" width="11" style="76"/>
  </cols>
  <sheetData>
    <row r="1" spans="1:13" s="148" customFormat="1" ht="12.75">
      <c r="A1" s="1762" t="s">
        <v>72</v>
      </c>
      <c r="B1" s="1762"/>
      <c r="C1" s="1762"/>
      <c r="D1" s="1762"/>
      <c r="E1" s="1762"/>
      <c r="F1" s="1762"/>
      <c r="G1" s="1762"/>
      <c r="H1" s="1762"/>
      <c r="I1" s="1762"/>
      <c r="J1" s="1762"/>
      <c r="K1" s="1762"/>
    </row>
    <row r="2" spans="1:13" s="148" customFormat="1" ht="17.100000000000001" customHeight="1">
      <c r="A2" s="1771" t="s">
        <v>221</v>
      </c>
      <c r="B2" s="1771"/>
      <c r="C2" s="1771"/>
      <c r="D2" s="1771"/>
      <c r="E2" s="1771"/>
      <c r="F2" s="1771"/>
      <c r="G2" s="1771"/>
      <c r="H2" s="1771"/>
      <c r="I2" s="1771"/>
      <c r="J2" s="1771"/>
      <c r="K2" s="1771"/>
    </row>
    <row r="3" spans="1:13" s="148" customFormat="1" ht="17.100000000000001" customHeight="1" thickBot="1">
      <c r="B3" s="77"/>
      <c r="C3" s="77"/>
      <c r="D3" s="77"/>
      <c r="E3" s="77"/>
      <c r="I3" s="1764" t="s">
        <v>1</v>
      </c>
      <c r="J3" s="1764"/>
      <c r="K3" s="1764"/>
    </row>
    <row r="4" spans="1:13" s="148" customFormat="1" ht="13.5" thickTop="1">
      <c r="A4" s="79"/>
      <c r="B4" s="150">
        <v>2015</v>
      </c>
      <c r="C4" s="150">
        <v>2016</v>
      </c>
      <c r="D4" s="150">
        <v>2016</v>
      </c>
      <c r="E4" s="151">
        <v>2017</v>
      </c>
      <c r="F4" s="1775" t="s">
        <v>97</v>
      </c>
      <c r="G4" s="1776"/>
      <c r="H4" s="1776"/>
      <c r="I4" s="1776"/>
      <c r="J4" s="1776"/>
      <c r="K4" s="1777"/>
    </row>
    <row r="5" spans="1:13" s="148" customFormat="1" ht="12.75">
      <c r="A5" s="152" t="s">
        <v>140</v>
      </c>
      <c r="B5" s="179" t="s">
        <v>99</v>
      </c>
      <c r="C5" s="179" t="s">
        <v>100</v>
      </c>
      <c r="D5" s="179" t="s">
        <v>101</v>
      </c>
      <c r="E5" s="180" t="s">
        <v>102</v>
      </c>
      <c r="F5" s="1767" t="s">
        <v>6</v>
      </c>
      <c r="G5" s="1768"/>
      <c r="H5" s="1769"/>
      <c r="I5" s="1778" t="s">
        <v>77</v>
      </c>
      <c r="J5" s="1778"/>
      <c r="K5" s="1779"/>
    </row>
    <row r="6" spans="1:13" s="148" customFormat="1" ht="12.75">
      <c r="A6" s="152"/>
      <c r="B6" s="179"/>
      <c r="C6" s="179"/>
      <c r="D6" s="179"/>
      <c r="E6" s="180"/>
      <c r="F6" s="157" t="s">
        <v>3</v>
      </c>
      <c r="G6" s="158" t="s">
        <v>96</v>
      </c>
      <c r="H6" s="159" t="s">
        <v>103</v>
      </c>
      <c r="I6" s="154" t="s">
        <v>3</v>
      </c>
      <c r="J6" s="158" t="s">
        <v>96</v>
      </c>
      <c r="K6" s="160" t="s">
        <v>103</v>
      </c>
    </row>
    <row r="7" spans="1:13" s="148" customFormat="1" ht="17.100000000000001" customHeight="1">
      <c r="A7" s="93" t="s">
        <v>188</v>
      </c>
      <c r="B7" s="94">
        <v>1452748.758025059</v>
      </c>
      <c r="C7" s="94">
        <v>1657311.3331524185</v>
      </c>
      <c r="D7" s="94">
        <v>1753430.639797833</v>
      </c>
      <c r="E7" s="95">
        <v>1962239.2704396467</v>
      </c>
      <c r="F7" s="96">
        <v>204562.57512735948</v>
      </c>
      <c r="G7" s="161"/>
      <c r="H7" s="95">
        <v>14.081070384493207</v>
      </c>
      <c r="I7" s="94">
        <v>208808.63064181362</v>
      </c>
      <c r="J7" s="162"/>
      <c r="K7" s="99">
        <v>11.908576587089229</v>
      </c>
      <c r="M7" s="197"/>
    </row>
    <row r="8" spans="1:13" s="148" customFormat="1" ht="17.100000000000001" customHeight="1">
      <c r="A8" s="102" t="s">
        <v>189</v>
      </c>
      <c r="B8" s="103">
        <v>150442.94437548862</v>
      </c>
      <c r="C8" s="103">
        <v>154637.90621503827</v>
      </c>
      <c r="D8" s="103">
        <v>175087.20586657317</v>
      </c>
      <c r="E8" s="104">
        <v>168638.56231181193</v>
      </c>
      <c r="F8" s="105">
        <v>4194.9618395496509</v>
      </c>
      <c r="G8" s="163"/>
      <c r="H8" s="104">
        <v>2.7884071645656574</v>
      </c>
      <c r="I8" s="103">
        <v>-6448.6435547612491</v>
      </c>
      <c r="J8" s="104"/>
      <c r="K8" s="107">
        <v>-3.6831038126654994</v>
      </c>
      <c r="M8" s="197"/>
    </row>
    <row r="9" spans="1:13" s="148" customFormat="1" ht="17.100000000000001" customHeight="1">
      <c r="A9" s="102" t="s">
        <v>190</v>
      </c>
      <c r="B9" s="103">
        <v>132566.90180425718</v>
      </c>
      <c r="C9" s="103">
        <v>137256.326500756</v>
      </c>
      <c r="D9" s="103">
        <v>157821.02541387235</v>
      </c>
      <c r="E9" s="104">
        <v>155077.15169294091</v>
      </c>
      <c r="F9" s="105">
        <v>4689.4246964988124</v>
      </c>
      <c r="G9" s="163"/>
      <c r="H9" s="104">
        <v>3.5374023475505396</v>
      </c>
      <c r="I9" s="103">
        <v>-2743.8737209314422</v>
      </c>
      <c r="J9" s="104"/>
      <c r="K9" s="107">
        <v>-1.7385983355106611</v>
      </c>
      <c r="M9" s="197"/>
    </row>
    <row r="10" spans="1:13" s="148" customFormat="1" ht="17.100000000000001" customHeight="1">
      <c r="A10" s="102" t="s">
        <v>191</v>
      </c>
      <c r="B10" s="103">
        <v>17876.042571231428</v>
      </c>
      <c r="C10" s="103">
        <v>17381.579714282263</v>
      </c>
      <c r="D10" s="103">
        <v>17266.180452700828</v>
      </c>
      <c r="E10" s="104">
        <v>13561.410618871019</v>
      </c>
      <c r="F10" s="105">
        <v>-494.46285694916514</v>
      </c>
      <c r="G10" s="163"/>
      <c r="H10" s="104">
        <v>-2.7660644405989632</v>
      </c>
      <c r="I10" s="103">
        <v>-3704.7698338298087</v>
      </c>
      <c r="J10" s="104"/>
      <c r="K10" s="107">
        <v>-21.456800153216847</v>
      </c>
      <c r="M10" s="197"/>
    </row>
    <row r="11" spans="1:13" s="148" customFormat="1" ht="17.100000000000001" customHeight="1">
      <c r="A11" s="102" t="s">
        <v>192</v>
      </c>
      <c r="B11" s="103">
        <v>559350.96196784906</v>
      </c>
      <c r="C11" s="103">
        <v>670339.27351993311</v>
      </c>
      <c r="D11" s="103">
        <v>698691.20718652371</v>
      </c>
      <c r="E11" s="104">
        <v>668541.18268987734</v>
      </c>
      <c r="F11" s="105">
        <v>110988.31155208405</v>
      </c>
      <c r="G11" s="163"/>
      <c r="H11" s="104">
        <v>19.842338549238704</v>
      </c>
      <c r="I11" s="103">
        <v>-30150.024496646365</v>
      </c>
      <c r="J11" s="104"/>
      <c r="K11" s="107">
        <v>-4.3152145306155925</v>
      </c>
      <c r="M11" s="197"/>
    </row>
    <row r="12" spans="1:13" s="148" customFormat="1" ht="17.100000000000001" customHeight="1">
      <c r="A12" s="102" t="s">
        <v>190</v>
      </c>
      <c r="B12" s="103">
        <v>549436.30941642844</v>
      </c>
      <c r="C12" s="103">
        <v>656721.45280645683</v>
      </c>
      <c r="D12" s="103">
        <v>683588.6654231404</v>
      </c>
      <c r="E12" s="104">
        <v>655146.30363777163</v>
      </c>
      <c r="F12" s="105">
        <v>107285.14339002839</v>
      </c>
      <c r="G12" s="163"/>
      <c r="H12" s="104">
        <v>19.526402160057263</v>
      </c>
      <c r="I12" s="103">
        <v>-28442.361785368761</v>
      </c>
      <c r="J12" s="104"/>
      <c r="K12" s="107">
        <v>-4.1607421573853891</v>
      </c>
      <c r="M12" s="197"/>
    </row>
    <row r="13" spans="1:13" s="148" customFormat="1" ht="17.100000000000001" customHeight="1">
      <c r="A13" s="102" t="s">
        <v>191</v>
      </c>
      <c r="B13" s="103">
        <v>9914.6525514205823</v>
      </c>
      <c r="C13" s="103">
        <v>13617.820713476296</v>
      </c>
      <c r="D13" s="103">
        <v>15102.541763383291</v>
      </c>
      <c r="E13" s="104">
        <v>13394.879052105724</v>
      </c>
      <c r="F13" s="105">
        <v>3703.1681620557138</v>
      </c>
      <c r="G13" s="163"/>
      <c r="H13" s="104">
        <v>37.350458252065728</v>
      </c>
      <c r="I13" s="103">
        <v>-1707.6627112775677</v>
      </c>
      <c r="J13" s="104"/>
      <c r="K13" s="107">
        <v>-11.307121264963911</v>
      </c>
      <c r="M13" s="197"/>
    </row>
    <row r="14" spans="1:13" s="148" customFormat="1" ht="17.100000000000001" customHeight="1">
      <c r="A14" s="102" t="s">
        <v>193</v>
      </c>
      <c r="B14" s="103">
        <v>417355.10912562284</v>
      </c>
      <c r="C14" s="103">
        <v>484197.92207748798</v>
      </c>
      <c r="D14" s="103">
        <v>523230.70966334542</v>
      </c>
      <c r="E14" s="104">
        <v>834274.89957729517</v>
      </c>
      <c r="F14" s="105">
        <v>66842.81295186514</v>
      </c>
      <c r="G14" s="163"/>
      <c r="H14" s="104">
        <v>16.01581279115134</v>
      </c>
      <c r="I14" s="103">
        <v>311044.18991394975</v>
      </c>
      <c r="J14" s="104"/>
      <c r="K14" s="107">
        <v>59.446852825989573</v>
      </c>
      <c r="M14" s="197"/>
    </row>
    <row r="15" spans="1:13" s="148" customFormat="1" ht="17.100000000000001" customHeight="1">
      <c r="A15" s="102" t="s">
        <v>190</v>
      </c>
      <c r="B15" s="103">
        <v>397787.37478232005</v>
      </c>
      <c r="C15" s="103">
        <v>462566.73953090433</v>
      </c>
      <c r="D15" s="103">
        <v>501530.38724079012</v>
      </c>
      <c r="E15" s="104">
        <v>788837.25633829017</v>
      </c>
      <c r="F15" s="105">
        <v>64779.364748584281</v>
      </c>
      <c r="G15" s="163"/>
      <c r="H15" s="104">
        <v>16.28492226130437</v>
      </c>
      <c r="I15" s="103">
        <v>287306.86909750005</v>
      </c>
      <c r="J15" s="104"/>
      <c r="K15" s="107">
        <v>57.286034187906729</v>
      </c>
      <c r="M15" s="197"/>
    </row>
    <row r="16" spans="1:13" s="148" customFormat="1" ht="17.100000000000001" customHeight="1">
      <c r="A16" s="102" t="s">
        <v>191</v>
      </c>
      <c r="B16" s="103">
        <v>19567.7343433028</v>
      </c>
      <c r="C16" s="103">
        <v>21631.182546583652</v>
      </c>
      <c r="D16" s="103">
        <v>21700.32242255532</v>
      </c>
      <c r="E16" s="104">
        <v>45437.64323900501</v>
      </c>
      <c r="F16" s="105">
        <v>2063.4482032808519</v>
      </c>
      <c r="G16" s="163"/>
      <c r="H16" s="104">
        <v>10.545156465633857</v>
      </c>
      <c r="I16" s="103">
        <v>23737.32081644969</v>
      </c>
      <c r="J16" s="104"/>
      <c r="K16" s="107">
        <v>109.38694989977252</v>
      </c>
      <c r="M16" s="197"/>
    </row>
    <row r="17" spans="1:13" s="148" customFormat="1" ht="17.100000000000001" customHeight="1">
      <c r="A17" s="102" t="s">
        <v>194</v>
      </c>
      <c r="B17" s="103">
        <v>313798.85776072845</v>
      </c>
      <c r="C17" s="103">
        <v>332860.89392622211</v>
      </c>
      <c r="D17" s="103">
        <v>340707.80008729029</v>
      </c>
      <c r="E17" s="104">
        <v>272869.79901447223</v>
      </c>
      <c r="F17" s="105">
        <v>19062.036165493657</v>
      </c>
      <c r="G17" s="163"/>
      <c r="H17" s="104">
        <v>6.0746034263861004</v>
      </c>
      <c r="I17" s="103">
        <v>-67838.001072818064</v>
      </c>
      <c r="J17" s="104"/>
      <c r="K17" s="107">
        <v>-19.910903435564954</v>
      </c>
      <c r="M17" s="197"/>
    </row>
    <row r="18" spans="1:13" s="148" customFormat="1" ht="17.100000000000001" customHeight="1">
      <c r="A18" s="102" t="s">
        <v>190</v>
      </c>
      <c r="B18" s="103">
        <v>266863.39963048324</v>
      </c>
      <c r="C18" s="103">
        <v>278722.43125255045</v>
      </c>
      <c r="D18" s="103">
        <v>285473.85906074889</v>
      </c>
      <c r="E18" s="104">
        <v>253906.71006494982</v>
      </c>
      <c r="F18" s="105">
        <v>11859.03162206721</v>
      </c>
      <c r="G18" s="163"/>
      <c r="H18" s="104">
        <v>4.4438584078925825</v>
      </c>
      <c r="I18" s="103">
        <v>-31567.148995799071</v>
      </c>
      <c r="J18" s="104"/>
      <c r="K18" s="107">
        <v>-11.05780721907766</v>
      </c>
      <c r="M18" s="197"/>
    </row>
    <row r="19" spans="1:13" s="148" customFormat="1" ht="17.100000000000001" customHeight="1">
      <c r="A19" s="102" t="s">
        <v>191</v>
      </c>
      <c r="B19" s="103">
        <v>46935.458130245184</v>
      </c>
      <c r="C19" s="103">
        <v>54138.46267367166</v>
      </c>
      <c r="D19" s="103">
        <v>55233.941026541404</v>
      </c>
      <c r="E19" s="104">
        <v>18963.088949522396</v>
      </c>
      <c r="F19" s="105">
        <v>7203.0045434264757</v>
      </c>
      <c r="G19" s="163"/>
      <c r="H19" s="104">
        <v>15.346616034807303</v>
      </c>
      <c r="I19" s="103">
        <v>-36270.852077019008</v>
      </c>
      <c r="J19" s="104"/>
      <c r="K19" s="107">
        <v>-65.667688024633037</v>
      </c>
      <c r="M19" s="197"/>
    </row>
    <row r="20" spans="1:13" s="148" customFormat="1" ht="17.100000000000001" customHeight="1">
      <c r="A20" s="102" t="s">
        <v>195</v>
      </c>
      <c r="B20" s="103">
        <v>11800.884795370011</v>
      </c>
      <c r="C20" s="103">
        <v>15275.337413736994</v>
      </c>
      <c r="D20" s="103">
        <v>15713.716994100498</v>
      </c>
      <c r="E20" s="104">
        <v>17914.826846190001</v>
      </c>
      <c r="F20" s="105">
        <v>3474.4526183669823</v>
      </c>
      <c r="G20" s="163"/>
      <c r="H20" s="104">
        <v>29.442306052594951</v>
      </c>
      <c r="I20" s="103">
        <v>2201.109852089503</v>
      </c>
      <c r="J20" s="104"/>
      <c r="K20" s="107">
        <v>14.007569647053462</v>
      </c>
      <c r="M20" s="197"/>
    </row>
    <row r="21" spans="1:13" s="148" customFormat="1" ht="17.100000000000001" customHeight="1">
      <c r="A21" s="93" t="s">
        <v>196</v>
      </c>
      <c r="B21" s="94">
        <v>3261.5032812499999</v>
      </c>
      <c r="C21" s="94">
        <v>3267.6863351500001</v>
      </c>
      <c r="D21" s="94">
        <v>6516.2528778900005</v>
      </c>
      <c r="E21" s="95">
        <v>8125.5052944500012</v>
      </c>
      <c r="F21" s="96">
        <v>6.1830539000002318</v>
      </c>
      <c r="G21" s="161"/>
      <c r="H21" s="95">
        <v>0.18957681065494811</v>
      </c>
      <c r="I21" s="94">
        <v>1609.2524165600007</v>
      </c>
      <c r="J21" s="95"/>
      <c r="K21" s="99">
        <v>24.695978604824891</v>
      </c>
      <c r="M21" s="197"/>
    </row>
    <row r="22" spans="1:13" s="148" customFormat="1" ht="17.100000000000001" customHeight="1">
      <c r="A22" s="93" t="s">
        <v>197</v>
      </c>
      <c r="B22" s="94">
        <v>0</v>
      </c>
      <c r="C22" s="94">
        <v>0</v>
      </c>
      <c r="D22" s="94">
        <v>0</v>
      </c>
      <c r="E22" s="95">
        <v>0</v>
      </c>
      <c r="F22" s="96">
        <v>0</v>
      </c>
      <c r="G22" s="161"/>
      <c r="H22" s="95"/>
      <c r="I22" s="94">
        <v>0</v>
      </c>
      <c r="J22" s="95"/>
      <c r="K22" s="99"/>
      <c r="M22" s="197"/>
    </row>
    <row r="23" spans="1:13" s="148" customFormat="1" ht="17.100000000000001" customHeight="1">
      <c r="A23" s="184" t="s">
        <v>198</v>
      </c>
      <c r="B23" s="94">
        <v>297716.124557734</v>
      </c>
      <c r="C23" s="94">
        <v>374247.89693345595</v>
      </c>
      <c r="D23" s="94">
        <v>381269.36728289392</v>
      </c>
      <c r="E23" s="95">
        <v>489381.90344463883</v>
      </c>
      <c r="F23" s="96">
        <v>76531.77237572195</v>
      </c>
      <c r="G23" s="161"/>
      <c r="H23" s="95">
        <v>25.70629067854895</v>
      </c>
      <c r="I23" s="94">
        <v>108112.53616174491</v>
      </c>
      <c r="J23" s="95"/>
      <c r="K23" s="99">
        <v>28.35594606831544</v>
      </c>
      <c r="M23" s="197"/>
    </row>
    <row r="24" spans="1:13" s="148" customFormat="1" ht="17.100000000000001" customHeight="1">
      <c r="A24" s="185" t="s">
        <v>199</v>
      </c>
      <c r="B24" s="103">
        <v>98300.068813239996</v>
      </c>
      <c r="C24" s="103">
        <v>118646.73478215998</v>
      </c>
      <c r="D24" s="103">
        <v>122538.92297315999</v>
      </c>
      <c r="E24" s="104">
        <v>173297.24686675996</v>
      </c>
      <c r="F24" s="105">
        <v>20346.665968919988</v>
      </c>
      <c r="G24" s="163"/>
      <c r="H24" s="104">
        <v>20.698526679138503</v>
      </c>
      <c r="I24" s="103">
        <v>50758.323893599969</v>
      </c>
      <c r="J24" s="104"/>
      <c r="K24" s="107">
        <v>41.422205012131279</v>
      </c>
      <c r="M24" s="197"/>
    </row>
    <row r="25" spans="1:13" s="148" customFormat="1" ht="17.100000000000001" customHeight="1">
      <c r="A25" s="185" t="s">
        <v>200</v>
      </c>
      <c r="B25" s="103">
        <v>63635.733713796857</v>
      </c>
      <c r="C25" s="103">
        <v>83696.119781110829</v>
      </c>
      <c r="D25" s="103">
        <v>88058.106449622312</v>
      </c>
      <c r="E25" s="104">
        <v>108302.00178627222</v>
      </c>
      <c r="F25" s="105">
        <v>20060.386067313972</v>
      </c>
      <c r="G25" s="163"/>
      <c r="H25" s="104">
        <v>31.523775867087522</v>
      </c>
      <c r="I25" s="103">
        <v>20243.895336649904</v>
      </c>
      <c r="J25" s="104"/>
      <c r="K25" s="107">
        <v>22.989246706356735</v>
      </c>
      <c r="M25" s="197"/>
    </row>
    <row r="26" spans="1:13" s="148" customFormat="1" ht="17.100000000000001" customHeight="1">
      <c r="A26" s="185" t="s">
        <v>201</v>
      </c>
      <c r="B26" s="103">
        <v>135780.32203069713</v>
      </c>
      <c r="C26" s="103">
        <v>171905.04237018514</v>
      </c>
      <c r="D26" s="103">
        <v>170672.33786011161</v>
      </c>
      <c r="E26" s="104">
        <v>207782.65479160665</v>
      </c>
      <c r="F26" s="105">
        <v>36124.720339488005</v>
      </c>
      <c r="G26" s="163"/>
      <c r="H26" s="104">
        <v>26.605269305018254</v>
      </c>
      <c r="I26" s="103">
        <v>37110.316931495036</v>
      </c>
      <c r="J26" s="104"/>
      <c r="K26" s="107">
        <v>21.743603794723789</v>
      </c>
      <c r="M26" s="197"/>
    </row>
    <row r="27" spans="1:13" s="148" customFormat="1" ht="17.100000000000001" customHeight="1">
      <c r="A27" s="186" t="s">
        <v>202</v>
      </c>
      <c r="B27" s="187">
        <v>1753726.3858640429</v>
      </c>
      <c r="C27" s="187">
        <v>2034826.9164210244</v>
      </c>
      <c r="D27" s="187">
        <v>2141216.2599586169</v>
      </c>
      <c r="E27" s="188">
        <v>2459746.6791787357</v>
      </c>
      <c r="F27" s="189">
        <v>281100.53055698145</v>
      </c>
      <c r="G27" s="190"/>
      <c r="H27" s="188">
        <v>16.028756413930907</v>
      </c>
      <c r="I27" s="187">
        <v>318530.41922011878</v>
      </c>
      <c r="J27" s="188"/>
      <c r="K27" s="191">
        <v>14.876144235252303</v>
      </c>
      <c r="M27" s="197"/>
    </row>
    <row r="28" spans="1:13" s="148" customFormat="1" ht="17.100000000000001" customHeight="1">
      <c r="A28" s="93" t="s">
        <v>203</v>
      </c>
      <c r="B28" s="94">
        <v>327932.4961981544</v>
      </c>
      <c r="C28" s="94">
        <v>316045.96843321074</v>
      </c>
      <c r="D28" s="94">
        <v>328336.9859457548</v>
      </c>
      <c r="E28" s="95">
        <v>335225.71773762722</v>
      </c>
      <c r="F28" s="96">
        <v>-11886.527764943661</v>
      </c>
      <c r="G28" s="161"/>
      <c r="H28" s="95">
        <v>-3.6246873679030527</v>
      </c>
      <c r="I28" s="94">
        <v>6888.7317918724148</v>
      </c>
      <c r="J28" s="95"/>
      <c r="K28" s="99">
        <v>2.0980675606891621</v>
      </c>
      <c r="M28" s="197"/>
    </row>
    <row r="29" spans="1:13" s="148" customFormat="1" ht="17.100000000000001" customHeight="1">
      <c r="A29" s="102" t="s">
        <v>204</v>
      </c>
      <c r="B29" s="103">
        <v>39383.423337810003</v>
      </c>
      <c r="C29" s="103">
        <v>35978.035734209996</v>
      </c>
      <c r="D29" s="103">
        <v>47060.550543040008</v>
      </c>
      <c r="E29" s="104">
        <v>45131.903576480006</v>
      </c>
      <c r="F29" s="105">
        <v>-3405.3876036000074</v>
      </c>
      <c r="G29" s="163"/>
      <c r="H29" s="104">
        <v>-8.646753671945703</v>
      </c>
      <c r="I29" s="103">
        <v>-1928.6469665600016</v>
      </c>
      <c r="J29" s="104"/>
      <c r="K29" s="107">
        <v>-4.0982244030403461</v>
      </c>
      <c r="M29" s="197"/>
    </row>
    <row r="30" spans="1:13" s="148" customFormat="1" ht="17.100000000000001" customHeight="1">
      <c r="A30" s="102" t="s">
        <v>222</v>
      </c>
      <c r="B30" s="103">
        <v>174939.83073156001</v>
      </c>
      <c r="C30" s="103">
        <v>132400.57997679</v>
      </c>
      <c r="D30" s="103">
        <v>134715.85834726001</v>
      </c>
      <c r="E30" s="104">
        <v>141947.6224238101</v>
      </c>
      <c r="F30" s="105">
        <v>-42539.250754770008</v>
      </c>
      <c r="G30" s="163"/>
      <c r="H30" s="104">
        <v>-24.316503895585235</v>
      </c>
      <c r="I30" s="103">
        <v>7231.7640765500837</v>
      </c>
      <c r="J30" s="104"/>
      <c r="K30" s="107">
        <v>5.3681609316615173</v>
      </c>
      <c r="M30" s="197"/>
    </row>
    <row r="31" spans="1:13" s="148" customFormat="1" ht="17.100000000000001" customHeight="1">
      <c r="A31" s="102" t="s">
        <v>206</v>
      </c>
      <c r="B31" s="103">
        <v>1252.0553161744995</v>
      </c>
      <c r="C31" s="103">
        <v>2206.0077657402508</v>
      </c>
      <c r="D31" s="103">
        <v>928.10821719000012</v>
      </c>
      <c r="E31" s="104">
        <v>1237.2267628925006</v>
      </c>
      <c r="F31" s="105">
        <v>953.95244956575129</v>
      </c>
      <c r="G31" s="163"/>
      <c r="H31" s="104">
        <v>76.19091882301457</v>
      </c>
      <c r="I31" s="103">
        <v>309.11854570250046</v>
      </c>
      <c r="J31" s="104"/>
      <c r="K31" s="107">
        <v>33.306304154746904</v>
      </c>
      <c r="M31" s="197"/>
    </row>
    <row r="32" spans="1:13" s="148" customFormat="1" ht="17.100000000000001" customHeight="1">
      <c r="A32" s="102" t="s">
        <v>207</v>
      </c>
      <c r="B32" s="103">
        <v>112283.64119529993</v>
      </c>
      <c r="C32" s="103">
        <v>144598.74392770056</v>
      </c>
      <c r="D32" s="103">
        <v>145568.34853165474</v>
      </c>
      <c r="E32" s="104">
        <v>146041.13497444458</v>
      </c>
      <c r="F32" s="105">
        <v>32315.102732400628</v>
      </c>
      <c r="G32" s="163"/>
      <c r="H32" s="104">
        <v>28.779884931050226</v>
      </c>
      <c r="I32" s="103">
        <v>472.7864427898312</v>
      </c>
      <c r="J32" s="104"/>
      <c r="K32" s="107">
        <v>0.32478656765623803</v>
      </c>
      <c r="M32" s="197"/>
    </row>
    <row r="33" spans="1:13" s="148" customFormat="1" ht="17.100000000000001" customHeight="1">
      <c r="A33" s="102" t="s">
        <v>208</v>
      </c>
      <c r="B33" s="103">
        <v>73.545617310000011</v>
      </c>
      <c r="C33" s="103">
        <v>862.60102876999997</v>
      </c>
      <c r="D33" s="103">
        <v>64.12030661</v>
      </c>
      <c r="E33" s="104">
        <v>867.83</v>
      </c>
      <c r="F33" s="105">
        <v>789.05541145999996</v>
      </c>
      <c r="G33" s="163"/>
      <c r="H33" s="104">
        <v>1072.8789019936773</v>
      </c>
      <c r="I33" s="103">
        <v>803.70969338999998</v>
      </c>
      <c r="J33" s="104"/>
      <c r="K33" s="107"/>
      <c r="M33" s="197"/>
    </row>
    <row r="34" spans="1:13" s="148" customFormat="1" ht="17.100000000000001" customHeight="1">
      <c r="A34" s="164" t="s">
        <v>209</v>
      </c>
      <c r="B34" s="94">
        <v>1267006.8212577009</v>
      </c>
      <c r="C34" s="94">
        <v>1559878.3983052464</v>
      </c>
      <c r="D34" s="94">
        <v>1594927.4625929503</v>
      </c>
      <c r="E34" s="95">
        <v>1906494.7159968656</v>
      </c>
      <c r="F34" s="96">
        <v>292871.57704754546</v>
      </c>
      <c r="G34" s="161"/>
      <c r="H34" s="95">
        <v>23.115232856980594</v>
      </c>
      <c r="I34" s="94">
        <v>311567.25340391533</v>
      </c>
      <c r="J34" s="95"/>
      <c r="K34" s="99">
        <v>19.534885486101384</v>
      </c>
      <c r="M34" s="197"/>
    </row>
    <row r="35" spans="1:13" s="148" customFormat="1" ht="17.100000000000001" customHeight="1">
      <c r="A35" s="102" t="s">
        <v>210</v>
      </c>
      <c r="B35" s="103">
        <v>136363.1</v>
      </c>
      <c r="C35" s="103">
        <v>185263.52499999999</v>
      </c>
      <c r="D35" s="103">
        <v>176963</v>
      </c>
      <c r="E35" s="104">
        <v>180552.1</v>
      </c>
      <c r="F35" s="105">
        <v>48900.424999999988</v>
      </c>
      <c r="G35" s="163"/>
      <c r="H35" s="104">
        <v>35.860452717780674</v>
      </c>
      <c r="I35" s="103">
        <v>3589.1000000000058</v>
      </c>
      <c r="J35" s="104"/>
      <c r="K35" s="107">
        <v>2.0281640794968472</v>
      </c>
      <c r="M35" s="197"/>
    </row>
    <row r="36" spans="1:13" s="148" customFormat="1" ht="17.100000000000001" customHeight="1">
      <c r="A36" s="102" t="s">
        <v>211</v>
      </c>
      <c r="B36" s="103">
        <v>9774.4680178045001</v>
      </c>
      <c r="C36" s="103">
        <v>8852.1446471458985</v>
      </c>
      <c r="D36" s="103">
        <v>7875.8269747999993</v>
      </c>
      <c r="E36" s="104">
        <v>7971.4076764499996</v>
      </c>
      <c r="F36" s="105">
        <v>-922.32337065860156</v>
      </c>
      <c r="G36" s="163"/>
      <c r="H36" s="104">
        <v>-9.4360467391019185</v>
      </c>
      <c r="I36" s="103">
        <v>95.580701650000265</v>
      </c>
      <c r="J36" s="104"/>
      <c r="K36" s="107">
        <v>1.2135957526216155</v>
      </c>
      <c r="M36" s="197"/>
    </row>
    <row r="37" spans="1:13" s="148" customFormat="1" ht="17.100000000000001" customHeight="1">
      <c r="A37" s="108" t="s">
        <v>212</v>
      </c>
      <c r="B37" s="103">
        <v>11901.177529272247</v>
      </c>
      <c r="C37" s="103">
        <v>18882.702367872243</v>
      </c>
      <c r="D37" s="103">
        <v>15311.150437202248</v>
      </c>
      <c r="E37" s="104">
        <v>20141.734957484892</v>
      </c>
      <c r="F37" s="105">
        <v>6981.5248385999967</v>
      </c>
      <c r="G37" s="163"/>
      <c r="H37" s="104">
        <v>58.662471183445277</v>
      </c>
      <c r="I37" s="103">
        <v>4830.584520282644</v>
      </c>
      <c r="J37" s="104"/>
      <c r="K37" s="107">
        <v>31.549455020346066</v>
      </c>
      <c r="M37" s="197"/>
    </row>
    <row r="38" spans="1:13" s="148" customFormat="1" ht="17.100000000000001" customHeight="1">
      <c r="A38" s="192" t="s">
        <v>213</v>
      </c>
      <c r="B38" s="103">
        <v>852.91678677000004</v>
      </c>
      <c r="C38" s="103">
        <v>1006.1503260500001</v>
      </c>
      <c r="D38" s="103">
        <v>1006.56234124</v>
      </c>
      <c r="E38" s="104">
        <v>1053.6616495400001</v>
      </c>
      <c r="F38" s="105">
        <v>153.23353928000006</v>
      </c>
      <c r="G38" s="163"/>
      <c r="H38" s="104">
        <v>17.965825231356533</v>
      </c>
      <c r="I38" s="103">
        <v>47.099308300000075</v>
      </c>
      <c r="J38" s="104"/>
      <c r="K38" s="107">
        <v>4.6792241642954462</v>
      </c>
      <c r="M38" s="197"/>
    </row>
    <row r="39" spans="1:13" s="148" customFormat="1" ht="17.100000000000001" customHeight="1">
      <c r="A39" s="192" t="s">
        <v>214</v>
      </c>
      <c r="B39" s="103">
        <v>11048.260742502247</v>
      </c>
      <c r="C39" s="103">
        <v>17876.552041822244</v>
      </c>
      <c r="D39" s="103">
        <v>14304.588095962248</v>
      </c>
      <c r="E39" s="104">
        <v>19088.073307944891</v>
      </c>
      <c r="F39" s="105">
        <v>6828.2912993199971</v>
      </c>
      <c r="G39" s="163"/>
      <c r="H39" s="104">
        <v>61.80421931075373</v>
      </c>
      <c r="I39" s="103">
        <v>4783.4852119826428</v>
      </c>
      <c r="J39" s="104"/>
      <c r="K39" s="107">
        <v>33.440216382972089</v>
      </c>
      <c r="M39" s="197"/>
    </row>
    <row r="40" spans="1:13" s="148" customFormat="1" ht="17.100000000000001" customHeight="1">
      <c r="A40" s="102" t="s">
        <v>215</v>
      </c>
      <c r="B40" s="103">
        <v>1101814.6734176553</v>
      </c>
      <c r="C40" s="103">
        <v>1341585.716623252</v>
      </c>
      <c r="D40" s="103">
        <v>1389459.2153841951</v>
      </c>
      <c r="E40" s="104">
        <v>1690213.4814596546</v>
      </c>
      <c r="F40" s="105">
        <v>239771.04320559674</v>
      </c>
      <c r="G40" s="163"/>
      <c r="H40" s="104">
        <v>21.761467603427789</v>
      </c>
      <c r="I40" s="103">
        <v>300754.26607545954</v>
      </c>
      <c r="J40" s="104"/>
      <c r="K40" s="107">
        <v>21.645418789230089</v>
      </c>
      <c r="M40" s="197"/>
    </row>
    <row r="41" spans="1:13" s="148" customFormat="1" ht="17.100000000000001" customHeight="1">
      <c r="A41" s="108" t="s">
        <v>216</v>
      </c>
      <c r="B41" s="103">
        <v>1080542.0982498489</v>
      </c>
      <c r="C41" s="103">
        <v>1307839.3593694454</v>
      </c>
      <c r="D41" s="103">
        <v>1367279.7512012066</v>
      </c>
      <c r="E41" s="104">
        <v>1647066.470366782</v>
      </c>
      <c r="F41" s="105">
        <v>227297.26111959643</v>
      </c>
      <c r="G41" s="163"/>
      <c r="H41" s="104">
        <v>21.035484085973991</v>
      </c>
      <c r="I41" s="103">
        <v>279786.71916557546</v>
      </c>
      <c r="J41" s="104"/>
      <c r="K41" s="107">
        <v>20.463019284807832</v>
      </c>
      <c r="M41" s="197"/>
    </row>
    <row r="42" spans="1:13" s="148" customFormat="1" ht="17.100000000000001" customHeight="1">
      <c r="A42" s="108" t="s">
        <v>217</v>
      </c>
      <c r="B42" s="103">
        <v>21272.57516780643</v>
      </c>
      <c r="C42" s="103">
        <v>33746.357253806622</v>
      </c>
      <c r="D42" s="103">
        <v>22179.46418298842</v>
      </c>
      <c r="E42" s="104">
        <v>43147.011092872672</v>
      </c>
      <c r="F42" s="105">
        <v>12473.782086000192</v>
      </c>
      <c r="G42" s="163"/>
      <c r="H42" s="104">
        <v>58.637856430648853</v>
      </c>
      <c r="I42" s="103">
        <v>20967.546909884251</v>
      </c>
      <c r="J42" s="104"/>
      <c r="K42" s="107">
        <v>94.535858652375808</v>
      </c>
      <c r="M42" s="197"/>
    </row>
    <row r="43" spans="1:13" s="148" customFormat="1" ht="17.100000000000001" customHeight="1">
      <c r="A43" s="121" t="s">
        <v>218</v>
      </c>
      <c r="B43" s="122">
        <v>7153.4022929690054</v>
      </c>
      <c r="C43" s="122">
        <v>5294.3096669759998</v>
      </c>
      <c r="D43" s="122">
        <v>5318.2697967530003</v>
      </c>
      <c r="E43" s="123">
        <v>7615.9919032762009</v>
      </c>
      <c r="F43" s="124">
        <v>-1859.0926259930056</v>
      </c>
      <c r="G43" s="198"/>
      <c r="H43" s="123">
        <v>-25.98892876219594</v>
      </c>
      <c r="I43" s="122">
        <v>2297.7221065232006</v>
      </c>
      <c r="J43" s="123"/>
      <c r="K43" s="125">
        <v>43.204316334723089</v>
      </c>
      <c r="M43" s="197"/>
    </row>
    <row r="44" spans="1:13" s="148" customFormat="1" ht="17.100000000000001" customHeight="1">
      <c r="A44" s="193" t="s">
        <v>219</v>
      </c>
      <c r="B44" s="122">
        <v>0</v>
      </c>
      <c r="C44" s="122">
        <v>10000</v>
      </c>
      <c r="D44" s="122">
        <v>49020</v>
      </c>
      <c r="E44" s="123">
        <v>24258.625</v>
      </c>
      <c r="F44" s="124">
        <v>10000</v>
      </c>
      <c r="G44" s="161"/>
      <c r="H44" s="194"/>
      <c r="I44" s="122">
        <v>-24761.375</v>
      </c>
      <c r="J44" s="95"/>
      <c r="K44" s="99"/>
      <c r="M44" s="197"/>
    </row>
    <row r="45" spans="1:13" s="148" customFormat="1" ht="17.100000000000001" customHeight="1" thickBot="1">
      <c r="A45" s="195" t="s">
        <v>220</v>
      </c>
      <c r="B45" s="127">
        <v>158787.0860167208</v>
      </c>
      <c r="C45" s="127">
        <v>148902.55228062437</v>
      </c>
      <c r="D45" s="127">
        <v>168931.81505315704</v>
      </c>
      <c r="E45" s="128">
        <v>193767.6204441296</v>
      </c>
      <c r="F45" s="129">
        <v>-9884.5337360964331</v>
      </c>
      <c r="G45" s="172"/>
      <c r="H45" s="128">
        <v>-6.2250236993804133</v>
      </c>
      <c r="I45" s="127">
        <v>24835.805390972557</v>
      </c>
      <c r="J45" s="128"/>
      <c r="K45" s="130">
        <v>14.701674390438285</v>
      </c>
      <c r="M45" s="197"/>
    </row>
    <row r="46" spans="1:13" s="148" customFormat="1" ht="17.100000000000001" customHeight="1" thickTop="1">
      <c r="A46" s="138" t="s">
        <v>133</v>
      </c>
      <c r="B46" s="196"/>
      <c r="C46" s="77"/>
      <c r="D46" s="133"/>
      <c r="E46" s="133"/>
      <c r="F46" s="103"/>
      <c r="G46" s="103"/>
      <c r="H46" s="103"/>
      <c r="I46" s="103"/>
      <c r="J46" s="103"/>
      <c r="K46" s="103"/>
    </row>
  </sheetData>
  <mergeCells count="6">
    <mergeCell ref="A1:K1"/>
    <mergeCell ref="A2:K2"/>
    <mergeCell ref="I3:K3"/>
    <mergeCell ref="F4:K4"/>
    <mergeCell ref="F5:H5"/>
    <mergeCell ref="I5:K5"/>
  </mergeCells>
  <pageMargins left="0.7" right="0.7" top="0.75" bottom="0.75" header="0.3" footer="0.3"/>
  <pageSetup scale="6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6"/>
  <sheetViews>
    <sheetView view="pageBreakPreview" zoomScaleSheetLayoutView="100" workbookViewId="0">
      <selection activeCell="O15" sqref="O15"/>
    </sheetView>
  </sheetViews>
  <sheetFormatPr defaultColWidth="11" defaultRowHeight="17.100000000000001" customHeight="1"/>
  <cols>
    <col min="1" max="1" width="46.7109375" style="148" bestFit="1" customWidth="1"/>
    <col min="2" max="2" width="12.140625" style="148" bestFit="1" customWidth="1"/>
    <col min="3" max="3" width="12.5703125" style="148" bestFit="1" customWidth="1"/>
    <col min="4" max="4" width="12" style="148" customWidth="1"/>
    <col min="5" max="5" width="12.5703125" style="148" bestFit="1" customWidth="1"/>
    <col min="6" max="6" width="11.140625" style="148" bestFit="1" customWidth="1"/>
    <col min="7" max="7" width="2.42578125" style="148" bestFit="1" customWidth="1"/>
    <col min="8" max="8" width="11" style="148" bestFit="1" customWidth="1"/>
    <col min="9" max="9" width="10.7109375" style="148" customWidth="1"/>
    <col min="10" max="10" width="2.140625" style="148" customWidth="1"/>
    <col min="11" max="11" width="8.85546875" style="148" bestFit="1" customWidth="1"/>
    <col min="12" max="12" width="12.140625" style="76" bestFit="1" customWidth="1"/>
    <col min="13" max="256" width="11" style="76"/>
    <col min="257" max="257" width="46.7109375" style="76" bestFit="1" customWidth="1"/>
    <col min="258" max="258" width="12.140625" style="76" bestFit="1" customWidth="1"/>
    <col min="259" max="259" width="12.5703125" style="76" bestFit="1" customWidth="1"/>
    <col min="260" max="260" width="12" style="76" customWidth="1"/>
    <col min="261" max="261" width="12.5703125" style="76" bestFit="1" customWidth="1"/>
    <col min="262" max="262" width="11.140625" style="76" bestFit="1" customWidth="1"/>
    <col min="263" max="263" width="2.42578125" style="76" bestFit="1" customWidth="1"/>
    <col min="264" max="264" width="11" style="76" bestFit="1" customWidth="1"/>
    <col min="265" max="265" width="10.7109375" style="76" customWidth="1"/>
    <col min="266" max="266" width="2.140625" style="76" customWidth="1"/>
    <col min="267" max="267" width="8.85546875" style="76" bestFit="1" customWidth="1"/>
    <col min="268" max="268" width="12.140625" style="76" bestFit="1" customWidth="1"/>
    <col min="269" max="512" width="11" style="76"/>
    <col min="513" max="513" width="46.7109375" style="76" bestFit="1" customWidth="1"/>
    <col min="514" max="514" width="12.140625" style="76" bestFit="1" customWidth="1"/>
    <col min="515" max="515" width="12.5703125" style="76" bestFit="1" customWidth="1"/>
    <col min="516" max="516" width="12" style="76" customWidth="1"/>
    <col min="517" max="517" width="12.5703125" style="76" bestFit="1" customWidth="1"/>
    <col min="518" max="518" width="11.140625" style="76" bestFit="1" customWidth="1"/>
    <col min="519" max="519" width="2.42578125" style="76" bestFit="1" customWidth="1"/>
    <col min="520" max="520" width="11" style="76" bestFit="1" customWidth="1"/>
    <col min="521" max="521" width="10.7109375" style="76" customWidth="1"/>
    <col min="522" max="522" width="2.140625" style="76" customWidth="1"/>
    <col min="523" max="523" width="8.85546875" style="76" bestFit="1" customWidth="1"/>
    <col min="524" max="524" width="12.140625" style="76" bestFit="1" customWidth="1"/>
    <col min="525" max="768" width="11" style="76"/>
    <col min="769" max="769" width="46.7109375" style="76" bestFit="1" customWidth="1"/>
    <col min="770" max="770" width="12.140625" style="76" bestFit="1" customWidth="1"/>
    <col min="771" max="771" width="12.5703125" style="76" bestFit="1" customWidth="1"/>
    <col min="772" max="772" width="12" style="76" customWidth="1"/>
    <col min="773" max="773" width="12.5703125" style="76" bestFit="1" customWidth="1"/>
    <col min="774" max="774" width="11.140625" style="76" bestFit="1" customWidth="1"/>
    <col min="775" max="775" width="2.42578125" style="76" bestFit="1" customWidth="1"/>
    <col min="776" max="776" width="11" style="76" bestFit="1" customWidth="1"/>
    <col min="777" max="777" width="10.7109375" style="76" customWidth="1"/>
    <col min="778" max="778" width="2.140625" style="76" customWidth="1"/>
    <col min="779" max="779" width="8.85546875" style="76" bestFit="1" customWidth="1"/>
    <col min="780" max="780" width="12.140625" style="76" bestFit="1" customWidth="1"/>
    <col min="781" max="1024" width="11" style="76"/>
    <col min="1025" max="1025" width="46.7109375" style="76" bestFit="1" customWidth="1"/>
    <col min="1026" max="1026" width="12.140625" style="76" bestFit="1" customWidth="1"/>
    <col min="1027" max="1027" width="12.5703125" style="76" bestFit="1" customWidth="1"/>
    <col min="1028" max="1028" width="12" style="76" customWidth="1"/>
    <col min="1029" max="1029" width="12.5703125" style="76" bestFit="1" customWidth="1"/>
    <col min="1030" max="1030" width="11.140625" style="76" bestFit="1" customWidth="1"/>
    <col min="1031" max="1031" width="2.42578125" style="76" bestFit="1" customWidth="1"/>
    <col min="1032" max="1032" width="11" style="76" bestFit="1" customWidth="1"/>
    <col min="1033" max="1033" width="10.7109375" style="76" customWidth="1"/>
    <col min="1034" max="1034" width="2.140625" style="76" customWidth="1"/>
    <col min="1035" max="1035" width="8.85546875" style="76" bestFit="1" customWidth="1"/>
    <col min="1036" max="1036" width="12.140625" style="76" bestFit="1" customWidth="1"/>
    <col min="1037" max="1280" width="11" style="76"/>
    <col min="1281" max="1281" width="46.7109375" style="76" bestFit="1" customWidth="1"/>
    <col min="1282" max="1282" width="12.140625" style="76" bestFit="1" customWidth="1"/>
    <col min="1283" max="1283" width="12.5703125" style="76" bestFit="1" customWidth="1"/>
    <col min="1284" max="1284" width="12" style="76" customWidth="1"/>
    <col min="1285" max="1285" width="12.5703125" style="76" bestFit="1" customWidth="1"/>
    <col min="1286" max="1286" width="11.140625" style="76" bestFit="1" customWidth="1"/>
    <col min="1287" max="1287" width="2.42578125" style="76" bestFit="1" customWidth="1"/>
    <col min="1288" max="1288" width="11" style="76" bestFit="1" customWidth="1"/>
    <col min="1289" max="1289" width="10.7109375" style="76" customWidth="1"/>
    <col min="1290" max="1290" width="2.140625" style="76" customWidth="1"/>
    <col min="1291" max="1291" width="8.85546875" style="76" bestFit="1" customWidth="1"/>
    <col min="1292" max="1292" width="12.140625" style="76" bestFit="1" customWidth="1"/>
    <col min="1293" max="1536" width="11" style="76"/>
    <col min="1537" max="1537" width="46.7109375" style="76" bestFit="1" customWidth="1"/>
    <col min="1538" max="1538" width="12.140625" style="76" bestFit="1" customWidth="1"/>
    <col min="1539" max="1539" width="12.5703125" style="76" bestFit="1" customWidth="1"/>
    <col min="1540" max="1540" width="12" style="76" customWidth="1"/>
    <col min="1541" max="1541" width="12.5703125" style="76" bestFit="1" customWidth="1"/>
    <col min="1542" max="1542" width="11.140625" style="76" bestFit="1" customWidth="1"/>
    <col min="1543" max="1543" width="2.42578125" style="76" bestFit="1" customWidth="1"/>
    <col min="1544" max="1544" width="11" style="76" bestFit="1" customWidth="1"/>
    <col min="1545" max="1545" width="10.7109375" style="76" customWidth="1"/>
    <col min="1546" max="1546" width="2.140625" style="76" customWidth="1"/>
    <col min="1547" max="1547" width="8.85546875" style="76" bestFit="1" customWidth="1"/>
    <col min="1548" max="1548" width="12.140625" style="76" bestFit="1" customWidth="1"/>
    <col min="1549" max="1792" width="11" style="76"/>
    <col min="1793" max="1793" width="46.7109375" style="76" bestFit="1" customWidth="1"/>
    <col min="1794" max="1794" width="12.140625" style="76" bestFit="1" customWidth="1"/>
    <col min="1795" max="1795" width="12.5703125" style="76" bestFit="1" customWidth="1"/>
    <col min="1796" max="1796" width="12" style="76" customWidth="1"/>
    <col min="1797" max="1797" width="12.5703125" style="76" bestFit="1" customWidth="1"/>
    <col min="1798" max="1798" width="11.140625" style="76" bestFit="1" customWidth="1"/>
    <col min="1799" max="1799" width="2.42578125" style="76" bestFit="1" customWidth="1"/>
    <col min="1800" max="1800" width="11" style="76" bestFit="1" customWidth="1"/>
    <col min="1801" max="1801" width="10.7109375" style="76" customWidth="1"/>
    <col min="1802" max="1802" width="2.140625" style="76" customWidth="1"/>
    <col min="1803" max="1803" width="8.85546875" style="76" bestFit="1" customWidth="1"/>
    <col min="1804" max="1804" width="12.140625" style="76" bestFit="1" customWidth="1"/>
    <col min="1805" max="2048" width="11" style="76"/>
    <col min="2049" max="2049" width="46.7109375" style="76" bestFit="1" customWidth="1"/>
    <col min="2050" max="2050" width="12.140625" style="76" bestFit="1" customWidth="1"/>
    <col min="2051" max="2051" width="12.5703125" style="76" bestFit="1" customWidth="1"/>
    <col min="2052" max="2052" width="12" style="76" customWidth="1"/>
    <col min="2053" max="2053" width="12.5703125" style="76" bestFit="1" customWidth="1"/>
    <col min="2054" max="2054" width="11.140625" style="76" bestFit="1" customWidth="1"/>
    <col min="2055" max="2055" width="2.42578125" style="76" bestFit="1" customWidth="1"/>
    <col min="2056" max="2056" width="11" style="76" bestFit="1" customWidth="1"/>
    <col min="2057" max="2057" width="10.7109375" style="76" customWidth="1"/>
    <col min="2058" max="2058" width="2.140625" style="76" customWidth="1"/>
    <col min="2059" max="2059" width="8.85546875" style="76" bestFit="1" customWidth="1"/>
    <col min="2060" max="2060" width="12.140625" style="76" bestFit="1" customWidth="1"/>
    <col min="2061" max="2304" width="11" style="76"/>
    <col min="2305" max="2305" width="46.7109375" style="76" bestFit="1" customWidth="1"/>
    <col min="2306" max="2306" width="12.140625" style="76" bestFit="1" customWidth="1"/>
    <col min="2307" max="2307" width="12.5703125" style="76" bestFit="1" customWidth="1"/>
    <col min="2308" max="2308" width="12" style="76" customWidth="1"/>
    <col min="2309" max="2309" width="12.5703125" style="76" bestFit="1" customWidth="1"/>
    <col min="2310" max="2310" width="11.140625" style="76" bestFit="1" customWidth="1"/>
    <col min="2311" max="2311" width="2.42578125" style="76" bestFit="1" customWidth="1"/>
    <col min="2312" max="2312" width="11" style="76" bestFit="1" customWidth="1"/>
    <col min="2313" max="2313" width="10.7109375" style="76" customWidth="1"/>
    <col min="2314" max="2314" width="2.140625" style="76" customWidth="1"/>
    <col min="2315" max="2315" width="8.85546875" style="76" bestFit="1" customWidth="1"/>
    <col min="2316" max="2316" width="12.140625" style="76" bestFit="1" customWidth="1"/>
    <col min="2317" max="2560" width="11" style="76"/>
    <col min="2561" max="2561" width="46.7109375" style="76" bestFit="1" customWidth="1"/>
    <col min="2562" max="2562" width="12.140625" style="76" bestFit="1" customWidth="1"/>
    <col min="2563" max="2563" width="12.5703125" style="76" bestFit="1" customWidth="1"/>
    <col min="2564" max="2564" width="12" style="76" customWidth="1"/>
    <col min="2565" max="2565" width="12.5703125" style="76" bestFit="1" customWidth="1"/>
    <col min="2566" max="2566" width="11.140625" style="76" bestFit="1" customWidth="1"/>
    <col min="2567" max="2567" width="2.42578125" style="76" bestFit="1" customWidth="1"/>
    <col min="2568" max="2568" width="11" style="76" bestFit="1" customWidth="1"/>
    <col min="2569" max="2569" width="10.7109375" style="76" customWidth="1"/>
    <col min="2570" max="2570" width="2.140625" style="76" customWidth="1"/>
    <col min="2571" max="2571" width="8.85546875" style="76" bestFit="1" customWidth="1"/>
    <col min="2572" max="2572" width="12.140625" style="76" bestFit="1" customWidth="1"/>
    <col min="2573" max="2816" width="11" style="76"/>
    <col min="2817" max="2817" width="46.7109375" style="76" bestFit="1" customWidth="1"/>
    <col min="2818" max="2818" width="12.140625" style="76" bestFit="1" customWidth="1"/>
    <col min="2819" max="2819" width="12.5703125" style="76" bestFit="1" customWidth="1"/>
    <col min="2820" max="2820" width="12" style="76" customWidth="1"/>
    <col min="2821" max="2821" width="12.5703125" style="76" bestFit="1" customWidth="1"/>
    <col min="2822" max="2822" width="11.140625" style="76" bestFit="1" customWidth="1"/>
    <col min="2823" max="2823" width="2.42578125" style="76" bestFit="1" customWidth="1"/>
    <col min="2824" max="2824" width="11" style="76" bestFit="1" customWidth="1"/>
    <col min="2825" max="2825" width="10.7109375" style="76" customWidth="1"/>
    <col min="2826" max="2826" width="2.140625" style="76" customWidth="1"/>
    <col min="2827" max="2827" width="8.85546875" style="76" bestFit="1" customWidth="1"/>
    <col min="2828" max="2828" width="12.140625" style="76" bestFit="1" customWidth="1"/>
    <col min="2829" max="3072" width="11" style="76"/>
    <col min="3073" max="3073" width="46.7109375" style="76" bestFit="1" customWidth="1"/>
    <col min="3074" max="3074" width="12.140625" style="76" bestFit="1" customWidth="1"/>
    <col min="3075" max="3075" width="12.5703125" style="76" bestFit="1" customWidth="1"/>
    <col min="3076" max="3076" width="12" style="76" customWidth="1"/>
    <col min="3077" max="3077" width="12.5703125" style="76" bestFit="1" customWidth="1"/>
    <col min="3078" max="3078" width="11.140625" style="76" bestFit="1" customWidth="1"/>
    <col min="3079" max="3079" width="2.42578125" style="76" bestFit="1" customWidth="1"/>
    <col min="3080" max="3080" width="11" style="76" bestFit="1" customWidth="1"/>
    <col min="3081" max="3081" width="10.7109375" style="76" customWidth="1"/>
    <col min="3082" max="3082" width="2.140625" style="76" customWidth="1"/>
    <col min="3083" max="3083" width="8.85546875" style="76" bestFit="1" customWidth="1"/>
    <col min="3084" max="3084" width="12.140625" style="76" bestFit="1" customWidth="1"/>
    <col min="3085" max="3328" width="11" style="76"/>
    <col min="3329" max="3329" width="46.7109375" style="76" bestFit="1" customWidth="1"/>
    <col min="3330" max="3330" width="12.140625" style="76" bestFit="1" customWidth="1"/>
    <col min="3331" max="3331" width="12.5703125" style="76" bestFit="1" customWidth="1"/>
    <col min="3332" max="3332" width="12" style="76" customWidth="1"/>
    <col min="3333" max="3333" width="12.5703125" style="76" bestFit="1" customWidth="1"/>
    <col min="3334" max="3334" width="11.140625" style="76" bestFit="1" customWidth="1"/>
    <col min="3335" max="3335" width="2.42578125" style="76" bestFit="1" customWidth="1"/>
    <col min="3336" max="3336" width="11" style="76" bestFit="1" customWidth="1"/>
    <col min="3337" max="3337" width="10.7109375" style="76" customWidth="1"/>
    <col min="3338" max="3338" width="2.140625" style="76" customWidth="1"/>
    <col min="3339" max="3339" width="8.85546875" style="76" bestFit="1" customWidth="1"/>
    <col min="3340" max="3340" width="12.140625" style="76" bestFit="1" customWidth="1"/>
    <col min="3341" max="3584" width="11" style="76"/>
    <col min="3585" max="3585" width="46.7109375" style="76" bestFit="1" customWidth="1"/>
    <col min="3586" max="3586" width="12.140625" style="76" bestFit="1" customWidth="1"/>
    <col min="3587" max="3587" width="12.5703125" style="76" bestFit="1" customWidth="1"/>
    <col min="3588" max="3588" width="12" style="76" customWidth="1"/>
    <col min="3589" max="3589" width="12.5703125" style="76" bestFit="1" customWidth="1"/>
    <col min="3590" max="3590" width="11.140625" style="76" bestFit="1" customWidth="1"/>
    <col min="3591" max="3591" width="2.42578125" style="76" bestFit="1" customWidth="1"/>
    <col min="3592" max="3592" width="11" style="76" bestFit="1" customWidth="1"/>
    <col min="3593" max="3593" width="10.7109375" style="76" customWidth="1"/>
    <col min="3594" max="3594" width="2.140625" style="76" customWidth="1"/>
    <col min="3595" max="3595" width="8.85546875" style="76" bestFit="1" customWidth="1"/>
    <col min="3596" max="3596" width="12.140625" style="76" bestFit="1" customWidth="1"/>
    <col min="3597" max="3840" width="11" style="76"/>
    <col min="3841" max="3841" width="46.7109375" style="76" bestFit="1" customWidth="1"/>
    <col min="3842" max="3842" width="12.140625" style="76" bestFit="1" customWidth="1"/>
    <col min="3843" max="3843" width="12.5703125" style="76" bestFit="1" customWidth="1"/>
    <col min="3844" max="3844" width="12" style="76" customWidth="1"/>
    <col min="3845" max="3845" width="12.5703125" style="76" bestFit="1" customWidth="1"/>
    <col min="3846" max="3846" width="11.140625" style="76" bestFit="1" customWidth="1"/>
    <col min="3847" max="3847" width="2.42578125" style="76" bestFit="1" customWidth="1"/>
    <col min="3848" max="3848" width="11" style="76" bestFit="1" customWidth="1"/>
    <col min="3849" max="3849" width="10.7109375" style="76" customWidth="1"/>
    <col min="3850" max="3850" width="2.140625" style="76" customWidth="1"/>
    <col min="3851" max="3851" width="8.85546875" style="76" bestFit="1" customWidth="1"/>
    <col min="3852" max="3852" width="12.140625" style="76" bestFit="1" customWidth="1"/>
    <col min="3853" max="4096" width="11" style="76"/>
    <col min="4097" max="4097" width="46.7109375" style="76" bestFit="1" customWidth="1"/>
    <col min="4098" max="4098" width="12.140625" style="76" bestFit="1" customWidth="1"/>
    <col min="4099" max="4099" width="12.5703125" style="76" bestFit="1" customWidth="1"/>
    <col min="4100" max="4100" width="12" style="76" customWidth="1"/>
    <col min="4101" max="4101" width="12.5703125" style="76" bestFit="1" customWidth="1"/>
    <col min="4102" max="4102" width="11.140625" style="76" bestFit="1" customWidth="1"/>
    <col min="4103" max="4103" width="2.42578125" style="76" bestFit="1" customWidth="1"/>
    <col min="4104" max="4104" width="11" style="76" bestFit="1" customWidth="1"/>
    <col min="4105" max="4105" width="10.7109375" style="76" customWidth="1"/>
    <col min="4106" max="4106" width="2.140625" style="76" customWidth="1"/>
    <col min="4107" max="4107" width="8.85546875" style="76" bestFit="1" customWidth="1"/>
    <col min="4108" max="4108" width="12.140625" style="76" bestFit="1" customWidth="1"/>
    <col min="4109" max="4352" width="11" style="76"/>
    <col min="4353" max="4353" width="46.7109375" style="76" bestFit="1" customWidth="1"/>
    <col min="4354" max="4354" width="12.140625" style="76" bestFit="1" customWidth="1"/>
    <col min="4355" max="4355" width="12.5703125" style="76" bestFit="1" customWidth="1"/>
    <col min="4356" max="4356" width="12" style="76" customWidth="1"/>
    <col min="4357" max="4357" width="12.5703125" style="76" bestFit="1" customWidth="1"/>
    <col min="4358" max="4358" width="11.140625" style="76" bestFit="1" customWidth="1"/>
    <col min="4359" max="4359" width="2.42578125" style="76" bestFit="1" customWidth="1"/>
    <col min="4360" max="4360" width="11" style="76" bestFit="1" customWidth="1"/>
    <col min="4361" max="4361" width="10.7109375" style="76" customWidth="1"/>
    <col min="4362" max="4362" width="2.140625" style="76" customWidth="1"/>
    <col min="4363" max="4363" width="8.85546875" style="76" bestFit="1" customWidth="1"/>
    <col min="4364" max="4364" width="12.140625" style="76" bestFit="1" customWidth="1"/>
    <col min="4365" max="4608" width="11" style="76"/>
    <col min="4609" max="4609" width="46.7109375" style="76" bestFit="1" customWidth="1"/>
    <col min="4610" max="4610" width="12.140625" style="76" bestFit="1" customWidth="1"/>
    <col min="4611" max="4611" width="12.5703125" style="76" bestFit="1" customWidth="1"/>
    <col min="4612" max="4612" width="12" style="76" customWidth="1"/>
    <col min="4613" max="4613" width="12.5703125" style="76" bestFit="1" customWidth="1"/>
    <col min="4614" max="4614" width="11.140625" style="76" bestFit="1" customWidth="1"/>
    <col min="4615" max="4615" width="2.42578125" style="76" bestFit="1" customWidth="1"/>
    <col min="4616" max="4616" width="11" style="76" bestFit="1" customWidth="1"/>
    <col min="4617" max="4617" width="10.7109375" style="76" customWidth="1"/>
    <col min="4618" max="4618" width="2.140625" style="76" customWidth="1"/>
    <col min="4619" max="4619" width="8.85546875" style="76" bestFit="1" customWidth="1"/>
    <col min="4620" max="4620" width="12.140625" style="76" bestFit="1" customWidth="1"/>
    <col min="4621" max="4864" width="11" style="76"/>
    <col min="4865" max="4865" width="46.7109375" style="76" bestFit="1" customWidth="1"/>
    <col min="4866" max="4866" width="12.140625" style="76" bestFit="1" customWidth="1"/>
    <col min="4867" max="4867" width="12.5703125" style="76" bestFit="1" customWidth="1"/>
    <col min="4868" max="4868" width="12" style="76" customWidth="1"/>
    <col min="4869" max="4869" width="12.5703125" style="76" bestFit="1" customWidth="1"/>
    <col min="4870" max="4870" width="11.140625" style="76" bestFit="1" customWidth="1"/>
    <col min="4871" max="4871" width="2.42578125" style="76" bestFit="1" customWidth="1"/>
    <col min="4872" max="4872" width="11" style="76" bestFit="1" customWidth="1"/>
    <col min="4873" max="4873" width="10.7109375" style="76" customWidth="1"/>
    <col min="4874" max="4874" width="2.140625" style="76" customWidth="1"/>
    <col min="4875" max="4875" width="8.85546875" style="76" bestFit="1" customWidth="1"/>
    <col min="4876" max="4876" width="12.140625" style="76" bestFit="1" customWidth="1"/>
    <col min="4877" max="5120" width="11" style="76"/>
    <col min="5121" max="5121" width="46.7109375" style="76" bestFit="1" customWidth="1"/>
    <col min="5122" max="5122" width="12.140625" style="76" bestFit="1" customWidth="1"/>
    <col min="5123" max="5123" width="12.5703125" style="76" bestFit="1" customWidth="1"/>
    <col min="5124" max="5124" width="12" style="76" customWidth="1"/>
    <col min="5125" max="5125" width="12.5703125" style="76" bestFit="1" customWidth="1"/>
    <col min="5126" max="5126" width="11.140625" style="76" bestFit="1" customWidth="1"/>
    <col min="5127" max="5127" width="2.42578125" style="76" bestFit="1" customWidth="1"/>
    <col min="5128" max="5128" width="11" style="76" bestFit="1" customWidth="1"/>
    <col min="5129" max="5129" width="10.7109375" style="76" customWidth="1"/>
    <col min="5130" max="5130" width="2.140625" style="76" customWidth="1"/>
    <col min="5131" max="5131" width="8.85546875" style="76" bestFit="1" customWidth="1"/>
    <col min="5132" max="5132" width="12.140625" style="76" bestFit="1" customWidth="1"/>
    <col min="5133" max="5376" width="11" style="76"/>
    <col min="5377" max="5377" width="46.7109375" style="76" bestFit="1" customWidth="1"/>
    <col min="5378" max="5378" width="12.140625" style="76" bestFit="1" customWidth="1"/>
    <col min="5379" max="5379" width="12.5703125" style="76" bestFit="1" customWidth="1"/>
    <col min="5380" max="5380" width="12" style="76" customWidth="1"/>
    <col min="5381" max="5381" width="12.5703125" style="76" bestFit="1" customWidth="1"/>
    <col min="5382" max="5382" width="11.140625" style="76" bestFit="1" customWidth="1"/>
    <col min="5383" max="5383" width="2.42578125" style="76" bestFit="1" customWidth="1"/>
    <col min="5384" max="5384" width="11" style="76" bestFit="1" customWidth="1"/>
    <col min="5385" max="5385" width="10.7109375" style="76" customWidth="1"/>
    <col min="5386" max="5386" width="2.140625" style="76" customWidth="1"/>
    <col min="5387" max="5387" width="8.85546875" style="76" bestFit="1" customWidth="1"/>
    <col min="5388" max="5388" width="12.140625" style="76" bestFit="1" customWidth="1"/>
    <col min="5389" max="5632" width="11" style="76"/>
    <col min="5633" max="5633" width="46.7109375" style="76" bestFit="1" customWidth="1"/>
    <col min="5634" max="5634" width="12.140625" style="76" bestFit="1" customWidth="1"/>
    <col min="5635" max="5635" width="12.5703125" style="76" bestFit="1" customWidth="1"/>
    <col min="5636" max="5636" width="12" style="76" customWidth="1"/>
    <col min="5637" max="5637" width="12.5703125" style="76" bestFit="1" customWidth="1"/>
    <col min="5638" max="5638" width="11.140625" style="76" bestFit="1" customWidth="1"/>
    <col min="5639" max="5639" width="2.42578125" style="76" bestFit="1" customWidth="1"/>
    <col min="5640" max="5640" width="11" style="76" bestFit="1" customWidth="1"/>
    <col min="5641" max="5641" width="10.7109375" style="76" customWidth="1"/>
    <col min="5642" max="5642" width="2.140625" style="76" customWidth="1"/>
    <col min="5643" max="5643" width="8.85546875" style="76" bestFit="1" customWidth="1"/>
    <col min="5644" max="5644" width="12.140625" style="76" bestFit="1" customWidth="1"/>
    <col min="5645" max="5888" width="11" style="76"/>
    <col min="5889" max="5889" width="46.7109375" style="76" bestFit="1" customWidth="1"/>
    <col min="5890" max="5890" width="12.140625" style="76" bestFit="1" customWidth="1"/>
    <col min="5891" max="5891" width="12.5703125" style="76" bestFit="1" customWidth="1"/>
    <col min="5892" max="5892" width="12" style="76" customWidth="1"/>
    <col min="5893" max="5893" width="12.5703125" style="76" bestFit="1" customWidth="1"/>
    <col min="5894" max="5894" width="11.140625" style="76" bestFit="1" customWidth="1"/>
    <col min="5895" max="5895" width="2.42578125" style="76" bestFit="1" customWidth="1"/>
    <col min="5896" max="5896" width="11" style="76" bestFit="1" customWidth="1"/>
    <col min="5897" max="5897" width="10.7109375" style="76" customWidth="1"/>
    <col min="5898" max="5898" width="2.140625" style="76" customWidth="1"/>
    <col min="5899" max="5899" width="8.85546875" style="76" bestFit="1" customWidth="1"/>
    <col min="5900" max="5900" width="12.140625" style="76" bestFit="1" customWidth="1"/>
    <col min="5901" max="6144" width="11" style="76"/>
    <col min="6145" max="6145" width="46.7109375" style="76" bestFit="1" customWidth="1"/>
    <col min="6146" max="6146" width="12.140625" style="76" bestFit="1" customWidth="1"/>
    <col min="6147" max="6147" width="12.5703125" style="76" bestFit="1" customWidth="1"/>
    <col min="6148" max="6148" width="12" style="76" customWidth="1"/>
    <col min="6149" max="6149" width="12.5703125" style="76" bestFit="1" customWidth="1"/>
    <col min="6150" max="6150" width="11.140625" style="76" bestFit="1" customWidth="1"/>
    <col min="6151" max="6151" width="2.42578125" style="76" bestFit="1" customWidth="1"/>
    <col min="6152" max="6152" width="11" style="76" bestFit="1" customWidth="1"/>
    <col min="6153" max="6153" width="10.7109375" style="76" customWidth="1"/>
    <col min="6154" max="6154" width="2.140625" style="76" customWidth="1"/>
    <col min="6155" max="6155" width="8.85546875" style="76" bestFit="1" customWidth="1"/>
    <col min="6156" max="6156" width="12.140625" style="76" bestFit="1" customWidth="1"/>
    <col min="6157" max="6400" width="11" style="76"/>
    <col min="6401" max="6401" width="46.7109375" style="76" bestFit="1" customWidth="1"/>
    <col min="6402" max="6402" width="12.140625" style="76" bestFit="1" customWidth="1"/>
    <col min="6403" max="6403" width="12.5703125" style="76" bestFit="1" customWidth="1"/>
    <col min="6404" max="6404" width="12" style="76" customWidth="1"/>
    <col min="6405" max="6405" width="12.5703125" style="76" bestFit="1" customWidth="1"/>
    <col min="6406" max="6406" width="11.140625" style="76" bestFit="1" customWidth="1"/>
    <col min="6407" max="6407" width="2.42578125" style="76" bestFit="1" customWidth="1"/>
    <col min="6408" max="6408" width="11" style="76" bestFit="1" customWidth="1"/>
    <col min="6409" max="6409" width="10.7109375" style="76" customWidth="1"/>
    <col min="6410" max="6410" width="2.140625" style="76" customWidth="1"/>
    <col min="6411" max="6411" width="8.85546875" style="76" bestFit="1" customWidth="1"/>
    <col min="6412" max="6412" width="12.140625" style="76" bestFit="1" customWidth="1"/>
    <col min="6413" max="6656" width="11" style="76"/>
    <col min="6657" max="6657" width="46.7109375" style="76" bestFit="1" customWidth="1"/>
    <col min="6658" max="6658" width="12.140625" style="76" bestFit="1" customWidth="1"/>
    <col min="6659" max="6659" width="12.5703125" style="76" bestFit="1" customWidth="1"/>
    <col min="6660" max="6660" width="12" style="76" customWidth="1"/>
    <col min="6661" max="6661" width="12.5703125" style="76" bestFit="1" customWidth="1"/>
    <col min="6662" max="6662" width="11.140625" style="76" bestFit="1" customWidth="1"/>
    <col min="6663" max="6663" width="2.42578125" style="76" bestFit="1" customWidth="1"/>
    <col min="6664" max="6664" width="11" style="76" bestFit="1" customWidth="1"/>
    <col min="6665" max="6665" width="10.7109375" style="76" customWidth="1"/>
    <col min="6666" max="6666" width="2.140625" style="76" customWidth="1"/>
    <col min="6667" max="6667" width="8.85546875" style="76" bestFit="1" customWidth="1"/>
    <col min="6668" max="6668" width="12.140625" style="76" bestFit="1" customWidth="1"/>
    <col min="6669" max="6912" width="11" style="76"/>
    <col min="6913" max="6913" width="46.7109375" style="76" bestFit="1" customWidth="1"/>
    <col min="6914" max="6914" width="12.140625" style="76" bestFit="1" customWidth="1"/>
    <col min="6915" max="6915" width="12.5703125" style="76" bestFit="1" customWidth="1"/>
    <col min="6916" max="6916" width="12" style="76" customWidth="1"/>
    <col min="6917" max="6917" width="12.5703125" style="76" bestFit="1" customWidth="1"/>
    <col min="6918" max="6918" width="11.140625" style="76" bestFit="1" customWidth="1"/>
    <col min="6919" max="6919" width="2.42578125" style="76" bestFit="1" customWidth="1"/>
    <col min="6920" max="6920" width="11" style="76" bestFit="1" customWidth="1"/>
    <col min="6921" max="6921" width="10.7109375" style="76" customWidth="1"/>
    <col min="6922" max="6922" width="2.140625" style="76" customWidth="1"/>
    <col min="6923" max="6923" width="8.85546875" style="76" bestFit="1" customWidth="1"/>
    <col min="6924" max="6924" width="12.140625" style="76" bestFit="1" customWidth="1"/>
    <col min="6925" max="7168" width="11" style="76"/>
    <col min="7169" max="7169" width="46.7109375" style="76" bestFit="1" customWidth="1"/>
    <col min="7170" max="7170" width="12.140625" style="76" bestFit="1" customWidth="1"/>
    <col min="7171" max="7171" width="12.5703125" style="76" bestFit="1" customWidth="1"/>
    <col min="7172" max="7172" width="12" style="76" customWidth="1"/>
    <col min="7173" max="7173" width="12.5703125" style="76" bestFit="1" customWidth="1"/>
    <col min="7174" max="7174" width="11.140625" style="76" bestFit="1" customWidth="1"/>
    <col min="7175" max="7175" width="2.42578125" style="76" bestFit="1" customWidth="1"/>
    <col min="7176" max="7176" width="11" style="76" bestFit="1" customWidth="1"/>
    <col min="7177" max="7177" width="10.7109375" style="76" customWidth="1"/>
    <col min="7178" max="7178" width="2.140625" style="76" customWidth="1"/>
    <col min="7179" max="7179" width="8.85546875" style="76" bestFit="1" customWidth="1"/>
    <col min="7180" max="7180" width="12.140625" style="76" bestFit="1" customWidth="1"/>
    <col min="7181" max="7424" width="11" style="76"/>
    <col min="7425" max="7425" width="46.7109375" style="76" bestFit="1" customWidth="1"/>
    <col min="7426" max="7426" width="12.140625" style="76" bestFit="1" customWidth="1"/>
    <col min="7427" max="7427" width="12.5703125" style="76" bestFit="1" customWidth="1"/>
    <col min="7428" max="7428" width="12" style="76" customWidth="1"/>
    <col min="7429" max="7429" width="12.5703125" style="76" bestFit="1" customWidth="1"/>
    <col min="7430" max="7430" width="11.140625" style="76" bestFit="1" customWidth="1"/>
    <col min="7431" max="7431" width="2.42578125" style="76" bestFit="1" customWidth="1"/>
    <col min="7432" max="7432" width="11" style="76" bestFit="1" customWidth="1"/>
    <col min="7433" max="7433" width="10.7109375" style="76" customWidth="1"/>
    <col min="7434" max="7434" width="2.140625" style="76" customWidth="1"/>
    <col min="7435" max="7435" width="8.85546875" style="76" bestFit="1" customWidth="1"/>
    <col min="7436" max="7436" width="12.140625" style="76" bestFit="1" customWidth="1"/>
    <col min="7437" max="7680" width="11" style="76"/>
    <col min="7681" max="7681" width="46.7109375" style="76" bestFit="1" customWidth="1"/>
    <col min="7682" max="7682" width="12.140625" style="76" bestFit="1" customWidth="1"/>
    <col min="7683" max="7683" width="12.5703125" style="76" bestFit="1" customWidth="1"/>
    <col min="7684" max="7684" width="12" style="76" customWidth="1"/>
    <col min="7685" max="7685" width="12.5703125" style="76" bestFit="1" customWidth="1"/>
    <col min="7686" max="7686" width="11.140625" style="76" bestFit="1" customWidth="1"/>
    <col min="7687" max="7687" width="2.42578125" style="76" bestFit="1" customWidth="1"/>
    <col min="7688" max="7688" width="11" style="76" bestFit="1" customWidth="1"/>
    <col min="7689" max="7689" width="10.7109375" style="76" customWidth="1"/>
    <col min="7690" max="7690" width="2.140625" style="76" customWidth="1"/>
    <col min="7691" max="7691" width="8.85546875" style="76" bestFit="1" customWidth="1"/>
    <col min="7692" max="7692" width="12.140625" style="76" bestFit="1" customWidth="1"/>
    <col min="7693" max="7936" width="11" style="76"/>
    <col min="7937" max="7937" width="46.7109375" style="76" bestFit="1" customWidth="1"/>
    <col min="7938" max="7938" width="12.140625" style="76" bestFit="1" customWidth="1"/>
    <col min="7939" max="7939" width="12.5703125" style="76" bestFit="1" customWidth="1"/>
    <col min="7940" max="7940" width="12" style="76" customWidth="1"/>
    <col min="7941" max="7941" width="12.5703125" style="76" bestFit="1" customWidth="1"/>
    <col min="7942" max="7942" width="11.140625" style="76" bestFit="1" customWidth="1"/>
    <col min="7943" max="7943" width="2.42578125" style="76" bestFit="1" customWidth="1"/>
    <col min="7944" max="7944" width="11" style="76" bestFit="1" customWidth="1"/>
    <col min="7945" max="7945" width="10.7109375" style="76" customWidth="1"/>
    <col min="7946" max="7946" width="2.140625" style="76" customWidth="1"/>
    <col min="7947" max="7947" width="8.85546875" style="76" bestFit="1" customWidth="1"/>
    <col min="7948" max="7948" width="12.140625" style="76" bestFit="1" customWidth="1"/>
    <col min="7949" max="8192" width="11" style="76"/>
    <col min="8193" max="8193" width="46.7109375" style="76" bestFit="1" customWidth="1"/>
    <col min="8194" max="8194" width="12.140625" style="76" bestFit="1" customWidth="1"/>
    <col min="8195" max="8195" width="12.5703125" style="76" bestFit="1" customWidth="1"/>
    <col min="8196" max="8196" width="12" style="76" customWidth="1"/>
    <col min="8197" max="8197" width="12.5703125" style="76" bestFit="1" customWidth="1"/>
    <col min="8198" max="8198" width="11.140625" style="76" bestFit="1" customWidth="1"/>
    <col min="8199" max="8199" width="2.42578125" style="76" bestFit="1" customWidth="1"/>
    <col min="8200" max="8200" width="11" style="76" bestFit="1" customWidth="1"/>
    <col min="8201" max="8201" width="10.7109375" style="76" customWidth="1"/>
    <col min="8202" max="8202" width="2.140625" style="76" customWidth="1"/>
    <col min="8203" max="8203" width="8.85546875" style="76" bestFit="1" customWidth="1"/>
    <col min="8204" max="8204" width="12.140625" style="76" bestFit="1" customWidth="1"/>
    <col min="8205" max="8448" width="11" style="76"/>
    <col min="8449" max="8449" width="46.7109375" style="76" bestFit="1" customWidth="1"/>
    <col min="8450" max="8450" width="12.140625" style="76" bestFit="1" customWidth="1"/>
    <col min="8451" max="8451" width="12.5703125" style="76" bestFit="1" customWidth="1"/>
    <col min="8452" max="8452" width="12" style="76" customWidth="1"/>
    <col min="8453" max="8453" width="12.5703125" style="76" bestFit="1" customWidth="1"/>
    <col min="8454" max="8454" width="11.140625" style="76" bestFit="1" customWidth="1"/>
    <col min="8455" max="8455" width="2.42578125" style="76" bestFit="1" customWidth="1"/>
    <col min="8456" max="8456" width="11" style="76" bestFit="1" customWidth="1"/>
    <col min="8457" max="8457" width="10.7109375" style="76" customWidth="1"/>
    <col min="8458" max="8458" width="2.140625" style="76" customWidth="1"/>
    <col min="8459" max="8459" width="8.85546875" style="76" bestFit="1" customWidth="1"/>
    <col min="8460" max="8460" width="12.140625" style="76" bestFit="1" customWidth="1"/>
    <col min="8461" max="8704" width="11" style="76"/>
    <col min="8705" max="8705" width="46.7109375" style="76" bestFit="1" customWidth="1"/>
    <col min="8706" max="8706" width="12.140625" style="76" bestFit="1" customWidth="1"/>
    <col min="8707" max="8707" width="12.5703125" style="76" bestFit="1" customWidth="1"/>
    <col min="8708" max="8708" width="12" style="76" customWidth="1"/>
    <col min="8709" max="8709" width="12.5703125" style="76" bestFit="1" customWidth="1"/>
    <col min="8710" max="8710" width="11.140625" style="76" bestFit="1" customWidth="1"/>
    <col min="8711" max="8711" width="2.42578125" style="76" bestFit="1" customWidth="1"/>
    <col min="8712" max="8712" width="11" style="76" bestFit="1" customWidth="1"/>
    <col min="8713" max="8713" width="10.7109375" style="76" customWidth="1"/>
    <col min="8714" max="8714" width="2.140625" style="76" customWidth="1"/>
    <col min="8715" max="8715" width="8.85546875" style="76" bestFit="1" customWidth="1"/>
    <col min="8716" max="8716" width="12.140625" style="76" bestFit="1" customWidth="1"/>
    <col min="8717" max="8960" width="11" style="76"/>
    <col min="8961" max="8961" width="46.7109375" style="76" bestFit="1" customWidth="1"/>
    <col min="8962" max="8962" width="12.140625" style="76" bestFit="1" customWidth="1"/>
    <col min="8963" max="8963" width="12.5703125" style="76" bestFit="1" customWidth="1"/>
    <col min="8964" max="8964" width="12" style="76" customWidth="1"/>
    <col min="8965" max="8965" width="12.5703125" style="76" bestFit="1" customWidth="1"/>
    <col min="8966" max="8966" width="11.140625" style="76" bestFit="1" customWidth="1"/>
    <col min="8967" max="8967" width="2.42578125" style="76" bestFit="1" customWidth="1"/>
    <col min="8968" max="8968" width="11" style="76" bestFit="1" customWidth="1"/>
    <col min="8969" max="8969" width="10.7109375" style="76" customWidth="1"/>
    <col min="8970" max="8970" width="2.140625" style="76" customWidth="1"/>
    <col min="8971" max="8971" width="8.85546875" style="76" bestFit="1" customWidth="1"/>
    <col min="8972" max="8972" width="12.140625" style="76" bestFit="1" customWidth="1"/>
    <col min="8973" max="9216" width="11" style="76"/>
    <col min="9217" max="9217" width="46.7109375" style="76" bestFit="1" customWidth="1"/>
    <col min="9218" max="9218" width="12.140625" style="76" bestFit="1" customWidth="1"/>
    <col min="9219" max="9219" width="12.5703125" style="76" bestFit="1" customWidth="1"/>
    <col min="9220" max="9220" width="12" style="76" customWidth="1"/>
    <col min="9221" max="9221" width="12.5703125" style="76" bestFit="1" customWidth="1"/>
    <col min="9222" max="9222" width="11.140625" style="76" bestFit="1" customWidth="1"/>
    <col min="9223" max="9223" width="2.42578125" style="76" bestFit="1" customWidth="1"/>
    <col min="9224" max="9224" width="11" style="76" bestFit="1" customWidth="1"/>
    <col min="9225" max="9225" width="10.7109375" style="76" customWidth="1"/>
    <col min="9226" max="9226" width="2.140625" style="76" customWidth="1"/>
    <col min="9227" max="9227" width="8.85546875" style="76" bestFit="1" customWidth="1"/>
    <col min="9228" max="9228" width="12.140625" style="76" bestFit="1" customWidth="1"/>
    <col min="9229" max="9472" width="11" style="76"/>
    <col min="9473" max="9473" width="46.7109375" style="76" bestFit="1" customWidth="1"/>
    <col min="9474" max="9474" width="12.140625" style="76" bestFit="1" customWidth="1"/>
    <col min="9475" max="9475" width="12.5703125" style="76" bestFit="1" customWidth="1"/>
    <col min="9476" max="9476" width="12" style="76" customWidth="1"/>
    <col min="9477" max="9477" width="12.5703125" style="76" bestFit="1" customWidth="1"/>
    <col min="9478" max="9478" width="11.140625" style="76" bestFit="1" customWidth="1"/>
    <col min="9479" max="9479" width="2.42578125" style="76" bestFit="1" customWidth="1"/>
    <col min="9480" max="9480" width="11" style="76" bestFit="1" customWidth="1"/>
    <col min="9481" max="9481" width="10.7109375" style="76" customWidth="1"/>
    <col min="9482" max="9482" width="2.140625" style="76" customWidth="1"/>
    <col min="9483" max="9483" width="8.85546875" style="76" bestFit="1" customWidth="1"/>
    <col min="9484" max="9484" width="12.140625" style="76" bestFit="1" customWidth="1"/>
    <col min="9485" max="9728" width="11" style="76"/>
    <col min="9729" max="9729" width="46.7109375" style="76" bestFit="1" customWidth="1"/>
    <col min="9730" max="9730" width="12.140625" style="76" bestFit="1" customWidth="1"/>
    <col min="9731" max="9731" width="12.5703125" style="76" bestFit="1" customWidth="1"/>
    <col min="9732" max="9732" width="12" style="76" customWidth="1"/>
    <col min="9733" max="9733" width="12.5703125" style="76" bestFit="1" customWidth="1"/>
    <col min="9734" max="9734" width="11.140625" style="76" bestFit="1" customWidth="1"/>
    <col min="9735" max="9735" width="2.42578125" style="76" bestFit="1" customWidth="1"/>
    <col min="9736" max="9736" width="11" style="76" bestFit="1" customWidth="1"/>
    <col min="9737" max="9737" width="10.7109375" style="76" customWidth="1"/>
    <col min="9738" max="9738" width="2.140625" style="76" customWidth="1"/>
    <col min="9739" max="9739" width="8.85546875" style="76" bestFit="1" customWidth="1"/>
    <col min="9740" max="9740" width="12.140625" style="76" bestFit="1" customWidth="1"/>
    <col min="9741" max="9984" width="11" style="76"/>
    <col min="9985" max="9985" width="46.7109375" style="76" bestFit="1" customWidth="1"/>
    <col min="9986" max="9986" width="12.140625" style="76" bestFit="1" customWidth="1"/>
    <col min="9987" max="9987" width="12.5703125" style="76" bestFit="1" customWidth="1"/>
    <col min="9988" max="9988" width="12" style="76" customWidth="1"/>
    <col min="9989" max="9989" width="12.5703125" style="76" bestFit="1" customWidth="1"/>
    <col min="9990" max="9990" width="11.140625" style="76" bestFit="1" customWidth="1"/>
    <col min="9991" max="9991" width="2.42578125" style="76" bestFit="1" customWidth="1"/>
    <col min="9992" max="9992" width="11" style="76" bestFit="1" customWidth="1"/>
    <col min="9993" max="9993" width="10.7109375" style="76" customWidth="1"/>
    <col min="9994" max="9994" width="2.140625" style="76" customWidth="1"/>
    <col min="9995" max="9995" width="8.85546875" style="76" bestFit="1" customWidth="1"/>
    <col min="9996" max="9996" width="12.140625" style="76" bestFit="1" customWidth="1"/>
    <col min="9997" max="10240" width="11" style="76"/>
    <col min="10241" max="10241" width="46.7109375" style="76" bestFit="1" customWidth="1"/>
    <col min="10242" max="10242" width="12.140625" style="76" bestFit="1" customWidth="1"/>
    <col min="10243" max="10243" width="12.5703125" style="76" bestFit="1" customWidth="1"/>
    <col min="10244" max="10244" width="12" style="76" customWidth="1"/>
    <col min="10245" max="10245" width="12.5703125" style="76" bestFit="1" customWidth="1"/>
    <col min="10246" max="10246" width="11.140625" style="76" bestFit="1" customWidth="1"/>
    <col min="10247" max="10247" width="2.42578125" style="76" bestFit="1" customWidth="1"/>
    <col min="10248" max="10248" width="11" style="76" bestFit="1" customWidth="1"/>
    <col min="10249" max="10249" width="10.7109375" style="76" customWidth="1"/>
    <col min="10250" max="10250" width="2.140625" style="76" customWidth="1"/>
    <col min="10251" max="10251" width="8.85546875" style="76" bestFit="1" customWidth="1"/>
    <col min="10252" max="10252" width="12.140625" style="76" bestFit="1" customWidth="1"/>
    <col min="10253" max="10496" width="11" style="76"/>
    <col min="10497" max="10497" width="46.7109375" style="76" bestFit="1" customWidth="1"/>
    <col min="10498" max="10498" width="12.140625" style="76" bestFit="1" customWidth="1"/>
    <col min="10499" max="10499" width="12.5703125" style="76" bestFit="1" customWidth="1"/>
    <col min="10500" max="10500" width="12" style="76" customWidth="1"/>
    <col min="10501" max="10501" width="12.5703125" style="76" bestFit="1" customWidth="1"/>
    <col min="10502" max="10502" width="11.140625" style="76" bestFit="1" customWidth="1"/>
    <col min="10503" max="10503" width="2.42578125" style="76" bestFit="1" customWidth="1"/>
    <col min="10504" max="10504" width="11" style="76" bestFit="1" customWidth="1"/>
    <col min="10505" max="10505" width="10.7109375" style="76" customWidth="1"/>
    <col min="10506" max="10506" width="2.140625" style="76" customWidth="1"/>
    <col min="10507" max="10507" width="8.85546875" style="76" bestFit="1" customWidth="1"/>
    <col min="10508" max="10508" width="12.140625" style="76" bestFit="1" customWidth="1"/>
    <col min="10509" max="10752" width="11" style="76"/>
    <col min="10753" max="10753" width="46.7109375" style="76" bestFit="1" customWidth="1"/>
    <col min="10754" max="10754" width="12.140625" style="76" bestFit="1" customWidth="1"/>
    <col min="10755" max="10755" width="12.5703125" style="76" bestFit="1" customWidth="1"/>
    <col min="10756" max="10756" width="12" style="76" customWidth="1"/>
    <col min="10757" max="10757" width="12.5703125" style="76" bestFit="1" customWidth="1"/>
    <col min="10758" max="10758" width="11.140625" style="76" bestFit="1" customWidth="1"/>
    <col min="10759" max="10759" width="2.42578125" style="76" bestFit="1" customWidth="1"/>
    <col min="10760" max="10760" width="11" style="76" bestFit="1" customWidth="1"/>
    <col min="10761" max="10761" width="10.7109375" style="76" customWidth="1"/>
    <col min="10762" max="10762" width="2.140625" style="76" customWidth="1"/>
    <col min="10763" max="10763" width="8.85546875" style="76" bestFit="1" customWidth="1"/>
    <col min="10764" max="10764" width="12.140625" style="76" bestFit="1" customWidth="1"/>
    <col min="10765" max="11008" width="11" style="76"/>
    <col min="11009" max="11009" width="46.7109375" style="76" bestFit="1" customWidth="1"/>
    <col min="11010" max="11010" width="12.140625" style="76" bestFit="1" customWidth="1"/>
    <col min="11011" max="11011" width="12.5703125" style="76" bestFit="1" customWidth="1"/>
    <col min="11012" max="11012" width="12" style="76" customWidth="1"/>
    <col min="11013" max="11013" width="12.5703125" style="76" bestFit="1" customWidth="1"/>
    <col min="11014" max="11014" width="11.140625" style="76" bestFit="1" customWidth="1"/>
    <col min="11015" max="11015" width="2.42578125" style="76" bestFit="1" customWidth="1"/>
    <col min="11016" max="11016" width="11" style="76" bestFit="1" customWidth="1"/>
    <col min="11017" max="11017" width="10.7109375" style="76" customWidth="1"/>
    <col min="11018" max="11018" width="2.140625" style="76" customWidth="1"/>
    <col min="11019" max="11019" width="8.85546875" style="76" bestFit="1" customWidth="1"/>
    <col min="11020" max="11020" width="12.140625" style="76" bestFit="1" customWidth="1"/>
    <col min="11021" max="11264" width="11" style="76"/>
    <col min="11265" max="11265" width="46.7109375" style="76" bestFit="1" customWidth="1"/>
    <col min="11266" max="11266" width="12.140625" style="76" bestFit="1" customWidth="1"/>
    <col min="11267" max="11267" width="12.5703125" style="76" bestFit="1" customWidth="1"/>
    <col min="11268" max="11268" width="12" style="76" customWidth="1"/>
    <col min="11269" max="11269" width="12.5703125" style="76" bestFit="1" customWidth="1"/>
    <col min="11270" max="11270" width="11.140625" style="76" bestFit="1" customWidth="1"/>
    <col min="11271" max="11271" width="2.42578125" style="76" bestFit="1" customWidth="1"/>
    <col min="11272" max="11272" width="11" style="76" bestFit="1" customWidth="1"/>
    <col min="11273" max="11273" width="10.7109375" style="76" customWidth="1"/>
    <col min="11274" max="11274" width="2.140625" style="76" customWidth="1"/>
    <col min="11275" max="11275" width="8.85546875" style="76" bestFit="1" customWidth="1"/>
    <col min="11276" max="11276" width="12.140625" style="76" bestFit="1" customWidth="1"/>
    <col min="11277" max="11520" width="11" style="76"/>
    <col min="11521" max="11521" width="46.7109375" style="76" bestFit="1" customWidth="1"/>
    <col min="11522" max="11522" width="12.140625" style="76" bestFit="1" customWidth="1"/>
    <col min="11523" max="11523" width="12.5703125" style="76" bestFit="1" customWidth="1"/>
    <col min="11524" max="11524" width="12" style="76" customWidth="1"/>
    <col min="11525" max="11525" width="12.5703125" style="76" bestFit="1" customWidth="1"/>
    <col min="11526" max="11526" width="11.140625" style="76" bestFit="1" customWidth="1"/>
    <col min="11527" max="11527" width="2.42578125" style="76" bestFit="1" customWidth="1"/>
    <col min="11528" max="11528" width="11" style="76" bestFit="1" customWidth="1"/>
    <col min="11529" max="11529" width="10.7109375" style="76" customWidth="1"/>
    <col min="11530" max="11530" width="2.140625" style="76" customWidth="1"/>
    <col min="11531" max="11531" width="8.85546875" style="76" bestFit="1" customWidth="1"/>
    <col min="11532" max="11532" width="12.140625" style="76" bestFit="1" customWidth="1"/>
    <col min="11533" max="11776" width="11" style="76"/>
    <col min="11777" max="11777" width="46.7109375" style="76" bestFit="1" customWidth="1"/>
    <col min="11778" max="11778" width="12.140625" style="76" bestFit="1" customWidth="1"/>
    <col min="11779" max="11779" width="12.5703125" style="76" bestFit="1" customWidth="1"/>
    <col min="11780" max="11780" width="12" style="76" customWidth="1"/>
    <col min="11781" max="11781" width="12.5703125" style="76" bestFit="1" customWidth="1"/>
    <col min="11782" max="11782" width="11.140625" style="76" bestFit="1" customWidth="1"/>
    <col min="11783" max="11783" width="2.42578125" style="76" bestFit="1" customWidth="1"/>
    <col min="11784" max="11784" width="11" style="76" bestFit="1" customWidth="1"/>
    <col min="11785" max="11785" width="10.7109375" style="76" customWidth="1"/>
    <col min="11786" max="11786" width="2.140625" style="76" customWidth="1"/>
    <col min="11787" max="11787" width="8.85546875" style="76" bestFit="1" customWidth="1"/>
    <col min="11788" max="11788" width="12.140625" style="76" bestFit="1" customWidth="1"/>
    <col min="11789" max="12032" width="11" style="76"/>
    <col min="12033" max="12033" width="46.7109375" style="76" bestFit="1" customWidth="1"/>
    <col min="12034" max="12034" width="12.140625" style="76" bestFit="1" customWidth="1"/>
    <col min="12035" max="12035" width="12.5703125" style="76" bestFit="1" customWidth="1"/>
    <col min="12036" max="12036" width="12" style="76" customWidth="1"/>
    <col min="12037" max="12037" width="12.5703125" style="76" bestFit="1" customWidth="1"/>
    <col min="12038" max="12038" width="11.140625" style="76" bestFit="1" customWidth="1"/>
    <col min="12039" max="12039" width="2.42578125" style="76" bestFit="1" customWidth="1"/>
    <col min="12040" max="12040" width="11" style="76" bestFit="1" customWidth="1"/>
    <col min="12041" max="12041" width="10.7109375" style="76" customWidth="1"/>
    <col min="12042" max="12042" width="2.140625" style="76" customWidth="1"/>
    <col min="12043" max="12043" width="8.85546875" style="76" bestFit="1" customWidth="1"/>
    <col min="12044" max="12044" width="12.140625" style="76" bestFit="1" customWidth="1"/>
    <col min="12045" max="12288" width="11" style="76"/>
    <col min="12289" max="12289" width="46.7109375" style="76" bestFit="1" customWidth="1"/>
    <col min="12290" max="12290" width="12.140625" style="76" bestFit="1" customWidth="1"/>
    <col min="12291" max="12291" width="12.5703125" style="76" bestFit="1" customWidth="1"/>
    <col min="12292" max="12292" width="12" style="76" customWidth="1"/>
    <col min="12293" max="12293" width="12.5703125" style="76" bestFit="1" customWidth="1"/>
    <col min="12294" max="12294" width="11.140625" style="76" bestFit="1" customWidth="1"/>
    <col min="12295" max="12295" width="2.42578125" style="76" bestFit="1" customWidth="1"/>
    <col min="12296" max="12296" width="11" style="76" bestFit="1" customWidth="1"/>
    <col min="12297" max="12297" width="10.7109375" style="76" customWidth="1"/>
    <col min="12298" max="12298" width="2.140625" style="76" customWidth="1"/>
    <col min="12299" max="12299" width="8.85546875" style="76" bestFit="1" customWidth="1"/>
    <col min="12300" max="12300" width="12.140625" style="76" bestFit="1" customWidth="1"/>
    <col min="12301" max="12544" width="11" style="76"/>
    <col min="12545" max="12545" width="46.7109375" style="76" bestFit="1" customWidth="1"/>
    <col min="12546" max="12546" width="12.140625" style="76" bestFit="1" customWidth="1"/>
    <col min="12547" max="12547" width="12.5703125" style="76" bestFit="1" customWidth="1"/>
    <col min="12548" max="12548" width="12" style="76" customWidth="1"/>
    <col min="12549" max="12549" width="12.5703125" style="76" bestFit="1" customWidth="1"/>
    <col min="12550" max="12550" width="11.140625" style="76" bestFit="1" customWidth="1"/>
    <col min="12551" max="12551" width="2.42578125" style="76" bestFit="1" customWidth="1"/>
    <col min="12552" max="12552" width="11" style="76" bestFit="1" customWidth="1"/>
    <col min="12553" max="12553" width="10.7109375" style="76" customWidth="1"/>
    <col min="12554" max="12554" width="2.140625" style="76" customWidth="1"/>
    <col min="12555" max="12555" width="8.85546875" style="76" bestFit="1" customWidth="1"/>
    <col min="12556" max="12556" width="12.140625" style="76" bestFit="1" customWidth="1"/>
    <col min="12557" max="12800" width="11" style="76"/>
    <col min="12801" max="12801" width="46.7109375" style="76" bestFit="1" customWidth="1"/>
    <col min="12802" max="12802" width="12.140625" style="76" bestFit="1" customWidth="1"/>
    <col min="12803" max="12803" width="12.5703125" style="76" bestFit="1" customWidth="1"/>
    <col min="12804" max="12804" width="12" style="76" customWidth="1"/>
    <col min="12805" max="12805" width="12.5703125" style="76" bestFit="1" customWidth="1"/>
    <col min="12806" max="12806" width="11.140625" style="76" bestFit="1" customWidth="1"/>
    <col min="12807" max="12807" width="2.42578125" style="76" bestFit="1" customWidth="1"/>
    <col min="12808" max="12808" width="11" style="76" bestFit="1" customWidth="1"/>
    <col min="12809" max="12809" width="10.7109375" style="76" customWidth="1"/>
    <col min="12810" max="12810" width="2.140625" style="76" customWidth="1"/>
    <col min="12811" max="12811" width="8.85546875" style="76" bestFit="1" customWidth="1"/>
    <col min="12812" max="12812" width="12.140625" style="76" bestFit="1" customWidth="1"/>
    <col min="12813" max="13056" width="11" style="76"/>
    <col min="13057" max="13057" width="46.7109375" style="76" bestFit="1" customWidth="1"/>
    <col min="13058" max="13058" width="12.140625" style="76" bestFit="1" customWidth="1"/>
    <col min="13059" max="13059" width="12.5703125" style="76" bestFit="1" customWidth="1"/>
    <col min="13060" max="13060" width="12" style="76" customWidth="1"/>
    <col min="13061" max="13061" width="12.5703125" style="76" bestFit="1" customWidth="1"/>
    <col min="13062" max="13062" width="11.140625" style="76" bestFit="1" customWidth="1"/>
    <col min="13063" max="13063" width="2.42578125" style="76" bestFit="1" customWidth="1"/>
    <col min="13064" max="13064" width="11" style="76" bestFit="1" customWidth="1"/>
    <col min="13065" max="13065" width="10.7109375" style="76" customWidth="1"/>
    <col min="13066" max="13066" width="2.140625" style="76" customWidth="1"/>
    <col min="13067" max="13067" width="8.85546875" style="76" bestFit="1" customWidth="1"/>
    <col min="13068" max="13068" width="12.140625" style="76" bestFit="1" customWidth="1"/>
    <col min="13069" max="13312" width="11" style="76"/>
    <col min="13313" max="13313" width="46.7109375" style="76" bestFit="1" customWidth="1"/>
    <col min="13314" max="13314" width="12.140625" style="76" bestFit="1" customWidth="1"/>
    <col min="13315" max="13315" width="12.5703125" style="76" bestFit="1" customWidth="1"/>
    <col min="13316" max="13316" width="12" style="76" customWidth="1"/>
    <col min="13317" max="13317" width="12.5703125" style="76" bestFit="1" customWidth="1"/>
    <col min="13318" max="13318" width="11.140625" style="76" bestFit="1" customWidth="1"/>
    <col min="13319" max="13319" width="2.42578125" style="76" bestFit="1" customWidth="1"/>
    <col min="13320" max="13320" width="11" style="76" bestFit="1" customWidth="1"/>
    <col min="13321" max="13321" width="10.7109375" style="76" customWidth="1"/>
    <col min="13322" max="13322" width="2.140625" style="76" customWidth="1"/>
    <col min="13323" max="13323" width="8.85546875" style="76" bestFit="1" customWidth="1"/>
    <col min="13324" max="13324" width="12.140625" style="76" bestFit="1" customWidth="1"/>
    <col min="13325" max="13568" width="11" style="76"/>
    <col min="13569" max="13569" width="46.7109375" style="76" bestFit="1" customWidth="1"/>
    <col min="13570" max="13570" width="12.140625" style="76" bestFit="1" customWidth="1"/>
    <col min="13571" max="13571" width="12.5703125" style="76" bestFit="1" customWidth="1"/>
    <col min="13572" max="13572" width="12" style="76" customWidth="1"/>
    <col min="13573" max="13573" width="12.5703125" style="76" bestFit="1" customWidth="1"/>
    <col min="13574" max="13574" width="11.140625" style="76" bestFit="1" customWidth="1"/>
    <col min="13575" max="13575" width="2.42578125" style="76" bestFit="1" customWidth="1"/>
    <col min="13576" max="13576" width="11" style="76" bestFit="1" customWidth="1"/>
    <col min="13577" max="13577" width="10.7109375" style="76" customWidth="1"/>
    <col min="13578" max="13578" width="2.140625" style="76" customWidth="1"/>
    <col min="13579" max="13579" width="8.85546875" style="76" bestFit="1" customWidth="1"/>
    <col min="13580" max="13580" width="12.140625" style="76" bestFit="1" customWidth="1"/>
    <col min="13581" max="13824" width="11" style="76"/>
    <col min="13825" max="13825" width="46.7109375" style="76" bestFit="1" customWidth="1"/>
    <col min="13826" max="13826" width="12.140625" style="76" bestFit="1" customWidth="1"/>
    <col min="13827" max="13827" width="12.5703125" style="76" bestFit="1" customWidth="1"/>
    <col min="13828" max="13828" width="12" style="76" customWidth="1"/>
    <col min="13829" max="13829" width="12.5703125" style="76" bestFit="1" customWidth="1"/>
    <col min="13830" max="13830" width="11.140625" style="76" bestFit="1" customWidth="1"/>
    <col min="13831" max="13831" width="2.42578125" style="76" bestFit="1" customWidth="1"/>
    <col min="13832" max="13832" width="11" style="76" bestFit="1" customWidth="1"/>
    <col min="13833" max="13833" width="10.7109375" style="76" customWidth="1"/>
    <col min="13834" max="13834" width="2.140625" style="76" customWidth="1"/>
    <col min="13835" max="13835" width="8.85546875" style="76" bestFit="1" customWidth="1"/>
    <col min="13836" max="13836" width="12.140625" style="76" bestFit="1" customWidth="1"/>
    <col min="13837" max="14080" width="11" style="76"/>
    <col min="14081" max="14081" width="46.7109375" style="76" bestFit="1" customWidth="1"/>
    <col min="14082" max="14082" width="12.140625" style="76" bestFit="1" customWidth="1"/>
    <col min="14083" max="14083" width="12.5703125" style="76" bestFit="1" customWidth="1"/>
    <col min="14084" max="14084" width="12" style="76" customWidth="1"/>
    <col min="14085" max="14085" width="12.5703125" style="76" bestFit="1" customWidth="1"/>
    <col min="14086" max="14086" width="11.140625" style="76" bestFit="1" customWidth="1"/>
    <col min="14087" max="14087" width="2.42578125" style="76" bestFit="1" customWidth="1"/>
    <col min="14088" max="14088" width="11" style="76" bestFit="1" customWidth="1"/>
    <col min="14089" max="14089" width="10.7109375" style="76" customWidth="1"/>
    <col min="14090" max="14090" width="2.140625" style="76" customWidth="1"/>
    <col min="14091" max="14091" width="8.85546875" style="76" bestFit="1" customWidth="1"/>
    <col min="14092" max="14092" width="12.140625" style="76" bestFit="1" customWidth="1"/>
    <col min="14093" max="14336" width="11" style="76"/>
    <col min="14337" max="14337" width="46.7109375" style="76" bestFit="1" customWidth="1"/>
    <col min="14338" max="14338" width="12.140625" style="76" bestFit="1" customWidth="1"/>
    <col min="14339" max="14339" width="12.5703125" style="76" bestFit="1" customWidth="1"/>
    <col min="14340" max="14340" width="12" style="76" customWidth="1"/>
    <col min="14341" max="14341" width="12.5703125" style="76" bestFit="1" customWidth="1"/>
    <col min="14342" max="14342" width="11.140625" style="76" bestFit="1" customWidth="1"/>
    <col min="14343" max="14343" width="2.42578125" style="76" bestFit="1" customWidth="1"/>
    <col min="14344" max="14344" width="11" style="76" bestFit="1" customWidth="1"/>
    <col min="14345" max="14345" width="10.7109375" style="76" customWidth="1"/>
    <col min="14346" max="14346" width="2.140625" style="76" customWidth="1"/>
    <col min="14347" max="14347" width="8.85546875" style="76" bestFit="1" customWidth="1"/>
    <col min="14348" max="14348" width="12.140625" style="76" bestFit="1" customWidth="1"/>
    <col min="14349" max="14592" width="11" style="76"/>
    <col min="14593" max="14593" width="46.7109375" style="76" bestFit="1" customWidth="1"/>
    <col min="14594" max="14594" width="12.140625" style="76" bestFit="1" customWidth="1"/>
    <col min="14595" max="14595" width="12.5703125" style="76" bestFit="1" customWidth="1"/>
    <col min="14596" max="14596" width="12" style="76" customWidth="1"/>
    <col min="14597" max="14597" width="12.5703125" style="76" bestFit="1" customWidth="1"/>
    <col min="14598" max="14598" width="11.140625" style="76" bestFit="1" customWidth="1"/>
    <col min="14599" max="14599" width="2.42578125" style="76" bestFit="1" customWidth="1"/>
    <col min="14600" max="14600" width="11" style="76" bestFit="1" customWidth="1"/>
    <col min="14601" max="14601" width="10.7109375" style="76" customWidth="1"/>
    <col min="14602" max="14602" width="2.140625" style="76" customWidth="1"/>
    <col min="14603" max="14603" width="8.85546875" style="76" bestFit="1" customWidth="1"/>
    <col min="14604" max="14604" width="12.140625" style="76" bestFit="1" customWidth="1"/>
    <col min="14605" max="14848" width="11" style="76"/>
    <col min="14849" max="14849" width="46.7109375" style="76" bestFit="1" customWidth="1"/>
    <col min="14850" max="14850" width="12.140625" style="76" bestFit="1" customWidth="1"/>
    <col min="14851" max="14851" width="12.5703125" style="76" bestFit="1" customWidth="1"/>
    <col min="14852" max="14852" width="12" style="76" customWidth="1"/>
    <col min="14853" max="14853" width="12.5703125" style="76" bestFit="1" customWidth="1"/>
    <col min="14854" max="14854" width="11.140625" style="76" bestFit="1" customWidth="1"/>
    <col min="14855" max="14855" width="2.42578125" style="76" bestFit="1" customWidth="1"/>
    <col min="14856" max="14856" width="11" style="76" bestFit="1" customWidth="1"/>
    <col min="14857" max="14857" width="10.7109375" style="76" customWidth="1"/>
    <col min="14858" max="14858" width="2.140625" style="76" customWidth="1"/>
    <col min="14859" max="14859" width="8.85546875" style="76" bestFit="1" customWidth="1"/>
    <col min="14860" max="14860" width="12.140625" style="76" bestFit="1" customWidth="1"/>
    <col min="14861" max="15104" width="11" style="76"/>
    <col min="15105" max="15105" width="46.7109375" style="76" bestFit="1" customWidth="1"/>
    <col min="15106" max="15106" width="12.140625" style="76" bestFit="1" customWidth="1"/>
    <col min="15107" max="15107" width="12.5703125" style="76" bestFit="1" customWidth="1"/>
    <col min="15108" max="15108" width="12" style="76" customWidth="1"/>
    <col min="15109" max="15109" width="12.5703125" style="76" bestFit="1" customWidth="1"/>
    <col min="15110" max="15110" width="11.140625" style="76" bestFit="1" customWidth="1"/>
    <col min="15111" max="15111" width="2.42578125" style="76" bestFit="1" customWidth="1"/>
    <col min="15112" max="15112" width="11" style="76" bestFit="1" customWidth="1"/>
    <col min="15113" max="15113" width="10.7109375" style="76" customWidth="1"/>
    <col min="15114" max="15114" width="2.140625" style="76" customWidth="1"/>
    <col min="15115" max="15115" width="8.85546875" style="76" bestFit="1" customWidth="1"/>
    <col min="15116" max="15116" width="12.140625" style="76" bestFit="1" customWidth="1"/>
    <col min="15117" max="15360" width="11" style="76"/>
    <col min="15361" max="15361" width="46.7109375" style="76" bestFit="1" customWidth="1"/>
    <col min="15362" max="15362" width="12.140625" style="76" bestFit="1" customWidth="1"/>
    <col min="15363" max="15363" width="12.5703125" style="76" bestFit="1" customWidth="1"/>
    <col min="15364" max="15364" width="12" style="76" customWidth="1"/>
    <col min="15365" max="15365" width="12.5703125" style="76" bestFit="1" customWidth="1"/>
    <col min="15366" max="15366" width="11.140625" style="76" bestFit="1" customWidth="1"/>
    <col min="15367" max="15367" width="2.42578125" style="76" bestFit="1" customWidth="1"/>
    <col min="15368" max="15368" width="11" style="76" bestFit="1" customWidth="1"/>
    <col min="15369" max="15369" width="10.7109375" style="76" customWidth="1"/>
    <col min="15370" max="15370" width="2.140625" style="76" customWidth="1"/>
    <col min="15371" max="15371" width="8.85546875" style="76" bestFit="1" customWidth="1"/>
    <col min="15372" max="15372" width="12.140625" style="76" bestFit="1" customWidth="1"/>
    <col min="15373" max="15616" width="11" style="76"/>
    <col min="15617" max="15617" width="46.7109375" style="76" bestFit="1" customWidth="1"/>
    <col min="15618" max="15618" width="12.140625" style="76" bestFit="1" customWidth="1"/>
    <col min="15619" max="15619" width="12.5703125" style="76" bestFit="1" customWidth="1"/>
    <col min="15620" max="15620" width="12" style="76" customWidth="1"/>
    <col min="15621" max="15621" width="12.5703125" style="76" bestFit="1" customWidth="1"/>
    <col min="15622" max="15622" width="11.140625" style="76" bestFit="1" customWidth="1"/>
    <col min="15623" max="15623" width="2.42578125" style="76" bestFit="1" customWidth="1"/>
    <col min="15624" max="15624" width="11" style="76" bestFit="1" customWidth="1"/>
    <col min="15625" max="15625" width="10.7109375" style="76" customWidth="1"/>
    <col min="15626" max="15626" width="2.140625" style="76" customWidth="1"/>
    <col min="15627" max="15627" width="8.85546875" style="76" bestFit="1" customWidth="1"/>
    <col min="15628" max="15628" width="12.140625" style="76" bestFit="1" customWidth="1"/>
    <col min="15629" max="15872" width="11" style="76"/>
    <col min="15873" max="15873" width="46.7109375" style="76" bestFit="1" customWidth="1"/>
    <col min="15874" max="15874" width="12.140625" style="76" bestFit="1" customWidth="1"/>
    <col min="15875" max="15875" width="12.5703125" style="76" bestFit="1" customWidth="1"/>
    <col min="15876" max="15876" width="12" style="76" customWidth="1"/>
    <col min="15877" max="15877" width="12.5703125" style="76" bestFit="1" customWidth="1"/>
    <col min="15878" max="15878" width="11.140625" style="76" bestFit="1" customWidth="1"/>
    <col min="15879" max="15879" width="2.42578125" style="76" bestFit="1" customWidth="1"/>
    <col min="15880" max="15880" width="11" style="76" bestFit="1" customWidth="1"/>
    <col min="15881" max="15881" width="10.7109375" style="76" customWidth="1"/>
    <col min="15882" max="15882" width="2.140625" style="76" customWidth="1"/>
    <col min="15883" max="15883" width="8.85546875" style="76" bestFit="1" customWidth="1"/>
    <col min="15884" max="15884" width="12.140625" style="76" bestFit="1" customWidth="1"/>
    <col min="15885" max="16128" width="11" style="76"/>
    <col min="16129" max="16129" width="46.7109375" style="76" bestFit="1" customWidth="1"/>
    <col min="16130" max="16130" width="12.140625" style="76" bestFit="1" customWidth="1"/>
    <col min="16131" max="16131" width="12.5703125" style="76" bestFit="1" customWidth="1"/>
    <col min="16132" max="16132" width="12" style="76" customWidth="1"/>
    <col min="16133" max="16133" width="12.5703125" style="76" bestFit="1" customWidth="1"/>
    <col min="16134" max="16134" width="11.140625" style="76" bestFit="1" customWidth="1"/>
    <col min="16135" max="16135" width="2.42578125" style="76" bestFit="1" customWidth="1"/>
    <col min="16136" max="16136" width="11" style="76" bestFit="1" customWidth="1"/>
    <col min="16137" max="16137" width="10.7109375" style="76" customWidth="1"/>
    <col min="16138" max="16138" width="2.140625" style="76" customWidth="1"/>
    <col min="16139" max="16139" width="8.85546875" style="76" bestFit="1" customWidth="1"/>
    <col min="16140" max="16140" width="12.140625" style="76" bestFit="1" customWidth="1"/>
    <col min="16141" max="16384" width="11" style="76"/>
  </cols>
  <sheetData>
    <row r="1" spans="1:13" s="148" customFormat="1" ht="12.75">
      <c r="A1" s="1762" t="s">
        <v>224</v>
      </c>
      <c r="B1" s="1762"/>
      <c r="C1" s="1762"/>
      <c r="D1" s="1762"/>
      <c r="E1" s="1762"/>
      <c r="F1" s="1762"/>
      <c r="G1" s="1762"/>
      <c r="H1" s="1762"/>
      <c r="I1" s="1762"/>
      <c r="J1" s="1762"/>
      <c r="K1" s="1762"/>
    </row>
    <row r="2" spans="1:13" s="148" customFormat="1" ht="17.100000000000001" customHeight="1">
      <c r="A2" s="1771" t="s">
        <v>223</v>
      </c>
      <c r="B2" s="1771"/>
      <c r="C2" s="1771"/>
      <c r="D2" s="1771"/>
      <c r="E2" s="1771"/>
      <c r="F2" s="1771"/>
      <c r="G2" s="1771"/>
      <c r="H2" s="1771"/>
      <c r="I2" s="1771"/>
      <c r="J2" s="1771"/>
      <c r="K2" s="1771"/>
    </row>
    <row r="3" spans="1:13" s="148" customFormat="1" ht="17.100000000000001" customHeight="1" thickBot="1">
      <c r="A3" s="131"/>
      <c r="B3" s="196"/>
      <c r="C3" s="77"/>
      <c r="D3" s="77"/>
      <c r="E3" s="77"/>
      <c r="F3" s="77"/>
      <c r="G3" s="77"/>
      <c r="H3" s="77"/>
      <c r="I3" s="1764" t="s">
        <v>1</v>
      </c>
      <c r="J3" s="1764"/>
      <c r="K3" s="1764"/>
    </row>
    <row r="4" spans="1:13" s="148" customFormat="1" ht="13.5" thickTop="1">
      <c r="A4" s="79"/>
      <c r="B4" s="199">
        <v>2015</v>
      </c>
      <c r="C4" s="199">
        <v>2016</v>
      </c>
      <c r="D4" s="199">
        <v>2016</v>
      </c>
      <c r="E4" s="200">
        <v>2017</v>
      </c>
      <c r="F4" s="1780" t="s">
        <v>97</v>
      </c>
      <c r="G4" s="1781"/>
      <c r="H4" s="1781"/>
      <c r="I4" s="1781"/>
      <c r="J4" s="1781"/>
      <c r="K4" s="1782"/>
    </row>
    <row r="5" spans="1:13" s="148" customFormat="1" ht="12.75">
      <c r="A5" s="152" t="s">
        <v>140</v>
      </c>
      <c r="B5" s="179" t="s">
        <v>99</v>
      </c>
      <c r="C5" s="179" t="s">
        <v>100</v>
      </c>
      <c r="D5" s="179" t="s">
        <v>101</v>
      </c>
      <c r="E5" s="180" t="s">
        <v>102</v>
      </c>
      <c r="F5" s="1767" t="s">
        <v>6</v>
      </c>
      <c r="G5" s="1768"/>
      <c r="H5" s="1769"/>
      <c r="I5" s="1768" t="s">
        <v>77</v>
      </c>
      <c r="J5" s="1768"/>
      <c r="K5" s="1770"/>
    </row>
    <row r="6" spans="1:13" s="148" customFormat="1" ht="12.75">
      <c r="A6" s="152"/>
      <c r="B6" s="179"/>
      <c r="C6" s="179"/>
      <c r="D6" s="179"/>
      <c r="E6" s="180"/>
      <c r="F6" s="157" t="s">
        <v>3</v>
      </c>
      <c r="G6" s="158" t="s">
        <v>96</v>
      </c>
      <c r="H6" s="159" t="s">
        <v>103</v>
      </c>
      <c r="I6" s="154" t="s">
        <v>3</v>
      </c>
      <c r="J6" s="158" t="s">
        <v>96</v>
      </c>
      <c r="K6" s="160" t="s">
        <v>103</v>
      </c>
    </row>
    <row r="7" spans="1:13" s="148" customFormat="1" ht="17.100000000000001" customHeight="1">
      <c r="A7" s="93" t="s">
        <v>188</v>
      </c>
      <c r="B7" s="94">
        <v>230725.30529552922</v>
      </c>
      <c r="C7" s="94">
        <v>256015.24159319108</v>
      </c>
      <c r="D7" s="94">
        <v>268895.39120110672</v>
      </c>
      <c r="E7" s="95">
        <v>250636.90435947687</v>
      </c>
      <c r="F7" s="96">
        <v>25289.936297661858</v>
      </c>
      <c r="G7" s="161"/>
      <c r="H7" s="95">
        <v>10.961058764346948</v>
      </c>
      <c r="I7" s="94">
        <v>-18258.486841629841</v>
      </c>
      <c r="J7" s="162"/>
      <c r="K7" s="99">
        <v>-6.7901821448380018</v>
      </c>
      <c r="M7" s="197"/>
    </row>
    <row r="8" spans="1:13" s="148" customFormat="1" ht="17.100000000000001" customHeight="1">
      <c r="A8" s="102" t="s">
        <v>189</v>
      </c>
      <c r="B8" s="103">
        <v>5539.3808415988024</v>
      </c>
      <c r="C8" s="103">
        <v>5331.707530195903</v>
      </c>
      <c r="D8" s="103">
        <v>7238.3446196574696</v>
      </c>
      <c r="E8" s="104">
        <v>5136.3463301660458</v>
      </c>
      <c r="F8" s="105">
        <v>-207.67331140289934</v>
      </c>
      <c r="G8" s="163"/>
      <c r="H8" s="104">
        <v>-3.7490347268298612</v>
      </c>
      <c r="I8" s="103">
        <v>-2101.9982894914237</v>
      </c>
      <c r="J8" s="104"/>
      <c r="K8" s="107">
        <v>-29.039765304665664</v>
      </c>
      <c r="M8" s="197"/>
    </row>
    <row r="9" spans="1:13" s="148" customFormat="1" ht="17.100000000000001" customHeight="1">
      <c r="A9" s="102" t="s">
        <v>190</v>
      </c>
      <c r="B9" s="103">
        <v>5502.7836346388021</v>
      </c>
      <c r="C9" s="103">
        <v>5280.6718530259031</v>
      </c>
      <c r="D9" s="103">
        <v>7185.5054103074699</v>
      </c>
      <c r="E9" s="104">
        <v>5076.2540232660458</v>
      </c>
      <c r="F9" s="105">
        <v>-222.11178161289899</v>
      </c>
      <c r="G9" s="163"/>
      <c r="H9" s="104">
        <v>-4.0363531688717442</v>
      </c>
      <c r="I9" s="103">
        <v>-2109.2513870414241</v>
      </c>
      <c r="J9" s="104"/>
      <c r="K9" s="107">
        <v>-29.3542522981855</v>
      </c>
      <c r="M9" s="197"/>
    </row>
    <row r="10" spans="1:13" s="148" customFormat="1" ht="17.100000000000001" customHeight="1">
      <c r="A10" s="102" t="s">
        <v>191</v>
      </c>
      <c r="B10" s="103">
        <v>36.597206960000001</v>
      </c>
      <c r="C10" s="103">
        <v>51.03567717</v>
      </c>
      <c r="D10" s="103">
        <v>52.839209350000004</v>
      </c>
      <c r="E10" s="104">
        <v>60.092306899999997</v>
      </c>
      <c r="F10" s="105">
        <v>14.438470209999998</v>
      </c>
      <c r="G10" s="163"/>
      <c r="H10" s="104">
        <v>39.452382871132627</v>
      </c>
      <c r="I10" s="103">
        <v>7.2530975499999926</v>
      </c>
      <c r="J10" s="104"/>
      <c r="K10" s="107">
        <v>13.726733687395706</v>
      </c>
      <c r="M10" s="197"/>
    </row>
    <row r="11" spans="1:13" s="148" customFormat="1" ht="17.100000000000001" customHeight="1">
      <c r="A11" s="102" t="s">
        <v>192</v>
      </c>
      <c r="B11" s="103">
        <v>120640.84178132276</v>
      </c>
      <c r="C11" s="103">
        <v>137599.80247417765</v>
      </c>
      <c r="D11" s="103">
        <v>143419.26116404336</v>
      </c>
      <c r="E11" s="104">
        <v>104990.81507621754</v>
      </c>
      <c r="F11" s="105">
        <v>16958.960692854889</v>
      </c>
      <c r="G11" s="163"/>
      <c r="H11" s="104">
        <v>14.057395855704666</v>
      </c>
      <c r="I11" s="103">
        <v>-38428.446087825825</v>
      </c>
      <c r="J11" s="104"/>
      <c r="K11" s="107">
        <v>-26.794480585052838</v>
      </c>
      <c r="M11" s="197"/>
    </row>
    <row r="12" spans="1:13" s="148" customFormat="1" ht="17.100000000000001" customHeight="1">
      <c r="A12" s="102" t="s">
        <v>190</v>
      </c>
      <c r="B12" s="103">
        <v>120543.67779757036</v>
      </c>
      <c r="C12" s="103">
        <v>137569.06831696266</v>
      </c>
      <c r="D12" s="103">
        <v>143392.19525063335</v>
      </c>
      <c r="E12" s="104">
        <v>104968.11528596957</v>
      </c>
      <c r="F12" s="105">
        <v>17025.390519392298</v>
      </c>
      <c r="G12" s="163"/>
      <c r="H12" s="104">
        <v>14.12383530224051</v>
      </c>
      <c r="I12" s="103">
        <v>-38424.079964663775</v>
      </c>
      <c r="J12" s="104"/>
      <c r="K12" s="107">
        <v>-26.796493280197591</v>
      </c>
      <c r="M12" s="197"/>
    </row>
    <row r="13" spans="1:13" s="148" customFormat="1" ht="17.100000000000001" customHeight="1">
      <c r="A13" s="102" t="s">
        <v>191</v>
      </c>
      <c r="B13" s="103">
        <v>97.163983752400014</v>
      </c>
      <c r="C13" s="103">
        <v>30.734157215</v>
      </c>
      <c r="D13" s="103">
        <v>27.065913409999993</v>
      </c>
      <c r="E13" s="104">
        <v>22.699790247968064</v>
      </c>
      <c r="F13" s="105">
        <v>-66.429826537400018</v>
      </c>
      <c r="G13" s="163"/>
      <c r="H13" s="104">
        <v>-68.368776136928574</v>
      </c>
      <c r="I13" s="103">
        <v>-4.3661231620319292</v>
      </c>
      <c r="J13" s="104"/>
      <c r="K13" s="107">
        <v>-16.131445837031258</v>
      </c>
      <c r="M13" s="197"/>
    </row>
    <row r="14" spans="1:13" s="148" customFormat="1" ht="17.100000000000001" customHeight="1">
      <c r="A14" s="102" t="s">
        <v>193</v>
      </c>
      <c r="B14" s="103">
        <v>62212.660399759996</v>
      </c>
      <c r="C14" s="103">
        <v>68694.59737453</v>
      </c>
      <c r="D14" s="103">
        <v>68222.084073120001</v>
      </c>
      <c r="E14" s="104">
        <v>101795.05074332093</v>
      </c>
      <c r="F14" s="105">
        <v>6481.9369747700039</v>
      </c>
      <c r="G14" s="163"/>
      <c r="H14" s="104">
        <v>10.418999819520675</v>
      </c>
      <c r="I14" s="103">
        <v>33572.966670200927</v>
      </c>
      <c r="J14" s="104"/>
      <c r="K14" s="107">
        <v>49.211288582473721</v>
      </c>
      <c r="M14" s="197"/>
    </row>
    <row r="15" spans="1:13" s="148" customFormat="1" ht="17.100000000000001" customHeight="1">
      <c r="A15" s="102" t="s">
        <v>190</v>
      </c>
      <c r="B15" s="103">
        <v>62182.044499759999</v>
      </c>
      <c r="C15" s="103">
        <v>68693.526374530004</v>
      </c>
      <c r="D15" s="103">
        <v>68221.017073120005</v>
      </c>
      <c r="E15" s="104">
        <v>101794.02424332092</v>
      </c>
      <c r="F15" s="105">
        <v>6511.4818747700047</v>
      </c>
      <c r="G15" s="163"/>
      <c r="H15" s="104">
        <v>10.471643264793483</v>
      </c>
      <c r="I15" s="103">
        <v>33573.007170200915</v>
      </c>
      <c r="J15" s="104"/>
      <c r="K15" s="107">
        <v>49.212117629699087</v>
      </c>
      <c r="M15" s="197"/>
    </row>
    <row r="16" spans="1:13" s="148" customFormat="1" ht="17.100000000000001" customHeight="1">
      <c r="A16" s="102" t="s">
        <v>191</v>
      </c>
      <c r="B16" s="103">
        <v>30.615900000000003</v>
      </c>
      <c r="C16" s="103">
        <v>1.071</v>
      </c>
      <c r="D16" s="103">
        <v>1.0669999999999999</v>
      </c>
      <c r="E16" s="104">
        <v>1.0265</v>
      </c>
      <c r="F16" s="105">
        <v>-29.544900000000002</v>
      </c>
      <c r="G16" s="163"/>
      <c r="H16" s="104">
        <v>-96.50181768296865</v>
      </c>
      <c r="I16" s="103">
        <v>-4.049999999999998E-2</v>
      </c>
      <c r="J16" s="104"/>
      <c r="K16" s="107">
        <v>-3.7956888472352373</v>
      </c>
      <c r="M16" s="197"/>
    </row>
    <row r="17" spans="1:13" s="148" customFormat="1" ht="17.100000000000001" customHeight="1">
      <c r="A17" s="102" t="s">
        <v>194</v>
      </c>
      <c r="B17" s="103">
        <v>41997.045318584693</v>
      </c>
      <c r="C17" s="103">
        <v>44179.283977437517</v>
      </c>
      <c r="D17" s="103">
        <v>49807.393956635882</v>
      </c>
      <c r="E17" s="104">
        <v>38464.703462412348</v>
      </c>
      <c r="F17" s="105">
        <v>2182.2386588528243</v>
      </c>
      <c r="G17" s="163"/>
      <c r="H17" s="104">
        <v>5.1961718789943818</v>
      </c>
      <c r="I17" s="103">
        <v>-11342.690494223534</v>
      </c>
      <c r="J17" s="104"/>
      <c r="K17" s="107">
        <v>-22.773105744297503</v>
      </c>
      <c r="M17" s="197"/>
    </row>
    <row r="18" spans="1:13" s="148" customFormat="1" ht="17.100000000000001" customHeight="1">
      <c r="A18" s="102" t="s">
        <v>190</v>
      </c>
      <c r="B18" s="103">
        <v>41472.608861785491</v>
      </c>
      <c r="C18" s="103">
        <v>43958.46357553752</v>
      </c>
      <c r="D18" s="103">
        <v>49586.519796905879</v>
      </c>
      <c r="E18" s="104">
        <v>38253.170558212347</v>
      </c>
      <c r="F18" s="105">
        <v>2485.8547137520291</v>
      </c>
      <c r="G18" s="163"/>
      <c r="H18" s="104">
        <v>5.9939675414116387</v>
      </c>
      <c r="I18" s="103">
        <v>-11333.349238693532</v>
      </c>
      <c r="J18" s="104"/>
      <c r="K18" s="107">
        <v>-22.855706117533813</v>
      </c>
      <c r="M18" s="197"/>
    </row>
    <row r="19" spans="1:13" s="148" customFormat="1" ht="17.100000000000001" customHeight="1">
      <c r="A19" s="102" t="s">
        <v>191</v>
      </c>
      <c r="B19" s="103">
        <v>524.43645679920007</v>
      </c>
      <c r="C19" s="103">
        <v>220.82040190000001</v>
      </c>
      <c r="D19" s="103">
        <v>220.87415972999997</v>
      </c>
      <c r="E19" s="104">
        <v>211.53290419999999</v>
      </c>
      <c r="F19" s="105">
        <v>-303.61605489920009</v>
      </c>
      <c r="G19" s="163"/>
      <c r="H19" s="104">
        <v>-57.893773585510047</v>
      </c>
      <c r="I19" s="103">
        <v>-9.3412555299999838</v>
      </c>
      <c r="J19" s="104"/>
      <c r="K19" s="107">
        <v>-4.2292206301628399</v>
      </c>
      <c r="M19" s="197"/>
    </row>
    <row r="20" spans="1:13" s="148" customFormat="1" ht="17.100000000000001" customHeight="1">
      <c r="A20" s="102" t="s">
        <v>195</v>
      </c>
      <c r="B20" s="103">
        <v>335.37695426300007</v>
      </c>
      <c r="C20" s="103">
        <v>209.85023685000002</v>
      </c>
      <c r="D20" s="103">
        <v>208.30738765000001</v>
      </c>
      <c r="E20" s="104">
        <v>249.98874735999999</v>
      </c>
      <c r="F20" s="105">
        <v>-125.52671741300006</v>
      </c>
      <c r="G20" s="163"/>
      <c r="H20" s="104">
        <v>-37.428545944323574</v>
      </c>
      <c r="I20" s="103">
        <v>41.681359709999981</v>
      </c>
      <c r="J20" s="104"/>
      <c r="K20" s="107">
        <v>20.009544635081973</v>
      </c>
      <c r="M20" s="197"/>
    </row>
    <row r="21" spans="1:13" s="148" customFormat="1" ht="17.100000000000001" customHeight="1">
      <c r="A21" s="93" t="s">
        <v>196</v>
      </c>
      <c r="B21" s="94">
        <v>0</v>
      </c>
      <c r="C21" s="94">
        <v>5</v>
      </c>
      <c r="D21" s="94">
        <v>5</v>
      </c>
      <c r="E21" s="95">
        <v>520.73427170000002</v>
      </c>
      <c r="F21" s="96">
        <v>5</v>
      </c>
      <c r="G21" s="161"/>
      <c r="H21" s="95"/>
      <c r="I21" s="94">
        <v>515.73427170000002</v>
      </c>
      <c r="J21" s="95"/>
      <c r="K21" s="99"/>
      <c r="M21" s="197"/>
    </row>
    <row r="22" spans="1:13" s="148" customFormat="1" ht="17.100000000000001" customHeight="1">
      <c r="A22" s="93" t="s">
        <v>197</v>
      </c>
      <c r="B22" s="94">
        <v>0</v>
      </c>
      <c r="C22" s="94">
        <v>0</v>
      </c>
      <c r="D22" s="94">
        <v>0</v>
      </c>
      <c r="E22" s="95">
        <v>0</v>
      </c>
      <c r="F22" s="96">
        <v>0</v>
      </c>
      <c r="G22" s="161"/>
      <c r="H22" s="95"/>
      <c r="I22" s="94">
        <v>0</v>
      </c>
      <c r="J22" s="95"/>
      <c r="K22" s="99"/>
      <c r="M22" s="197"/>
    </row>
    <row r="23" spans="1:13" s="148" customFormat="1" ht="17.100000000000001" customHeight="1">
      <c r="A23" s="184" t="s">
        <v>198</v>
      </c>
      <c r="B23" s="94">
        <v>57998.078828606718</v>
      </c>
      <c r="C23" s="94">
        <v>64944.101678175684</v>
      </c>
      <c r="D23" s="94">
        <v>62786.073413223901</v>
      </c>
      <c r="E23" s="95">
        <v>68408.276923946483</v>
      </c>
      <c r="F23" s="96">
        <v>6946.0228495689662</v>
      </c>
      <c r="G23" s="161"/>
      <c r="H23" s="95">
        <v>11.976298163419406</v>
      </c>
      <c r="I23" s="94">
        <v>5622.203510722582</v>
      </c>
      <c r="J23" s="95"/>
      <c r="K23" s="99">
        <v>8.9545391280010236</v>
      </c>
      <c r="M23" s="197"/>
    </row>
    <row r="24" spans="1:13" s="148" customFormat="1" ht="17.100000000000001" customHeight="1">
      <c r="A24" s="185" t="s">
        <v>199</v>
      </c>
      <c r="B24" s="103">
        <v>27534.729094000002</v>
      </c>
      <c r="C24" s="103">
        <v>29456.241335750001</v>
      </c>
      <c r="D24" s="103">
        <v>29278.220210750002</v>
      </c>
      <c r="E24" s="104">
        <v>32642.536174359997</v>
      </c>
      <c r="F24" s="105">
        <v>1921.5122417499988</v>
      </c>
      <c r="G24" s="163"/>
      <c r="H24" s="104">
        <v>6.9785042561711963</v>
      </c>
      <c r="I24" s="103">
        <v>3364.3159636099954</v>
      </c>
      <c r="J24" s="104"/>
      <c r="K24" s="107">
        <v>11.490848621921113</v>
      </c>
      <c r="M24" s="197"/>
    </row>
    <row r="25" spans="1:13" s="148" customFormat="1" ht="17.100000000000001" customHeight="1">
      <c r="A25" s="185" t="s">
        <v>200</v>
      </c>
      <c r="B25" s="103">
        <v>11783.224564359436</v>
      </c>
      <c r="C25" s="103">
        <v>13484.331866405004</v>
      </c>
      <c r="D25" s="103">
        <v>12137.73240106091</v>
      </c>
      <c r="E25" s="104">
        <v>14777.170965447602</v>
      </c>
      <c r="F25" s="105">
        <v>1701.1073020455678</v>
      </c>
      <c r="G25" s="163"/>
      <c r="H25" s="104">
        <v>14.436687451335558</v>
      </c>
      <c r="I25" s="103">
        <v>2639.4385643866917</v>
      </c>
      <c r="J25" s="104"/>
      <c r="K25" s="107">
        <v>21.745730398175436</v>
      </c>
      <c r="M25" s="197"/>
    </row>
    <row r="26" spans="1:13" s="148" customFormat="1" ht="17.100000000000001" customHeight="1">
      <c r="A26" s="185" t="s">
        <v>201</v>
      </c>
      <c r="B26" s="103">
        <v>18680.12517024728</v>
      </c>
      <c r="C26" s="103">
        <v>22003.528476020678</v>
      </c>
      <c r="D26" s="103">
        <v>21370.120801412992</v>
      </c>
      <c r="E26" s="104">
        <v>20988.569784138886</v>
      </c>
      <c r="F26" s="105">
        <v>3323.4033057733977</v>
      </c>
      <c r="G26" s="163"/>
      <c r="H26" s="104">
        <v>17.791119039538021</v>
      </c>
      <c r="I26" s="103">
        <v>-381.55101727410511</v>
      </c>
      <c r="J26" s="104"/>
      <c r="K26" s="107">
        <v>-1.7854415556175844</v>
      </c>
      <c r="M26" s="197"/>
    </row>
    <row r="27" spans="1:13" s="148" customFormat="1" ht="17.100000000000001" customHeight="1">
      <c r="A27" s="186" t="s">
        <v>202</v>
      </c>
      <c r="B27" s="187">
        <v>288723.38412413595</v>
      </c>
      <c r="C27" s="187">
        <v>320964.34327136679</v>
      </c>
      <c r="D27" s="187">
        <v>331686.46461433062</v>
      </c>
      <c r="E27" s="188">
        <v>319565.91555512336</v>
      </c>
      <c r="F27" s="189">
        <v>32240.959147230838</v>
      </c>
      <c r="G27" s="190"/>
      <c r="H27" s="188">
        <v>11.16672944418278</v>
      </c>
      <c r="I27" s="187">
        <v>-12120.54905920726</v>
      </c>
      <c r="J27" s="188"/>
      <c r="K27" s="191">
        <v>-3.6542187735337537</v>
      </c>
      <c r="M27" s="197"/>
    </row>
    <row r="28" spans="1:13" s="148" customFormat="1" ht="17.100000000000001" customHeight="1">
      <c r="A28" s="93" t="s">
        <v>203</v>
      </c>
      <c r="B28" s="94">
        <v>18683.720312650003</v>
      </c>
      <c r="C28" s="94">
        <v>20794.896915411995</v>
      </c>
      <c r="D28" s="94">
        <v>21923.102081426001</v>
      </c>
      <c r="E28" s="95">
        <v>19768.939908233999</v>
      </c>
      <c r="F28" s="96">
        <v>2111.1766027619924</v>
      </c>
      <c r="G28" s="161"/>
      <c r="H28" s="95">
        <v>11.299551520970901</v>
      </c>
      <c r="I28" s="94">
        <v>-2154.1621731920022</v>
      </c>
      <c r="J28" s="95"/>
      <c r="K28" s="99">
        <v>-9.8259916192110506</v>
      </c>
      <c r="M28" s="197"/>
    </row>
    <row r="29" spans="1:13" s="148" customFormat="1" ht="17.100000000000001" customHeight="1">
      <c r="A29" s="102" t="s">
        <v>204</v>
      </c>
      <c r="B29" s="103">
        <v>6894.109523590002</v>
      </c>
      <c r="C29" s="103">
        <v>7462.3673065299981</v>
      </c>
      <c r="D29" s="103">
        <v>7819.6807671499992</v>
      </c>
      <c r="E29" s="104">
        <v>7053.5600976999995</v>
      </c>
      <c r="F29" s="105">
        <v>568.2577829399961</v>
      </c>
      <c r="G29" s="163"/>
      <c r="H29" s="104">
        <v>8.2426567346450366</v>
      </c>
      <c r="I29" s="103">
        <v>-766.1206694499997</v>
      </c>
      <c r="J29" s="104"/>
      <c r="K29" s="107">
        <v>-9.7973394600509245</v>
      </c>
      <c r="M29" s="197"/>
    </row>
    <row r="30" spans="1:13" s="148" customFormat="1" ht="17.100000000000001" customHeight="1">
      <c r="A30" s="102" t="s">
        <v>205</v>
      </c>
      <c r="B30" s="103">
        <v>11483.837105930001</v>
      </c>
      <c r="C30" s="103">
        <v>13014.29369352</v>
      </c>
      <c r="D30" s="103">
        <v>13738.88305825</v>
      </c>
      <c r="E30" s="104">
        <v>12543.40561066</v>
      </c>
      <c r="F30" s="105">
        <v>1530.4565875899989</v>
      </c>
      <c r="G30" s="163"/>
      <c r="H30" s="104">
        <v>13.32704890771835</v>
      </c>
      <c r="I30" s="103">
        <v>-1195.4774475899994</v>
      </c>
      <c r="J30" s="104"/>
      <c r="K30" s="107">
        <v>-8.7014165745601328</v>
      </c>
      <c r="M30" s="197"/>
    </row>
    <row r="31" spans="1:13" s="148" customFormat="1" ht="17.100000000000001" customHeight="1">
      <c r="A31" s="102" t="s">
        <v>206</v>
      </c>
      <c r="B31" s="103">
        <v>84.490116879999988</v>
      </c>
      <c r="C31" s="103">
        <v>54.070762739999992</v>
      </c>
      <c r="D31" s="103">
        <v>71.680997069999975</v>
      </c>
      <c r="E31" s="104">
        <v>73.676407459999993</v>
      </c>
      <c r="F31" s="105">
        <v>-30.419354139999996</v>
      </c>
      <c r="G31" s="163"/>
      <c r="H31" s="104">
        <v>-36.0034466317571</v>
      </c>
      <c r="I31" s="103">
        <v>1.9954103900000177</v>
      </c>
      <c r="J31" s="104"/>
      <c r="K31" s="107">
        <v>2.7837369338646374</v>
      </c>
      <c r="M31" s="197"/>
    </row>
    <row r="32" spans="1:13" s="148" customFormat="1" ht="17.100000000000001" customHeight="1">
      <c r="A32" s="102" t="s">
        <v>207</v>
      </c>
      <c r="B32" s="103">
        <v>220.86995025000002</v>
      </c>
      <c r="C32" s="103">
        <v>250.26315262200001</v>
      </c>
      <c r="D32" s="103">
        <v>292.59525895600007</v>
      </c>
      <c r="E32" s="104">
        <v>98.03579240400002</v>
      </c>
      <c r="F32" s="105">
        <v>29.39320237199999</v>
      </c>
      <c r="G32" s="163"/>
      <c r="H32" s="104">
        <v>13.307922756685633</v>
      </c>
      <c r="I32" s="103">
        <v>-194.55946655200006</v>
      </c>
      <c r="J32" s="104"/>
      <c r="K32" s="107">
        <v>-66.494401599739376</v>
      </c>
      <c r="M32" s="197"/>
    </row>
    <row r="33" spans="1:13" s="148" customFormat="1" ht="17.100000000000001" customHeight="1">
      <c r="A33" s="102" t="s">
        <v>208</v>
      </c>
      <c r="B33" s="103">
        <v>0.41361599999999998</v>
      </c>
      <c r="C33" s="103">
        <v>13.901999999999999</v>
      </c>
      <c r="D33" s="103">
        <v>0.26200000000000001</v>
      </c>
      <c r="E33" s="104">
        <v>0.26200000999999995</v>
      </c>
      <c r="F33" s="105">
        <v>13.488384</v>
      </c>
      <c r="G33" s="163"/>
      <c r="H33" s="104">
        <v>3261.0885458976441</v>
      </c>
      <c r="I33" s="103">
        <v>9.9999999392252903E-9</v>
      </c>
      <c r="J33" s="104"/>
      <c r="K33" s="107">
        <v>3.8167938699333169E-6</v>
      </c>
      <c r="M33" s="197"/>
    </row>
    <row r="34" spans="1:13" s="148" customFormat="1" ht="17.100000000000001" customHeight="1">
      <c r="A34" s="164" t="s">
        <v>209</v>
      </c>
      <c r="B34" s="94">
        <v>253591.78598665103</v>
      </c>
      <c r="C34" s="94">
        <v>286121.37851762504</v>
      </c>
      <c r="D34" s="94">
        <v>294699.9861287151</v>
      </c>
      <c r="E34" s="95">
        <v>287818.79175828205</v>
      </c>
      <c r="F34" s="96">
        <v>32529.592530974012</v>
      </c>
      <c r="G34" s="161"/>
      <c r="H34" s="95">
        <v>12.827541871835848</v>
      </c>
      <c r="I34" s="94">
        <v>-6881.1943704330479</v>
      </c>
      <c r="J34" s="95"/>
      <c r="K34" s="99">
        <v>-2.3349829298694207</v>
      </c>
      <c r="M34" s="197"/>
    </row>
    <row r="35" spans="1:13" s="148" customFormat="1" ht="17.100000000000001" customHeight="1">
      <c r="A35" s="102" t="s">
        <v>210</v>
      </c>
      <c r="B35" s="103">
        <v>3087.8</v>
      </c>
      <c r="C35" s="103">
        <v>5743.0499999999993</v>
      </c>
      <c r="D35" s="103">
        <v>5561.0999999999995</v>
      </c>
      <c r="E35" s="104">
        <v>6399.8</v>
      </c>
      <c r="F35" s="105">
        <v>2655.2499999999991</v>
      </c>
      <c r="G35" s="163"/>
      <c r="H35" s="104">
        <v>85.991644536563214</v>
      </c>
      <c r="I35" s="103">
        <v>838.70000000000073</v>
      </c>
      <c r="J35" s="104"/>
      <c r="K35" s="107">
        <v>15.081548614482761</v>
      </c>
      <c r="M35" s="197"/>
    </row>
    <row r="36" spans="1:13" s="148" customFormat="1" ht="17.100000000000001" customHeight="1">
      <c r="A36" s="102" t="s">
        <v>211</v>
      </c>
      <c r="B36" s="103">
        <v>195.92159383000001</v>
      </c>
      <c r="C36" s="103">
        <v>184.12350332165573</v>
      </c>
      <c r="D36" s="103">
        <v>188.23284962165576</v>
      </c>
      <c r="E36" s="104">
        <v>198.07179641000002</v>
      </c>
      <c r="F36" s="105">
        <v>-11.798090508344274</v>
      </c>
      <c r="G36" s="163"/>
      <c r="H36" s="104">
        <v>-6.0218428595376814</v>
      </c>
      <c r="I36" s="103">
        <v>9.8389467883442592</v>
      </c>
      <c r="J36" s="104"/>
      <c r="K36" s="107">
        <v>5.2270083612506237</v>
      </c>
      <c r="M36" s="197"/>
    </row>
    <row r="37" spans="1:13" s="148" customFormat="1" ht="17.100000000000001" customHeight="1">
      <c r="A37" s="108" t="s">
        <v>212</v>
      </c>
      <c r="B37" s="103">
        <v>54041.739319108303</v>
      </c>
      <c r="C37" s="103">
        <v>52254.74334263114</v>
      </c>
      <c r="D37" s="103">
        <v>54167.327470207412</v>
      </c>
      <c r="E37" s="104">
        <v>40570.775434582247</v>
      </c>
      <c r="F37" s="105">
        <v>-1786.9959764771629</v>
      </c>
      <c r="G37" s="163"/>
      <c r="H37" s="104">
        <v>-3.3066958965277218</v>
      </c>
      <c r="I37" s="103">
        <v>-13596.552035625165</v>
      </c>
      <c r="J37" s="104"/>
      <c r="K37" s="107">
        <v>-25.101020616354774</v>
      </c>
      <c r="M37" s="197"/>
    </row>
    <row r="38" spans="1:13" s="148" customFormat="1" ht="17.100000000000001" customHeight="1">
      <c r="A38" s="192" t="s">
        <v>213</v>
      </c>
      <c r="B38" s="103">
        <v>0</v>
      </c>
      <c r="C38" s="103">
        <v>0</v>
      </c>
      <c r="D38" s="103">
        <v>0</v>
      </c>
      <c r="E38" s="104">
        <v>0</v>
      </c>
      <c r="F38" s="105">
        <v>0</v>
      </c>
      <c r="G38" s="163"/>
      <c r="H38" s="104"/>
      <c r="I38" s="103">
        <v>0</v>
      </c>
      <c r="J38" s="104"/>
      <c r="K38" s="107"/>
      <c r="M38" s="197"/>
    </row>
    <row r="39" spans="1:13" s="148" customFormat="1" ht="17.100000000000001" customHeight="1">
      <c r="A39" s="192" t="s">
        <v>214</v>
      </c>
      <c r="B39" s="103">
        <v>54041.739319108303</v>
      </c>
      <c r="C39" s="103">
        <v>52254.74334263114</v>
      </c>
      <c r="D39" s="103">
        <v>54167.327470207412</v>
      </c>
      <c r="E39" s="104">
        <v>40570.775434582247</v>
      </c>
      <c r="F39" s="105">
        <v>-1786.9959764771629</v>
      </c>
      <c r="G39" s="163"/>
      <c r="H39" s="104">
        <v>-3.3066958965277218</v>
      </c>
      <c r="I39" s="103">
        <v>-13596.552035625165</v>
      </c>
      <c r="J39" s="104"/>
      <c r="K39" s="107">
        <v>-25.101020616354774</v>
      </c>
      <c r="M39" s="197"/>
    </row>
    <row r="40" spans="1:13" s="148" customFormat="1" ht="17.100000000000001" customHeight="1">
      <c r="A40" s="102" t="s">
        <v>215</v>
      </c>
      <c r="B40" s="103">
        <v>196266.32507371274</v>
      </c>
      <c r="C40" s="103">
        <v>227939.46167167224</v>
      </c>
      <c r="D40" s="103">
        <v>234783.325808886</v>
      </c>
      <c r="E40" s="104">
        <v>240650.14452728981</v>
      </c>
      <c r="F40" s="105">
        <v>31673.136597959499</v>
      </c>
      <c r="G40" s="163"/>
      <c r="H40" s="104">
        <v>16.1378354570321</v>
      </c>
      <c r="I40" s="103">
        <v>5866.8187184038106</v>
      </c>
      <c r="J40" s="104"/>
      <c r="K40" s="107">
        <v>2.4988225625440754</v>
      </c>
      <c r="M40" s="197"/>
    </row>
    <row r="41" spans="1:13" s="148" customFormat="1" ht="17.100000000000001" customHeight="1">
      <c r="A41" s="108" t="s">
        <v>216</v>
      </c>
      <c r="B41" s="103">
        <v>193415.79534573623</v>
      </c>
      <c r="C41" s="103">
        <v>224055.09070025058</v>
      </c>
      <c r="D41" s="103">
        <v>232698.82148765077</v>
      </c>
      <c r="E41" s="104">
        <v>236280.121340952</v>
      </c>
      <c r="F41" s="105">
        <v>30639.295354514354</v>
      </c>
      <c r="G41" s="163"/>
      <c r="H41" s="104">
        <v>15.841154699772964</v>
      </c>
      <c r="I41" s="103">
        <v>3581.2998533012287</v>
      </c>
      <c r="J41" s="104"/>
      <c r="K41" s="107">
        <v>1.5390279290655053</v>
      </c>
      <c r="M41" s="197"/>
    </row>
    <row r="42" spans="1:13" s="148" customFormat="1" ht="17.100000000000001" customHeight="1">
      <c r="A42" s="108" t="s">
        <v>217</v>
      </c>
      <c r="B42" s="103">
        <v>2850.5297279765</v>
      </c>
      <c r="C42" s="103">
        <v>3884.3709714216675</v>
      </c>
      <c r="D42" s="103">
        <v>2084.5043212352234</v>
      </c>
      <c r="E42" s="104">
        <v>4370.0231863378003</v>
      </c>
      <c r="F42" s="105">
        <v>1033.8412434451675</v>
      </c>
      <c r="G42" s="163"/>
      <c r="H42" s="104">
        <v>36.268390162661397</v>
      </c>
      <c r="I42" s="103">
        <v>2285.5188651025769</v>
      </c>
      <c r="J42" s="104"/>
      <c r="K42" s="107">
        <v>109.64327786800834</v>
      </c>
      <c r="M42" s="197"/>
    </row>
    <row r="43" spans="1:13" s="148" customFormat="1" ht="17.100000000000001" customHeight="1">
      <c r="A43" s="121" t="s">
        <v>218</v>
      </c>
      <c r="B43" s="122">
        <v>0</v>
      </c>
      <c r="C43" s="122">
        <v>0</v>
      </c>
      <c r="D43" s="122">
        <v>0</v>
      </c>
      <c r="E43" s="123">
        <v>0</v>
      </c>
      <c r="F43" s="124">
        <v>0</v>
      </c>
      <c r="G43" s="198"/>
      <c r="H43" s="123"/>
      <c r="I43" s="122">
        <v>0</v>
      </c>
      <c r="J43" s="123"/>
      <c r="K43" s="125"/>
      <c r="M43" s="197"/>
    </row>
    <row r="44" spans="1:13" s="148" customFormat="1" ht="17.100000000000001" customHeight="1">
      <c r="A44" s="193" t="s">
        <v>219</v>
      </c>
      <c r="B44" s="122">
        <v>0</v>
      </c>
      <c r="C44" s="122">
        <v>0</v>
      </c>
      <c r="D44" s="122">
        <v>60</v>
      </c>
      <c r="E44" s="123">
        <v>60</v>
      </c>
      <c r="F44" s="124">
        <v>0</v>
      </c>
      <c r="G44" s="161"/>
      <c r="H44" s="194"/>
      <c r="I44" s="122">
        <v>0</v>
      </c>
      <c r="J44" s="95"/>
      <c r="K44" s="99"/>
      <c r="M44" s="197"/>
    </row>
    <row r="45" spans="1:13" s="148" customFormat="1" ht="17.100000000000001" customHeight="1" thickBot="1">
      <c r="A45" s="195" t="s">
        <v>220</v>
      </c>
      <c r="B45" s="127">
        <v>16447.873697629497</v>
      </c>
      <c r="C45" s="127">
        <v>14048.067870600924</v>
      </c>
      <c r="D45" s="127">
        <v>15003.376400557077</v>
      </c>
      <c r="E45" s="128">
        <v>11918.183924896348</v>
      </c>
      <c r="F45" s="129">
        <v>-2399.8058270285728</v>
      </c>
      <c r="G45" s="172"/>
      <c r="H45" s="128">
        <v>-14.590371200226556</v>
      </c>
      <c r="I45" s="127">
        <v>-3085.1924756607295</v>
      </c>
      <c r="J45" s="128"/>
      <c r="K45" s="130">
        <v>-20.563321170467841</v>
      </c>
      <c r="M45" s="197"/>
    </row>
    <row r="46" spans="1:13" s="148" customFormat="1" ht="17.100000000000001" customHeight="1" thickTop="1">
      <c r="A46" s="138" t="s">
        <v>133</v>
      </c>
      <c r="B46" s="196"/>
      <c r="C46" s="77"/>
      <c r="D46" s="133"/>
      <c r="E46" s="133"/>
      <c r="F46" s="103"/>
      <c r="G46" s="103"/>
      <c r="H46" s="103"/>
      <c r="I46" s="103"/>
      <c r="J46" s="103"/>
      <c r="K46" s="103"/>
    </row>
  </sheetData>
  <mergeCells count="6">
    <mergeCell ref="A1:K1"/>
    <mergeCell ref="A2:K2"/>
    <mergeCell ref="I3:K3"/>
    <mergeCell ref="F4:K4"/>
    <mergeCell ref="F5:H5"/>
    <mergeCell ref="I5:K5"/>
  </mergeCells>
  <pageMargins left="0.7" right="0.7" top="0.75" bottom="0.75" header="0.3" footer="0.3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view="pageBreakPreview" zoomScaleSheetLayoutView="100" workbookViewId="0">
      <selection activeCell="J13" sqref="J13"/>
    </sheetView>
  </sheetViews>
  <sheetFormatPr defaultRowHeight="15"/>
  <cols>
    <col min="1" max="1" width="10.85546875" style="363" bestFit="1" customWidth="1"/>
    <col min="2" max="2" width="12" style="363" customWidth="1"/>
    <col min="3" max="3" width="12.7109375" style="363" customWidth="1"/>
    <col min="4" max="4" width="12.7109375" style="389" customWidth="1"/>
    <col min="5" max="5" width="13.7109375" style="363" bestFit="1" customWidth="1"/>
    <col min="6" max="6" width="12.7109375" style="363" customWidth="1"/>
    <col min="7" max="7" width="13.7109375" style="363" bestFit="1" customWidth="1"/>
    <col min="8" max="9" width="8.85546875" style="363" customWidth="1"/>
    <col min="10" max="10" width="13.7109375" style="363" bestFit="1" customWidth="1"/>
    <col min="11" max="11" width="14.42578125" style="363" customWidth="1"/>
    <col min="12" max="12" width="9.140625" style="363"/>
    <col min="13" max="13" width="13.7109375" style="363" bestFit="1" customWidth="1"/>
    <col min="14" max="256" width="9.140625" style="363"/>
    <col min="257" max="257" width="10.85546875" style="363" bestFit="1" customWidth="1"/>
    <col min="258" max="258" width="12" style="363" customWidth="1"/>
    <col min="259" max="260" width="12.7109375" style="363" customWidth="1"/>
    <col min="261" max="261" width="13.7109375" style="363" bestFit="1" customWidth="1"/>
    <col min="262" max="262" width="12.7109375" style="363" customWidth="1"/>
    <col min="263" max="263" width="13.7109375" style="363" bestFit="1" customWidth="1"/>
    <col min="264" max="265" width="8.85546875" style="363" customWidth="1"/>
    <col min="266" max="266" width="13.7109375" style="363" bestFit="1" customWidth="1"/>
    <col min="267" max="267" width="14.42578125" style="363" customWidth="1"/>
    <col min="268" max="268" width="9.140625" style="363"/>
    <col min="269" max="269" width="13.7109375" style="363" bestFit="1" customWidth="1"/>
    <col min="270" max="512" width="9.140625" style="363"/>
    <col min="513" max="513" width="10.85546875" style="363" bestFit="1" customWidth="1"/>
    <col min="514" max="514" width="12" style="363" customWidth="1"/>
    <col min="515" max="516" width="12.7109375" style="363" customWidth="1"/>
    <col min="517" max="517" width="13.7109375" style="363" bestFit="1" customWidth="1"/>
    <col min="518" max="518" width="12.7109375" style="363" customWidth="1"/>
    <col min="519" max="519" width="13.7109375" style="363" bestFit="1" customWidth="1"/>
    <col min="520" max="521" width="8.85546875" style="363" customWidth="1"/>
    <col min="522" max="522" width="13.7109375" style="363" bestFit="1" customWidth="1"/>
    <col min="523" max="523" width="14.42578125" style="363" customWidth="1"/>
    <col min="524" max="524" width="9.140625" style="363"/>
    <col min="525" max="525" width="13.7109375" style="363" bestFit="1" customWidth="1"/>
    <col min="526" max="768" width="9.140625" style="363"/>
    <col min="769" max="769" width="10.85546875" style="363" bestFit="1" customWidth="1"/>
    <col min="770" max="770" width="12" style="363" customWidth="1"/>
    <col min="771" max="772" width="12.7109375" style="363" customWidth="1"/>
    <col min="773" max="773" width="13.7109375" style="363" bestFit="1" customWidth="1"/>
    <col min="774" max="774" width="12.7109375" style="363" customWidth="1"/>
    <col min="775" max="775" width="13.7109375" style="363" bestFit="1" customWidth="1"/>
    <col min="776" max="777" width="8.85546875" style="363" customWidth="1"/>
    <col min="778" max="778" width="13.7109375" style="363" bestFit="1" customWidth="1"/>
    <col min="779" max="779" width="14.42578125" style="363" customWidth="1"/>
    <col min="780" max="780" width="9.140625" style="363"/>
    <col min="781" max="781" width="13.7109375" style="363" bestFit="1" customWidth="1"/>
    <col min="782" max="1024" width="9.140625" style="363"/>
    <col min="1025" max="1025" width="10.85546875" style="363" bestFit="1" customWidth="1"/>
    <col min="1026" max="1026" width="12" style="363" customWidth="1"/>
    <col min="1027" max="1028" width="12.7109375" style="363" customWidth="1"/>
    <col min="1029" max="1029" width="13.7109375" style="363" bestFit="1" customWidth="1"/>
    <col min="1030" max="1030" width="12.7109375" style="363" customWidth="1"/>
    <col min="1031" max="1031" width="13.7109375" style="363" bestFit="1" customWidth="1"/>
    <col min="1032" max="1033" width="8.85546875" style="363" customWidth="1"/>
    <col min="1034" max="1034" width="13.7109375" style="363" bestFit="1" customWidth="1"/>
    <col min="1035" max="1035" width="14.42578125" style="363" customWidth="1"/>
    <col min="1036" max="1036" width="9.140625" style="363"/>
    <col min="1037" max="1037" width="13.7109375" style="363" bestFit="1" customWidth="1"/>
    <col min="1038" max="1280" width="9.140625" style="363"/>
    <col min="1281" max="1281" width="10.85546875" style="363" bestFit="1" customWidth="1"/>
    <col min="1282" max="1282" width="12" style="363" customWidth="1"/>
    <col min="1283" max="1284" width="12.7109375" style="363" customWidth="1"/>
    <col min="1285" max="1285" width="13.7109375" style="363" bestFit="1" customWidth="1"/>
    <col min="1286" max="1286" width="12.7109375" style="363" customWidth="1"/>
    <col min="1287" max="1287" width="13.7109375" style="363" bestFit="1" customWidth="1"/>
    <col min="1288" max="1289" width="8.85546875" style="363" customWidth="1"/>
    <col min="1290" max="1290" width="13.7109375" style="363" bestFit="1" customWidth="1"/>
    <col min="1291" max="1291" width="14.42578125" style="363" customWidth="1"/>
    <col min="1292" max="1292" width="9.140625" style="363"/>
    <col min="1293" max="1293" width="13.7109375" style="363" bestFit="1" customWidth="1"/>
    <col min="1294" max="1536" width="9.140625" style="363"/>
    <col min="1537" max="1537" width="10.85546875" style="363" bestFit="1" customWidth="1"/>
    <col min="1538" max="1538" width="12" style="363" customWidth="1"/>
    <col min="1539" max="1540" width="12.7109375" style="363" customWidth="1"/>
    <col min="1541" max="1541" width="13.7109375" style="363" bestFit="1" customWidth="1"/>
    <col min="1542" max="1542" width="12.7109375" style="363" customWidth="1"/>
    <col min="1543" max="1543" width="13.7109375" style="363" bestFit="1" customWidth="1"/>
    <col min="1544" max="1545" width="8.85546875" style="363" customWidth="1"/>
    <col min="1546" max="1546" width="13.7109375" style="363" bestFit="1" customWidth="1"/>
    <col min="1547" max="1547" width="14.42578125" style="363" customWidth="1"/>
    <col min="1548" max="1548" width="9.140625" style="363"/>
    <col min="1549" max="1549" width="13.7109375" style="363" bestFit="1" customWidth="1"/>
    <col min="1550" max="1792" width="9.140625" style="363"/>
    <col min="1793" max="1793" width="10.85546875" style="363" bestFit="1" customWidth="1"/>
    <col min="1794" max="1794" width="12" style="363" customWidth="1"/>
    <col min="1795" max="1796" width="12.7109375" style="363" customWidth="1"/>
    <col min="1797" max="1797" width="13.7109375" style="363" bestFit="1" customWidth="1"/>
    <col min="1798" max="1798" width="12.7109375" style="363" customWidth="1"/>
    <col min="1799" max="1799" width="13.7109375" style="363" bestFit="1" customWidth="1"/>
    <col min="1800" max="1801" width="8.85546875" style="363" customWidth="1"/>
    <col min="1802" max="1802" width="13.7109375" style="363" bestFit="1" customWidth="1"/>
    <col min="1803" max="1803" width="14.42578125" style="363" customWidth="1"/>
    <col min="1804" max="1804" width="9.140625" style="363"/>
    <col min="1805" max="1805" width="13.7109375" style="363" bestFit="1" customWidth="1"/>
    <col min="1806" max="2048" width="9.140625" style="363"/>
    <col min="2049" max="2049" width="10.85546875" style="363" bestFit="1" customWidth="1"/>
    <col min="2050" max="2050" width="12" style="363" customWidth="1"/>
    <col min="2051" max="2052" width="12.7109375" style="363" customWidth="1"/>
    <col min="2053" max="2053" width="13.7109375" style="363" bestFit="1" customWidth="1"/>
    <col min="2054" max="2054" width="12.7109375" style="363" customWidth="1"/>
    <col min="2055" max="2055" width="13.7109375" style="363" bestFit="1" customWidth="1"/>
    <col min="2056" max="2057" width="8.85546875" style="363" customWidth="1"/>
    <col min="2058" max="2058" width="13.7109375" style="363" bestFit="1" customWidth="1"/>
    <col min="2059" max="2059" width="14.42578125" style="363" customWidth="1"/>
    <col min="2060" max="2060" width="9.140625" style="363"/>
    <col min="2061" max="2061" width="13.7109375" style="363" bestFit="1" customWidth="1"/>
    <col min="2062" max="2304" width="9.140625" style="363"/>
    <col min="2305" max="2305" width="10.85546875" style="363" bestFit="1" customWidth="1"/>
    <col min="2306" max="2306" width="12" style="363" customWidth="1"/>
    <col min="2307" max="2308" width="12.7109375" style="363" customWidth="1"/>
    <col min="2309" max="2309" width="13.7109375" style="363" bestFit="1" customWidth="1"/>
    <col min="2310" max="2310" width="12.7109375" style="363" customWidth="1"/>
    <col min="2311" max="2311" width="13.7109375" style="363" bestFit="1" customWidth="1"/>
    <col min="2312" max="2313" width="8.85546875" style="363" customWidth="1"/>
    <col min="2314" max="2314" width="13.7109375" style="363" bestFit="1" customWidth="1"/>
    <col min="2315" max="2315" width="14.42578125" style="363" customWidth="1"/>
    <col min="2316" max="2316" width="9.140625" style="363"/>
    <col min="2317" max="2317" width="13.7109375" style="363" bestFit="1" customWidth="1"/>
    <col min="2318" max="2560" width="9.140625" style="363"/>
    <col min="2561" max="2561" width="10.85546875" style="363" bestFit="1" customWidth="1"/>
    <col min="2562" max="2562" width="12" style="363" customWidth="1"/>
    <col min="2563" max="2564" width="12.7109375" style="363" customWidth="1"/>
    <col min="2565" max="2565" width="13.7109375" style="363" bestFit="1" customWidth="1"/>
    <col min="2566" max="2566" width="12.7109375" style="363" customWidth="1"/>
    <col min="2567" max="2567" width="13.7109375" style="363" bestFit="1" customWidth="1"/>
    <col min="2568" max="2569" width="8.85546875" style="363" customWidth="1"/>
    <col min="2570" max="2570" width="13.7109375" style="363" bestFit="1" customWidth="1"/>
    <col min="2571" max="2571" width="14.42578125" style="363" customWidth="1"/>
    <col min="2572" max="2572" width="9.140625" style="363"/>
    <col min="2573" max="2573" width="13.7109375" style="363" bestFit="1" customWidth="1"/>
    <col min="2574" max="2816" width="9.140625" style="363"/>
    <col min="2817" max="2817" width="10.85546875" style="363" bestFit="1" customWidth="1"/>
    <col min="2818" max="2818" width="12" style="363" customWidth="1"/>
    <col min="2819" max="2820" width="12.7109375" style="363" customWidth="1"/>
    <col min="2821" max="2821" width="13.7109375" style="363" bestFit="1" customWidth="1"/>
    <col min="2822" max="2822" width="12.7109375" style="363" customWidth="1"/>
    <col min="2823" max="2823" width="13.7109375" style="363" bestFit="1" customWidth="1"/>
    <col min="2824" max="2825" width="8.85546875" style="363" customWidth="1"/>
    <col min="2826" max="2826" width="13.7109375" style="363" bestFit="1" customWidth="1"/>
    <col min="2827" max="2827" width="14.42578125" style="363" customWidth="1"/>
    <col min="2828" max="2828" width="9.140625" style="363"/>
    <col min="2829" max="2829" width="13.7109375" style="363" bestFit="1" customWidth="1"/>
    <col min="2830" max="3072" width="9.140625" style="363"/>
    <col min="3073" max="3073" width="10.85546875" style="363" bestFit="1" customWidth="1"/>
    <col min="3074" max="3074" width="12" style="363" customWidth="1"/>
    <col min="3075" max="3076" width="12.7109375" style="363" customWidth="1"/>
    <col min="3077" max="3077" width="13.7109375" style="363" bestFit="1" customWidth="1"/>
    <col min="3078" max="3078" width="12.7109375" style="363" customWidth="1"/>
    <col min="3079" max="3079" width="13.7109375" style="363" bestFit="1" customWidth="1"/>
    <col min="3080" max="3081" width="8.85546875" style="363" customWidth="1"/>
    <col min="3082" max="3082" width="13.7109375" style="363" bestFit="1" customWidth="1"/>
    <col min="3083" max="3083" width="14.42578125" style="363" customWidth="1"/>
    <col min="3084" max="3084" width="9.140625" style="363"/>
    <col min="3085" max="3085" width="13.7109375" style="363" bestFit="1" customWidth="1"/>
    <col min="3086" max="3328" width="9.140625" style="363"/>
    <col min="3329" max="3329" width="10.85546875" style="363" bestFit="1" customWidth="1"/>
    <col min="3330" max="3330" width="12" style="363" customWidth="1"/>
    <col min="3331" max="3332" width="12.7109375" style="363" customWidth="1"/>
    <col min="3333" max="3333" width="13.7109375" style="363" bestFit="1" customWidth="1"/>
    <col min="3334" max="3334" width="12.7109375" style="363" customWidth="1"/>
    <col min="3335" max="3335" width="13.7109375" style="363" bestFit="1" customWidth="1"/>
    <col min="3336" max="3337" width="8.85546875" style="363" customWidth="1"/>
    <col min="3338" max="3338" width="13.7109375" style="363" bestFit="1" customWidth="1"/>
    <col min="3339" max="3339" width="14.42578125" style="363" customWidth="1"/>
    <col min="3340" max="3340" width="9.140625" style="363"/>
    <col min="3341" max="3341" width="13.7109375" style="363" bestFit="1" customWidth="1"/>
    <col min="3342" max="3584" width="9.140625" style="363"/>
    <col min="3585" max="3585" width="10.85546875" style="363" bestFit="1" customWidth="1"/>
    <col min="3586" max="3586" width="12" style="363" customWidth="1"/>
    <col min="3587" max="3588" width="12.7109375" style="363" customWidth="1"/>
    <col min="3589" max="3589" width="13.7109375" style="363" bestFit="1" customWidth="1"/>
    <col min="3590" max="3590" width="12.7109375" style="363" customWidth="1"/>
    <col min="3591" max="3591" width="13.7109375" style="363" bestFit="1" customWidth="1"/>
    <col min="3592" max="3593" width="8.85546875" style="363" customWidth="1"/>
    <col min="3594" max="3594" width="13.7109375" style="363" bestFit="1" customWidth="1"/>
    <col min="3595" max="3595" width="14.42578125" style="363" customWidth="1"/>
    <col min="3596" max="3596" width="9.140625" style="363"/>
    <col min="3597" max="3597" width="13.7109375" style="363" bestFit="1" customWidth="1"/>
    <col min="3598" max="3840" width="9.140625" style="363"/>
    <col min="3841" max="3841" width="10.85546875" style="363" bestFit="1" customWidth="1"/>
    <col min="3842" max="3842" width="12" style="363" customWidth="1"/>
    <col min="3843" max="3844" width="12.7109375" style="363" customWidth="1"/>
    <col min="3845" max="3845" width="13.7109375" style="363" bestFit="1" customWidth="1"/>
    <col min="3846" max="3846" width="12.7109375" style="363" customWidth="1"/>
    <col min="3847" max="3847" width="13.7109375" style="363" bestFit="1" customWidth="1"/>
    <col min="3848" max="3849" width="8.85546875" style="363" customWidth="1"/>
    <col min="3850" max="3850" width="13.7109375" style="363" bestFit="1" customWidth="1"/>
    <col min="3851" max="3851" width="14.42578125" style="363" customWidth="1"/>
    <col min="3852" max="3852" width="9.140625" style="363"/>
    <col min="3853" max="3853" width="13.7109375" style="363" bestFit="1" customWidth="1"/>
    <col min="3854" max="4096" width="9.140625" style="363"/>
    <col min="4097" max="4097" width="10.85546875" style="363" bestFit="1" customWidth="1"/>
    <col min="4098" max="4098" width="12" style="363" customWidth="1"/>
    <col min="4099" max="4100" width="12.7109375" style="363" customWidth="1"/>
    <col min="4101" max="4101" width="13.7109375" style="363" bestFit="1" customWidth="1"/>
    <col min="4102" max="4102" width="12.7109375" style="363" customWidth="1"/>
    <col min="4103" max="4103" width="13.7109375" style="363" bestFit="1" customWidth="1"/>
    <col min="4104" max="4105" width="8.85546875" style="363" customWidth="1"/>
    <col min="4106" max="4106" width="13.7109375" style="363" bestFit="1" customWidth="1"/>
    <col min="4107" max="4107" width="14.42578125" style="363" customWidth="1"/>
    <col min="4108" max="4108" width="9.140625" style="363"/>
    <col min="4109" max="4109" width="13.7109375" style="363" bestFit="1" customWidth="1"/>
    <col min="4110" max="4352" width="9.140625" style="363"/>
    <col min="4353" max="4353" width="10.85546875" style="363" bestFit="1" customWidth="1"/>
    <col min="4354" max="4354" width="12" style="363" customWidth="1"/>
    <col min="4355" max="4356" width="12.7109375" style="363" customWidth="1"/>
    <col min="4357" max="4357" width="13.7109375" style="363" bestFit="1" customWidth="1"/>
    <col min="4358" max="4358" width="12.7109375" style="363" customWidth="1"/>
    <col min="4359" max="4359" width="13.7109375" style="363" bestFit="1" customWidth="1"/>
    <col min="4360" max="4361" width="8.85546875" style="363" customWidth="1"/>
    <col min="4362" max="4362" width="13.7109375" style="363" bestFit="1" customWidth="1"/>
    <col min="4363" max="4363" width="14.42578125" style="363" customWidth="1"/>
    <col min="4364" max="4364" width="9.140625" style="363"/>
    <col min="4365" max="4365" width="13.7109375" style="363" bestFit="1" customWidth="1"/>
    <col min="4366" max="4608" width="9.140625" style="363"/>
    <col min="4609" max="4609" width="10.85546875" style="363" bestFit="1" customWidth="1"/>
    <col min="4610" max="4610" width="12" style="363" customWidth="1"/>
    <col min="4611" max="4612" width="12.7109375" style="363" customWidth="1"/>
    <col min="4613" max="4613" width="13.7109375" style="363" bestFit="1" customWidth="1"/>
    <col min="4614" max="4614" width="12.7109375" style="363" customWidth="1"/>
    <col min="4615" max="4615" width="13.7109375" style="363" bestFit="1" customWidth="1"/>
    <col min="4616" max="4617" width="8.85546875" style="363" customWidth="1"/>
    <col min="4618" max="4618" width="13.7109375" style="363" bestFit="1" customWidth="1"/>
    <col min="4619" max="4619" width="14.42578125" style="363" customWidth="1"/>
    <col min="4620" max="4620" width="9.140625" style="363"/>
    <col min="4621" max="4621" width="13.7109375" style="363" bestFit="1" customWidth="1"/>
    <col min="4622" max="4864" width="9.140625" style="363"/>
    <col min="4865" max="4865" width="10.85546875" style="363" bestFit="1" customWidth="1"/>
    <col min="4866" max="4866" width="12" style="363" customWidth="1"/>
    <col min="4867" max="4868" width="12.7109375" style="363" customWidth="1"/>
    <col min="4869" max="4869" width="13.7109375" style="363" bestFit="1" customWidth="1"/>
    <col min="4870" max="4870" width="12.7109375" style="363" customWidth="1"/>
    <col min="4871" max="4871" width="13.7109375" style="363" bestFit="1" customWidth="1"/>
    <col min="4872" max="4873" width="8.85546875" style="363" customWidth="1"/>
    <col min="4874" max="4874" width="13.7109375" style="363" bestFit="1" customWidth="1"/>
    <col min="4875" max="4875" width="14.42578125" style="363" customWidth="1"/>
    <col min="4876" max="4876" width="9.140625" style="363"/>
    <col min="4877" max="4877" width="13.7109375" style="363" bestFit="1" customWidth="1"/>
    <col min="4878" max="5120" width="9.140625" style="363"/>
    <col min="5121" max="5121" width="10.85546875" style="363" bestFit="1" customWidth="1"/>
    <col min="5122" max="5122" width="12" style="363" customWidth="1"/>
    <col min="5123" max="5124" width="12.7109375" style="363" customWidth="1"/>
    <col min="5125" max="5125" width="13.7109375" style="363" bestFit="1" customWidth="1"/>
    <col min="5126" max="5126" width="12.7109375" style="363" customWidth="1"/>
    <col min="5127" max="5127" width="13.7109375" style="363" bestFit="1" customWidth="1"/>
    <col min="5128" max="5129" width="8.85546875" style="363" customWidth="1"/>
    <col min="5130" max="5130" width="13.7109375" style="363" bestFit="1" customWidth="1"/>
    <col min="5131" max="5131" width="14.42578125" style="363" customWidth="1"/>
    <col min="5132" max="5132" width="9.140625" style="363"/>
    <col min="5133" max="5133" width="13.7109375" style="363" bestFit="1" customWidth="1"/>
    <col min="5134" max="5376" width="9.140625" style="363"/>
    <col min="5377" max="5377" width="10.85546875" style="363" bestFit="1" customWidth="1"/>
    <col min="5378" max="5378" width="12" style="363" customWidth="1"/>
    <col min="5379" max="5380" width="12.7109375" style="363" customWidth="1"/>
    <col min="5381" max="5381" width="13.7109375" style="363" bestFit="1" customWidth="1"/>
    <col min="5382" max="5382" width="12.7109375" style="363" customWidth="1"/>
    <col min="5383" max="5383" width="13.7109375" style="363" bestFit="1" customWidth="1"/>
    <col min="5384" max="5385" width="8.85546875" style="363" customWidth="1"/>
    <col min="5386" max="5386" width="13.7109375" style="363" bestFit="1" customWidth="1"/>
    <col min="5387" max="5387" width="14.42578125" style="363" customWidth="1"/>
    <col min="5388" max="5388" width="9.140625" style="363"/>
    <col min="5389" max="5389" width="13.7109375" style="363" bestFit="1" customWidth="1"/>
    <col min="5390" max="5632" width="9.140625" style="363"/>
    <col min="5633" max="5633" width="10.85546875" style="363" bestFit="1" customWidth="1"/>
    <col min="5634" max="5634" width="12" style="363" customWidth="1"/>
    <col min="5635" max="5636" width="12.7109375" style="363" customWidth="1"/>
    <col min="5637" max="5637" width="13.7109375" style="363" bestFit="1" customWidth="1"/>
    <col min="5638" max="5638" width="12.7109375" style="363" customWidth="1"/>
    <col min="5639" max="5639" width="13.7109375" style="363" bestFit="1" customWidth="1"/>
    <col min="5640" max="5641" width="8.85546875" style="363" customWidth="1"/>
    <col min="5642" max="5642" width="13.7109375" style="363" bestFit="1" customWidth="1"/>
    <col min="5643" max="5643" width="14.42578125" style="363" customWidth="1"/>
    <col min="5644" max="5644" width="9.140625" style="363"/>
    <col min="5645" max="5645" width="13.7109375" style="363" bestFit="1" customWidth="1"/>
    <col min="5646" max="5888" width="9.140625" style="363"/>
    <col min="5889" max="5889" width="10.85546875" style="363" bestFit="1" customWidth="1"/>
    <col min="5890" max="5890" width="12" style="363" customWidth="1"/>
    <col min="5891" max="5892" width="12.7109375" style="363" customWidth="1"/>
    <col min="5893" max="5893" width="13.7109375" style="363" bestFit="1" customWidth="1"/>
    <col min="5894" max="5894" width="12.7109375" style="363" customWidth="1"/>
    <col min="5895" max="5895" width="13.7109375" style="363" bestFit="1" customWidth="1"/>
    <col min="5896" max="5897" width="8.85546875" style="363" customWidth="1"/>
    <col min="5898" max="5898" width="13.7109375" style="363" bestFit="1" customWidth="1"/>
    <col min="5899" max="5899" width="14.42578125" style="363" customWidth="1"/>
    <col min="5900" max="5900" width="9.140625" style="363"/>
    <col min="5901" max="5901" width="13.7109375" style="363" bestFit="1" customWidth="1"/>
    <col min="5902" max="6144" width="9.140625" style="363"/>
    <col min="6145" max="6145" width="10.85546875" style="363" bestFit="1" customWidth="1"/>
    <col min="6146" max="6146" width="12" style="363" customWidth="1"/>
    <col min="6147" max="6148" width="12.7109375" style="363" customWidth="1"/>
    <col min="6149" max="6149" width="13.7109375" style="363" bestFit="1" customWidth="1"/>
    <col min="6150" max="6150" width="12.7109375" style="363" customWidth="1"/>
    <col min="6151" max="6151" width="13.7109375" style="363" bestFit="1" customWidth="1"/>
    <col min="6152" max="6153" width="8.85546875" style="363" customWidth="1"/>
    <col min="6154" max="6154" width="13.7109375" style="363" bestFit="1" customWidth="1"/>
    <col min="6155" max="6155" width="14.42578125" style="363" customWidth="1"/>
    <col min="6156" max="6156" width="9.140625" style="363"/>
    <col min="6157" max="6157" width="13.7109375" style="363" bestFit="1" customWidth="1"/>
    <col min="6158" max="6400" width="9.140625" style="363"/>
    <col min="6401" max="6401" width="10.85546875" style="363" bestFit="1" customWidth="1"/>
    <col min="6402" max="6402" width="12" style="363" customWidth="1"/>
    <col min="6403" max="6404" width="12.7109375" style="363" customWidth="1"/>
    <col min="6405" max="6405" width="13.7109375" style="363" bestFit="1" customWidth="1"/>
    <col min="6406" max="6406" width="12.7109375" style="363" customWidth="1"/>
    <col min="6407" max="6407" width="13.7109375" style="363" bestFit="1" customWidth="1"/>
    <col min="6408" max="6409" width="8.85546875" style="363" customWidth="1"/>
    <col min="6410" max="6410" width="13.7109375" style="363" bestFit="1" customWidth="1"/>
    <col min="6411" max="6411" width="14.42578125" style="363" customWidth="1"/>
    <col min="6412" max="6412" width="9.140625" style="363"/>
    <col min="6413" max="6413" width="13.7109375" style="363" bestFit="1" customWidth="1"/>
    <col min="6414" max="6656" width="9.140625" style="363"/>
    <col min="6657" max="6657" width="10.85546875" style="363" bestFit="1" customWidth="1"/>
    <col min="6658" max="6658" width="12" style="363" customWidth="1"/>
    <col min="6659" max="6660" width="12.7109375" style="363" customWidth="1"/>
    <col min="6661" max="6661" width="13.7109375" style="363" bestFit="1" customWidth="1"/>
    <col min="6662" max="6662" width="12.7109375" style="363" customWidth="1"/>
    <col min="6663" max="6663" width="13.7109375" style="363" bestFit="1" customWidth="1"/>
    <col min="6664" max="6665" width="8.85546875" style="363" customWidth="1"/>
    <col min="6666" max="6666" width="13.7109375" style="363" bestFit="1" customWidth="1"/>
    <col min="6667" max="6667" width="14.42578125" style="363" customWidth="1"/>
    <col min="6668" max="6668" width="9.140625" style="363"/>
    <col min="6669" max="6669" width="13.7109375" style="363" bestFit="1" customWidth="1"/>
    <col min="6670" max="6912" width="9.140625" style="363"/>
    <col min="6913" max="6913" width="10.85546875" style="363" bestFit="1" customWidth="1"/>
    <col min="6914" max="6914" width="12" style="363" customWidth="1"/>
    <col min="6915" max="6916" width="12.7109375" style="363" customWidth="1"/>
    <col min="6917" max="6917" width="13.7109375" style="363" bestFit="1" customWidth="1"/>
    <col min="6918" max="6918" width="12.7109375" style="363" customWidth="1"/>
    <col min="6919" max="6919" width="13.7109375" style="363" bestFit="1" customWidth="1"/>
    <col min="6920" max="6921" width="8.85546875" style="363" customWidth="1"/>
    <col min="6922" max="6922" width="13.7109375" style="363" bestFit="1" customWidth="1"/>
    <col min="6923" max="6923" width="14.42578125" style="363" customWidth="1"/>
    <col min="6924" max="6924" width="9.140625" style="363"/>
    <col min="6925" max="6925" width="13.7109375" style="363" bestFit="1" customWidth="1"/>
    <col min="6926" max="7168" width="9.140625" style="363"/>
    <col min="7169" max="7169" width="10.85546875" style="363" bestFit="1" customWidth="1"/>
    <col min="7170" max="7170" width="12" style="363" customWidth="1"/>
    <col min="7171" max="7172" width="12.7109375" style="363" customWidth="1"/>
    <col min="7173" max="7173" width="13.7109375" style="363" bestFit="1" customWidth="1"/>
    <col min="7174" max="7174" width="12.7109375" style="363" customWidth="1"/>
    <col min="7175" max="7175" width="13.7109375" style="363" bestFit="1" customWidth="1"/>
    <col min="7176" max="7177" width="8.85546875" style="363" customWidth="1"/>
    <col min="7178" max="7178" width="13.7109375" style="363" bestFit="1" customWidth="1"/>
    <col min="7179" max="7179" width="14.42578125" style="363" customWidth="1"/>
    <col min="7180" max="7180" width="9.140625" style="363"/>
    <col min="7181" max="7181" width="13.7109375" style="363" bestFit="1" customWidth="1"/>
    <col min="7182" max="7424" width="9.140625" style="363"/>
    <col min="7425" max="7425" width="10.85546875" style="363" bestFit="1" customWidth="1"/>
    <col min="7426" max="7426" width="12" style="363" customWidth="1"/>
    <col min="7427" max="7428" width="12.7109375" style="363" customWidth="1"/>
    <col min="7429" max="7429" width="13.7109375" style="363" bestFit="1" customWidth="1"/>
    <col min="7430" max="7430" width="12.7109375" style="363" customWidth="1"/>
    <col min="7431" max="7431" width="13.7109375" style="363" bestFit="1" customWidth="1"/>
    <col min="7432" max="7433" width="8.85546875" style="363" customWidth="1"/>
    <col min="7434" max="7434" width="13.7109375" style="363" bestFit="1" customWidth="1"/>
    <col min="7435" max="7435" width="14.42578125" style="363" customWidth="1"/>
    <col min="7436" max="7436" width="9.140625" style="363"/>
    <col min="7437" max="7437" width="13.7109375" style="363" bestFit="1" customWidth="1"/>
    <col min="7438" max="7680" width="9.140625" style="363"/>
    <col min="7681" max="7681" width="10.85546875" style="363" bestFit="1" customWidth="1"/>
    <col min="7682" max="7682" width="12" style="363" customWidth="1"/>
    <col min="7683" max="7684" width="12.7109375" style="363" customWidth="1"/>
    <col min="7685" max="7685" width="13.7109375" style="363" bestFit="1" customWidth="1"/>
    <col min="7686" max="7686" width="12.7109375" style="363" customWidth="1"/>
    <col min="7687" max="7687" width="13.7109375" style="363" bestFit="1" customWidth="1"/>
    <col min="7688" max="7689" width="8.85546875" style="363" customWidth="1"/>
    <col min="7690" max="7690" width="13.7109375" style="363" bestFit="1" customWidth="1"/>
    <col min="7691" max="7691" width="14.42578125" style="363" customWidth="1"/>
    <col min="7692" max="7692" width="9.140625" style="363"/>
    <col min="7693" max="7693" width="13.7109375" style="363" bestFit="1" customWidth="1"/>
    <col min="7694" max="7936" width="9.140625" style="363"/>
    <col min="7937" max="7937" width="10.85546875" style="363" bestFit="1" customWidth="1"/>
    <col min="7938" max="7938" width="12" style="363" customWidth="1"/>
    <col min="7939" max="7940" width="12.7109375" style="363" customWidth="1"/>
    <col min="7941" max="7941" width="13.7109375" style="363" bestFit="1" customWidth="1"/>
    <col min="7942" max="7942" width="12.7109375" style="363" customWidth="1"/>
    <col min="7943" max="7943" width="13.7109375" style="363" bestFit="1" customWidth="1"/>
    <col min="7944" max="7945" width="8.85546875" style="363" customWidth="1"/>
    <col min="7946" max="7946" width="13.7109375" style="363" bestFit="1" customWidth="1"/>
    <col min="7947" max="7947" width="14.42578125" style="363" customWidth="1"/>
    <col min="7948" max="7948" width="9.140625" style="363"/>
    <col min="7949" max="7949" width="13.7109375" style="363" bestFit="1" customWidth="1"/>
    <col min="7950" max="8192" width="9.140625" style="363"/>
    <col min="8193" max="8193" width="10.85546875" style="363" bestFit="1" customWidth="1"/>
    <col min="8194" max="8194" width="12" style="363" customWidth="1"/>
    <col min="8195" max="8196" width="12.7109375" style="363" customWidth="1"/>
    <col min="8197" max="8197" width="13.7109375" style="363" bestFit="1" customWidth="1"/>
    <col min="8198" max="8198" width="12.7109375" style="363" customWidth="1"/>
    <col min="8199" max="8199" width="13.7109375" style="363" bestFit="1" customWidth="1"/>
    <col min="8200" max="8201" width="8.85546875" style="363" customWidth="1"/>
    <col min="8202" max="8202" width="13.7109375" style="363" bestFit="1" customWidth="1"/>
    <col min="8203" max="8203" width="14.42578125" style="363" customWidth="1"/>
    <col min="8204" max="8204" width="9.140625" style="363"/>
    <col min="8205" max="8205" width="13.7109375" style="363" bestFit="1" customWidth="1"/>
    <col min="8206" max="8448" width="9.140625" style="363"/>
    <col min="8449" max="8449" width="10.85546875" style="363" bestFit="1" customWidth="1"/>
    <col min="8450" max="8450" width="12" style="363" customWidth="1"/>
    <col min="8451" max="8452" width="12.7109375" style="363" customWidth="1"/>
    <col min="8453" max="8453" width="13.7109375" style="363" bestFit="1" customWidth="1"/>
    <col min="8454" max="8454" width="12.7109375" style="363" customWidth="1"/>
    <col min="8455" max="8455" width="13.7109375" style="363" bestFit="1" customWidth="1"/>
    <col min="8456" max="8457" width="8.85546875" style="363" customWidth="1"/>
    <col min="8458" max="8458" width="13.7109375" style="363" bestFit="1" customWidth="1"/>
    <col min="8459" max="8459" width="14.42578125" style="363" customWidth="1"/>
    <col min="8460" max="8460" width="9.140625" style="363"/>
    <col min="8461" max="8461" width="13.7109375" style="363" bestFit="1" customWidth="1"/>
    <col min="8462" max="8704" width="9.140625" style="363"/>
    <col min="8705" max="8705" width="10.85546875" style="363" bestFit="1" customWidth="1"/>
    <col min="8706" max="8706" width="12" style="363" customWidth="1"/>
    <col min="8707" max="8708" width="12.7109375" style="363" customWidth="1"/>
    <col min="8709" max="8709" width="13.7109375" style="363" bestFit="1" customWidth="1"/>
    <col min="8710" max="8710" width="12.7109375" style="363" customWidth="1"/>
    <col min="8711" max="8711" width="13.7109375" style="363" bestFit="1" customWidth="1"/>
    <col min="8712" max="8713" width="8.85546875" style="363" customWidth="1"/>
    <col min="8714" max="8714" width="13.7109375" style="363" bestFit="1" customWidth="1"/>
    <col min="8715" max="8715" width="14.42578125" style="363" customWidth="1"/>
    <col min="8716" max="8716" width="9.140625" style="363"/>
    <col min="8717" max="8717" width="13.7109375" style="363" bestFit="1" customWidth="1"/>
    <col min="8718" max="8960" width="9.140625" style="363"/>
    <col min="8961" max="8961" width="10.85546875" style="363" bestFit="1" customWidth="1"/>
    <col min="8962" max="8962" width="12" style="363" customWidth="1"/>
    <col min="8963" max="8964" width="12.7109375" style="363" customWidth="1"/>
    <col min="8965" max="8965" width="13.7109375" style="363" bestFit="1" customWidth="1"/>
    <col min="8966" max="8966" width="12.7109375" style="363" customWidth="1"/>
    <col min="8967" max="8967" width="13.7109375" style="363" bestFit="1" customWidth="1"/>
    <col min="8968" max="8969" width="8.85546875" style="363" customWidth="1"/>
    <col min="8970" max="8970" width="13.7109375" style="363" bestFit="1" customWidth="1"/>
    <col min="8971" max="8971" width="14.42578125" style="363" customWidth="1"/>
    <col min="8972" max="8972" width="9.140625" style="363"/>
    <col min="8973" max="8973" width="13.7109375" style="363" bestFit="1" customWidth="1"/>
    <col min="8974" max="9216" width="9.140625" style="363"/>
    <col min="9217" max="9217" width="10.85546875" style="363" bestFit="1" customWidth="1"/>
    <col min="9218" max="9218" width="12" style="363" customWidth="1"/>
    <col min="9219" max="9220" width="12.7109375" style="363" customWidth="1"/>
    <col min="9221" max="9221" width="13.7109375" style="363" bestFit="1" customWidth="1"/>
    <col min="9222" max="9222" width="12.7109375" style="363" customWidth="1"/>
    <col min="9223" max="9223" width="13.7109375" style="363" bestFit="1" customWidth="1"/>
    <col min="9224" max="9225" width="8.85546875" style="363" customWidth="1"/>
    <col min="9226" max="9226" width="13.7109375" style="363" bestFit="1" customWidth="1"/>
    <col min="9227" max="9227" width="14.42578125" style="363" customWidth="1"/>
    <col min="9228" max="9228" width="9.140625" style="363"/>
    <col min="9229" max="9229" width="13.7109375" style="363" bestFit="1" customWidth="1"/>
    <col min="9230" max="9472" width="9.140625" style="363"/>
    <col min="9473" max="9473" width="10.85546875" style="363" bestFit="1" customWidth="1"/>
    <col min="9474" max="9474" width="12" style="363" customWidth="1"/>
    <col min="9475" max="9476" width="12.7109375" style="363" customWidth="1"/>
    <col min="9477" max="9477" width="13.7109375" style="363" bestFit="1" customWidth="1"/>
    <col min="9478" max="9478" width="12.7109375" style="363" customWidth="1"/>
    <col min="9479" max="9479" width="13.7109375" style="363" bestFit="1" customWidth="1"/>
    <col min="9480" max="9481" width="8.85546875" style="363" customWidth="1"/>
    <col min="9482" max="9482" width="13.7109375" style="363" bestFit="1" customWidth="1"/>
    <col min="9483" max="9483" width="14.42578125" style="363" customWidth="1"/>
    <col min="9484" max="9484" width="9.140625" style="363"/>
    <col min="9485" max="9485" width="13.7109375" style="363" bestFit="1" customWidth="1"/>
    <col min="9486" max="9728" width="9.140625" style="363"/>
    <col min="9729" max="9729" width="10.85546875" style="363" bestFit="1" customWidth="1"/>
    <col min="9730" max="9730" width="12" style="363" customWidth="1"/>
    <col min="9731" max="9732" width="12.7109375" style="363" customWidth="1"/>
    <col min="9733" max="9733" width="13.7109375" style="363" bestFit="1" customWidth="1"/>
    <col min="9734" max="9734" width="12.7109375" style="363" customWidth="1"/>
    <col min="9735" max="9735" width="13.7109375" style="363" bestFit="1" customWidth="1"/>
    <col min="9736" max="9737" width="8.85546875" style="363" customWidth="1"/>
    <col min="9738" max="9738" width="13.7109375" style="363" bestFit="1" customWidth="1"/>
    <col min="9739" max="9739" width="14.42578125" style="363" customWidth="1"/>
    <col min="9740" max="9740" width="9.140625" style="363"/>
    <col min="9741" max="9741" width="13.7109375" style="363" bestFit="1" customWidth="1"/>
    <col min="9742" max="9984" width="9.140625" style="363"/>
    <col min="9985" max="9985" width="10.85546875" style="363" bestFit="1" customWidth="1"/>
    <col min="9986" max="9986" width="12" style="363" customWidth="1"/>
    <col min="9987" max="9988" width="12.7109375" style="363" customWidth="1"/>
    <col min="9989" max="9989" width="13.7109375" style="363" bestFit="1" customWidth="1"/>
    <col min="9990" max="9990" width="12.7109375" style="363" customWidth="1"/>
    <col min="9991" max="9991" width="13.7109375" style="363" bestFit="1" customWidth="1"/>
    <col min="9992" max="9993" width="8.85546875" style="363" customWidth="1"/>
    <col min="9994" max="9994" width="13.7109375" style="363" bestFit="1" customWidth="1"/>
    <col min="9995" max="9995" width="14.42578125" style="363" customWidth="1"/>
    <col min="9996" max="9996" width="9.140625" style="363"/>
    <col min="9997" max="9997" width="13.7109375" style="363" bestFit="1" customWidth="1"/>
    <col min="9998" max="10240" width="9.140625" style="363"/>
    <col min="10241" max="10241" width="10.85546875" style="363" bestFit="1" customWidth="1"/>
    <col min="10242" max="10242" width="12" style="363" customWidth="1"/>
    <col min="10243" max="10244" width="12.7109375" style="363" customWidth="1"/>
    <col min="10245" max="10245" width="13.7109375" style="363" bestFit="1" customWidth="1"/>
    <col min="10246" max="10246" width="12.7109375" style="363" customWidth="1"/>
    <col min="10247" max="10247" width="13.7109375" style="363" bestFit="1" customWidth="1"/>
    <col min="10248" max="10249" width="8.85546875" style="363" customWidth="1"/>
    <col min="10250" max="10250" width="13.7109375" style="363" bestFit="1" customWidth="1"/>
    <col min="10251" max="10251" width="14.42578125" style="363" customWidth="1"/>
    <col min="10252" max="10252" width="9.140625" style="363"/>
    <col min="10253" max="10253" width="13.7109375" style="363" bestFit="1" customWidth="1"/>
    <col min="10254" max="10496" width="9.140625" style="363"/>
    <col min="10497" max="10497" width="10.85546875" style="363" bestFit="1" customWidth="1"/>
    <col min="10498" max="10498" width="12" style="363" customWidth="1"/>
    <col min="10499" max="10500" width="12.7109375" style="363" customWidth="1"/>
    <col min="10501" max="10501" width="13.7109375" style="363" bestFit="1" customWidth="1"/>
    <col min="10502" max="10502" width="12.7109375" style="363" customWidth="1"/>
    <col min="10503" max="10503" width="13.7109375" style="363" bestFit="1" customWidth="1"/>
    <col min="10504" max="10505" width="8.85546875" style="363" customWidth="1"/>
    <col min="10506" max="10506" width="13.7109375" style="363" bestFit="1" customWidth="1"/>
    <col min="10507" max="10507" width="14.42578125" style="363" customWidth="1"/>
    <col min="10508" max="10508" width="9.140625" style="363"/>
    <col min="10509" max="10509" width="13.7109375" style="363" bestFit="1" customWidth="1"/>
    <col min="10510" max="10752" width="9.140625" style="363"/>
    <col min="10753" max="10753" width="10.85546875" style="363" bestFit="1" customWidth="1"/>
    <col min="10754" max="10754" width="12" style="363" customWidth="1"/>
    <col min="10755" max="10756" width="12.7109375" style="363" customWidth="1"/>
    <col min="10757" max="10757" width="13.7109375" style="363" bestFit="1" customWidth="1"/>
    <col min="10758" max="10758" width="12.7109375" style="363" customWidth="1"/>
    <col min="10759" max="10759" width="13.7109375" style="363" bestFit="1" customWidth="1"/>
    <col min="10760" max="10761" width="8.85546875" style="363" customWidth="1"/>
    <col min="10762" max="10762" width="13.7109375" style="363" bestFit="1" customWidth="1"/>
    <col min="10763" max="10763" width="14.42578125" style="363" customWidth="1"/>
    <col min="10764" max="10764" width="9.140625" style="363"/>
    <col min="10765" max="10765" width="13.7109375" style="363" bestFit="1" customWidth="1"/>
    <col min="10766" max="11008" width="9.140625" style="363"/>
    <col min="11009" max="11009" width="10.85546875" style="363" bestFit="1" customWidth="1"/>
    <col min="11010" max="11010" width="12" style="363" customWidth="1"/>
    <col min="11011" max="11012" width="12.7109375" style="363" customWidth="1"/>
    <col min="11013" max="11013" width="13.7109375" style="363" bestFit="1" customWidth="1"/>
    <col min="11014" max="11014" width="12.7109375" style="363" customWidth="1"/>
    <col min="11015" max="11015" width="13.7109375" style="363" bestFit="1" customWidth="1"/>
    <col min="11016" max="11017" width="8.85546875" style="363" customWidth="1"/>
    <col min="11018" max="11018" width="13.7109375" style="363" bestFit="1" customWidth="1"/>
    <col min="11019" max="11019" width="14.42578125" style="363" customWidth="1"/>
    <col min="11020" max="11020" width="9.140625" style="363"/>
    <col min="11021" max="11021" width="13.7109375" style="363" bestFit="1" customWidth="1"/>
    <col min="11022" max="11264" width="9.140625" style="363"/>
    <col min="11265" max="11265" width="10.85546875" style="363" bestFit="1" customWidth="1"/>
    <col min="11266" max="11266" width="12" style="363" customWidth="1"/>
    <col min="11267" max="11268" width="12.7109375" style="363" customWidth="1"/>
    <col min="11269" max="11269" width="13.7109375" style="363" bestFit="1" customWidth="1"/>
    <col min="11270" max="11270" width="12.7109375" style="363" customWidth="1"/>
    <col min="11271" max="11271" width="13.7109375" style="363" bestFit="1" customWidth="1"/>
    <col min="11272" max="11273" width="8.85546875" style="363" customWidth="1"/>
    <col min="11274" max="11274" width="13.7109375" style="363" bestFit="1" customWidth="1"/>
    <col min="11275" max="11275" width="14.42578125" style="363" customWidth="1"/>
    <col min="11276" max="11276" width="9.140625" style="363"/>
    <col min="11277" max="11277" width="13.7109375" style="363" bestFit="1" customWidth="1"/>
    <col min="11278" max="11520" width="9.140625" style="363"/>
    <col min="11521" max="11521" width="10.85546875" style="363" bestFit="1" customWidth="1"/>
    <col min="11522" max="11522" width="12" style="363" customWidth="1"/>
    <col min="11523" max="11524" width="12.7109375" style="363" customWidth="1"/>
    <col min="11525" max="11525" width="13.7109375" style="363" bestFit="1" customWidth="1"/>
    <col min="11526" max="11526" width="12.7109375" style="363" customWidth="1"/>
    <col min="11527" max="11527" width="13.7109375" style="363" bestFit="1" customWidth="1"/>
    <col min="11528" max="11529" width="8.85546875" style="363" customWidth="1"/>
    <col min="11530" max="11530" width="13.7109375" style="363" bestFit="1" customWidth="1"/>
    <col min="11531" max="11531" width="14.42578125" style="363" customWidth="1"/>
    <col min="11532" max="11532" width="9.140625" style="363"/>
    <col min="11533" max="11533" width="13.7109375" style="363" bestFit="1" customWidth="1"/>
    <col min="11534" max="11776" width="9.140625" style="363"/>
    <col min="11777" max="11777" width="10.85546875" style="363" bestFit="1" customWidth="1"/>
    <col min="11778" max="11778" width="12" style="363" customWidth="1"/>
    <col min="11779" max="11780" width="12.7109375" style="363" customWidth="1"/>
    <col min="11781" max="11781" width="13.7109375" style="363" bestFit="1" customWidth="1"/>
    <col min="11782" max="11782" width="12.7109375" style="363" customWidth="1"/>
    <col min="11783" max="11783" width="13.7109375" style="363" bestFit="1" customWidth="1"/>
    <col min="11784" max="11785" width="8.85546875" style="363" customWidth="1"/>
    <col min="11786" max="11786" width="13.7109375" style="363" bestFit="1" customWidth="1"/>
    <col min="11787" max="11787" width="14.42578125" style="363" customWidth="1"/>
    <col min="11788" max="11788" width="9.140625" style="363"/>
    <col min="11789" max="11789" width="13.7109375" style="363" bestFit="1" customWidth="1"/>
    <col min="11790" max="12032" width="9.140625" style="363"/>
    <col min="12033" max="12033" width="10.85546875" style="363" bestFit="1" customWidth="1"/>
    <col min="12034" max="12034" width="12" style="363" customWidth="1"/>
    <col min="12035" max="12036" width="12.7109375" style="363" customWidth="1"/>
    <col min="12037" max="12037" width="13.7109375" style="363" bestFit="1" customWidth="1"/>
    <col min="12038" max="12038" width="12.7109375" style="363" customWidth="1"/>
    <col min="12039" max="12039" width="13.7109375" style="363" bestFit="1" customWidth="1"/>
    <col min="12040" max="12041" width="8.85546875" style="363" customWidth="1"/>
    <col min="12042" max="12042" width="13.7109375" style="363" bestFit="1" customWidth="1"/>
    <col min="12043" max="12043" width="14.42578125" style="363" customWidth="1"/>
    <col min="12044" max="12044" width="9.140625" style="363"/>
    <col min="12045" max="12045" width="13.7109375" style="363" bestFit="1" customWidth="1"/>
    <col min="12046" max="12288" width="9.140625" style="363"/>
    <col min="12289" max="12289" width="10.85546875" style="363" bestFit="1" customWidth="1"/>
    <col min="12290" max="12290" width="12" style="363" customWidth="1"/>
    <col min="12291" max="12292" width="12.7109375" style="363" customWidth="1"/>
    <col min="12293" max="12293" width="13.7109375" style="363" bestFit="1" customWidth="1"/>
    <col min="12294" max="12294" width="12.7109375" style="363" customWidth="1"/>
    <col min="12295" max="12295" width="13.7109375" style="363" bestFit="1" customWidth="1"/>
    <col min="12296" max="12297" width="8.85546875" style="363" customWidth="1"/>
    <col min="12298" max="12298" width="13.7109375" style="363" bestFit="1" customWidth="1"/>
    <col min="12299" max="12299" width="14.42578125" style="363" customWidth="1"/>
    <col min="12300" max="12300" width="9.140625" style="363"/>
    <col min="12301" max="12301" width="13.7109375" style="363" bestFit="1" customWidth="1"/>
    <col min="12302" max="12544" width="9.140625" style="363"/>
    <col min="12545" max="12545" width="10.85546875" style="363" bestFit="1" customWidth="1"/>
    <col min="12546" max="12546" width="12" style="363" customWidth="1"/>
    <col min="12547" max="12548" width="12.7109375" style="363" customWidth="1"/>
    <col min="12549" max="12549" width="13.7109375" style="363" bestFit="1" customWidth="1"/>
    <col min="12550" max="12550" width="12.7109375" style="363" customWidth="1"/>
    <col min="12551" max="12551" width="13.7109375" style="363" bestFit="1" customWidth="1"/>
    <col min="12552" max="12553" width="8.85546875" style="363" customWidth="1"/>
    <col min="12554" max="12554" width="13.7109375" style="363" bestFit="1" customWidth="1"/>
    <col min="12555" max="12555" width="14.42578125" style="363" customWidth="1"/>
    <col min="12556" max="12556" width="9.140625" style="363"/>
    <col min="12557" max="12557" width="13.7109375" style="363" bestFit="1" customWidth="1"/>
    <col min="12558" max="12800" width="9.140625" style="363"/>
    <col min="12801" max="12801" width="10.85546875" style="363" bestFit="1" customWidth="1"/>
    <col min="12802" max="12802" width="12" style="363" customWidth="1"/>
    <col min="12803" max="12804" width="12.7109375" style="363" customWidth="1"/>
    <col min="12805" max="12805" width="13.7109375" style="363" bestFit="1" customWidth="1"/>
    <col min="12806" max="12806" width="12.7109375" style="363" customWidth="1"/>
    <col min="12807" max="12807" width="13.7109375" style="363" bestFit="1" customWidth="1"/>
    <col min="12808" max="12809" width="8.85546875" style="363" customWidth="1"/>
    <col min="12810" max="12810" width="13.7109375" style="363" bestFit="1" customWidth="1"/>
    <col min="12811" max="12811" width="14.42578125" style="363" customWidth="1"/>
    <col min="12812" max="12812" width="9.140625" style="363"/>
    <col min="12813" max="12813" width="13.7109375" style="363" bestFit="1" customWidth="1"/>
    <col min="12814" max="13056" width="9.140625" style="363"/>
    <col min="13057" max="13057" width="10.85546875" style="363" bestFit="1" customWidth="1"/>
    <col min="13058" max="13058" width="12" style="363" customWidth="1"/>
    <col min="13059" max="13060" width="12.7109375" style="363" customWidth="1"/>
    <col min="13061" max="13061" width="13.7109375" style="363" bestFit="1" customWidth="1"/>
    <col min="13062" max="13062" width="12.7109375" style="363" customWidth="1"/>
    <col min="13063" max="13063" width="13.7109375" style="363" bestFit="1" customWidth="1"/>
    <col min="13064" max="13065" width="8.85546875" style="363" customWidth="1"/>
    <col min="13066" max="13066" width="13.7109375" style="363" bestFit="1" customWidth="1"/>
    <col min="13067" max="13067" width="14.42578125" style="363" customWidth="1"/>
    <col min="13068" max="13068" width="9.140625" style="363"/>
    <col min="13069" max="13069" width="13.7109375" style="363" bestFit="1" customWidth="1"/>
    <col min="13070" max="13312" width="9.140625" style="363"/>
    <col min="13313" max="13313" width="10.85546875" style="363" bestFit="1" customWidth="1"/>
    <col min="13314" max="13314" width="12" style="363" customWidth="1"/>
    <col min="13315" max="13316" width="12.7109375" style="363" customWidth="1"/>
    <col min="13317" max="13317" width="13.7109375" style="363" bestFit="1" customWidth="1"/>
    <col min="13318" max="13318" width="12.7109375" style="363" customWidth="1"/>
    <col min="13319" max="13319" width="13.7109375" style="363" bestFit="1" customWidth="1"/>
    <col min="13320" max="13321" width="8.85546875" style="363" customWidth="1"/>
    <col min="13322" max="13322" width="13.7109375" style="363" bestFit="1" customWidth="1"/>
    <col min="13323" max="13323" width="14.42578125" style="363" customWidth="1"/>
    <col min="13324" max="13324" width="9.140625" style="363"/>
    <col min="13325" max="13325" width="13.7109375" style="363" bestFit="1" customWidth="1"/>
    <col min="13326" max="13568" width="9.140625" style="363"/>
    <col min="13569" max="13569" width="10.85546875" style="363" bestFit="1" customWidth="1"/>
    <col min="13570" max="13570" width="12" style="363" customWidth="1"/>
    <col min="13571" max="13572" width="12.7109375" style="363" customWidth="1"/>
    <col min="13573" max="13573" width="13.7109375" style="363" bestFit="1" customWidth="1"/>
    <col min="13574" max="13574" width="12.7109375" style="363" customWidth="1"/>
    <col min="13575" max="13575" width="13.7109375" style="363" bestFit="1" customWidth="1"/>
    <col min="13576" max="13577" width="8.85546875" style="363" customWidth="1"/>
    <col min="13578" max="13578" width="13.7109375" style="363" bestFit="1" customWidth="1"/>
    <col min="13579" max="13579" width="14.42578125" style="363" customWidth="1"/>
    <col min="13580" max="13580" width="9.140625" style="363"/>
    <col min="13581" max="13581" width="13.7109375" style="363" bestFit="1" customWidth="1"/>
    <col min="13582" max="13824" width="9.140625" style="363"/>
    <col min="13825" max="13825" width="10.85546875" style="363" bestFit="1" customWidth="1"/>
    <col min="13826" max="13826" width="12" style="363" customWidth="1"/>
    <col min="13827" max="13828" width="12.7109375" style="363" customWidth="1"/>
    <col min="13829" max="13829" width="13.7109375" style="363" bestFit="1" customWidth="1"/>
    <col min="13830" max="13830" width="12.7109375" style="363" customWidth="1"/>
    <col min="13831" max="13831" width="13.7109375" style="363" bestFit="1" customWidth="1"/>
    <col min="13832" max="13833" width="8.85546875" style="363" customWidth="1"/>
    <col min="13834" max="13834" width="13.7109375" style="363" bestFit="1" customWidth="1"/>
    <col min="13835" max="13835" width="14.42578125" style="363" customWidth="1"/>
    <col min="13836" max="13836" width="9.140625" style="363"/>
    <col min="13837" max="13837" width="13.7109375" style="363" bestFit="1" customWidth="1"/>
    <col min="13838" max="14080" width="9.140625" style="363"/>
    <col min="14081" max="14081" width="10.85546875" style="363" bestFit="1" customWidth="1"/>
    <col min="14082" max="14082" width="12" style="363" customWidth="1"/>
    <col min="14083" max="14084" width="12.7109375" style="363" customWidth="1"/>
    <col min="14085" max="14085" width="13.7109375" style="363" bestFit="1" customWidth="1"/>
    <col min="14086" max="14086" width="12.7109375" style="363" customWidth="1"/>
    <col min="14087" max="14087" width="13.7109375" style="363" bestFit="1" customWidth="1"/>
    <col min="14088" max="14089" width="8.85546875" style="363" customWidth="1"/>
    <col min="14090" max="14090" width="13.7109375" style="363" bestFit="1" customWidth="1"/>
    <col min="14091" max="14091" width="14.42578125" style="363" customWidth="1"/>
    <col min="14092" max="14092" width="9.140625" style="363"/>
    <col min="14093" max="14093" width="13.7109375" style="363" bestFit="1" customWidth="1"/>
    <col min="14094" max="14336" width="9.140625" style="363"/>
    <col min="14337" max="14337" width="10.85546875" style="363" bestFit="1" customWidth="1"/>
    <col min="14338" max="14338" width="12" style="363" customWidth="1"/>
    <col min="14339" max="14340" width="12.7109375" style="363" customWidth="1"/>
    <col min="14341" max="14341" width="13.7109375" style="363" bestFit="1" customWidth="1"/>
    <col min="14342" max="14342" width="12.7109375" style="363" customWidth="1"/>
    <col min="14343" max="14343" width="13.7109375" style="363" bestFit="1" customWidth="1"/>
    <col min="14344" max="14345" width="8.85546875" style="363" customWidth="1"/>
    <col min="14346" max="14346" width="13.7109375" style="363" bestFit="1" customWidth="1"/>
    <col min="14347" max="14347" width="14.42578125" style="363" customWidth="1"/>
    <col min="14348" max="14348" width="9.140625" style="363"/>
    <col min="14349" max="14349" width="13.7109375" style="363" bestFit="1" customWidth="1"/>
    <col min="14350" max="14592" width="9.140625" style="363"/>
    <col min="14593" max="14593" width="10.85546875" style="363" bestFit="1" customWidth="1"/>
    <col min="14594" max="14594" width="12" style="363" customWidth="1"/>
    <col min="14595" max="14596" width="12.7109375" style="363" customWidth="1"/>
    <col min="14597" max="14597" width="13.7109375" style="363" bestFit="1" customWidth="1"/>
    <col min="14598" max="14598" width="12.7109375" style="363" customWidth="1"/>
    <col min="14599" max="14599" width="13.7109375" style="363" bestFit="1" customWidth="1"/>
    <col min="14600" max="14601" width="8.85546875" style="363" customWidth="1"/>
    <col min="14602" max="14602" width="13.7109375" style="363" bestFit="1" customWidth="1"/>
    <col min="14603" max="14603" width="14.42578125" style="363" customWidth="1"/>
    <col min="14604" max="14604" width="9.140625" style="363"/>
    <col min="14605" max="14605" width="13.7109375" style="363" bestFit="1" customWidth="1"/>
    <col min="14606" max="14848" width="9.140625" style="363"/>
    <col min="14849" max="14849" width="10.85546875" style="363" bestFit="1" customWidth="1"/>
    <col min="14850" max="14850" width="12" style="363" customWidth="1"/>
    <col min="14851" max="14852" width="12.7109375" style="363" customWidth="1"/>
    <col min="14853" max="14853" width="13.7109375" style="363" bestFit="1" customWidth="1"/>
    <col min="14854" max="14854" width="12.7109375" style="363" customWidth="1"/>
    <col min="14855" max="14855" width="13.7109375" style="363" bestFit="1" customWidth="1"/>
    <col min="14856" max="14857" width="8.85546875" style="363" customWidth="1"/>
    <col min="14858" max="14858" width="13.7109375" style="363" bestFit="1" customWidth="1"/>
    <col min="14859" max="14859" width="14.42578125" style="363" customWidth="1"/>
    <col min="14860" max="14860" width="9.140625" style="363"/>
    <col min="14861" max="14861" width="13.7109375" style="363" bestFit="1" customWidth="1"/>
    <col min="14862" max="15104" width="9.140625" style="363"/>
    <col min="15105" max="15105" width="10.85546875" style="363" bestFit="1" customWidth="1"/>
    <col min="15106" max="15106" width="12" style="363" customWidth="1"/>
    <col min="15107" max="15108" width="12.7109375" style="363" customWidth="1"/>
    <col min="15109" max="15109" width="13.7109375" style="363" bestFit="1" customWidth="1"/>
    <col min="15110" max="15110" width="12.7109375" style="363" customWidth="1"/>
    <col min="15111" max="15111" width="13.7109375" style="363" bestFit="1" customWidth="1"/>
    <col min="15112" max="15113" width="8.85546875" style="363" customWidth="1"/>
    <col min="15114" max="15114" width="13.7109375" style="363" bestFit="1" customWidth="1"/>
    <col min="15115" max="15115" width="14.42578125" style="363" customWidth="1"/>
    <col min="15116" max="15116" width="9.140625" style="363"/>
    <col min="15117" max="15117" width="13.7109375" style="363" bestFit="1" customWidth="1"/>
    <col min="15118" max="15360" width="9.140625" style="363"/>
    <col min="15361" max="15361" width="10.85546875" style="363" bestFit="1" customWidth="1"/>
    <col min="15362" max="15362" width="12" style="363" customWidth="1"/>
    <col min="15363" max="15364" width="12.7109375" style="363" customWidth="1"/>
    <col min="15365" max="15365" width="13.7109375" style="363" bestFit="1" customWidth="1"/>
    <col min="15366" max="15366" width="12.7109375" style="363" customWidth="1"/>
    <col min="15367" max="15367" width="13.7109375" style="363" bestFit="1" customWidth="1"/>
    <col min="15368" max="15369" width="8.85546875" style="363" customWidth="1"/>
    <col min="15370" max="15370" width="13.7109375" style="363" bestFit="1" customWidth="1"/>
    <col min="15371" max="15371" width="14.42578125" style="363" customWidth="1"/>
    <col min="15372" max="15372" width="9.140625" style="363"/>
    <col min="15373" max="15373" width="13.7109375" style="363" bestFit="1" customWidth="1"/>
    <col min="15374" max="15616" width="9.140625" style="363"/>
    <col min="15617" max="15617" width="10.85546875" style="363" bestFit="1" customWidth="1"/>
    <col min="15618" max="15618" width="12" style="363" customWidth="1"/>
    <col min="15619" max="15620" width="12.7109375" style="363" customWidth="1"/>
    <col min="15621" max="15621" width="13.7109375" style="363" bestFit="1" customWidth="1"/>
    <col min="15622" max="15622" width="12.7109375" style="363" customWidth="1"/>
    <col min="15623" max="15623" width="13.7109375" style="363" bestFit="1" customWidth="1"/>
    <col min="15624" max="15625" width="8.85546875" style="363" customWidth="1"/>
    <col min="15626" max="15626" width="13.7109375" style="363" bestFit="1" customWidth="1"/>
    <col min="15627" max="15627" width="14.42578125" style="363" customWidth="1"/>
    <col min="15628" max="15628" width="9.140625" style="363"/>
    <col min="15629" max="15629" width="13.7109375" style="363" bestFit="1" customWidth="1"/>
    <col min="15630" max="15872" width="9.140625" style="363"/>
    <col min="15873" max="15873" width="10.85546875" style="363" bestFit="1" customWidth="1"/>
    <col min="15874" max="15874" width="12" style="363" customWidth="1"/>
    <col min="15875" max="15876" width="12.7109375" style="363" customWidth="1"/>
    <col min="15877" max="15877" width="13.7109375" style="363" bestFit="1" customWidth="1"/>
    <col min="15878" max="15878" width="12.7109375" style="363" customWidth="1"/>
    <col min="15879" max="15879" width="13.7109375" style="363" bestFit="1" customWidth="1"/>
    <col min="15880" max="15881" width="8.85546875" style="363" customWidth="1"/>
    <col min="15882" max="15882" width="13.7109375" style="363" bestFit="1" customWidth="1"/>
    <col min="15883" max="15883" width="14.42578125" style="363" customWidth="1"/>
    <col min="15884" max="15884" width="9.140625" style="363"/>
    <col min="15885" max="15885" width="13.7109375" style="363" bestFit="1" customWidth="1"/>
    <col min="15886" max="16128" width="9.140625" style="363"/>
    <col min="16129" max="16129" width="10.85546875" style="363" bestFit="1" customWidth="1"/>
    <col min="16130" max="16130" width="12" style="363" customWidth="1"/>
    <col min="16131" max="16132" width="12.7109375" style="363" customWidth="1"/>
    <col min="16133" max="16133" width="13.7109375" style="363" bestFit="1" customWidth="1"/>
    <col min="16134" max="16134" width="12.7109375" style="363" customWidth="1"/>
    <col min="16135" max="16135" width="13.7109375" style="363" bestFit="1" customWidth="1"/>
    <col min="16136" max="16137" width="8.85546875" style="363" customWidth="1"/>
    <col min="16138" max="16138" width="13.7109375" style="363" bestFit="1" customWidth="1"/>
    <col min="16139" max="16139" width="14.42578125" style="363" customWidth="1"/>
    <col min="16140" max="16140" width="9.140625" style="363"/>
    <col min="16141" max="16141" width="13.7109375" style="363" bestFit="1" customWidth="1"/>
    <col min="16142" max="16384" width="9.140625" style="363"/>
  </cols>
  <sheetData>
    <row r="1" spans="1:7">
      <c r="A1" s="1539" t="s">
        <v>466</v>
      </c>
      <c r="B1" s="1539"/>
      <c r="C1" s="1539"/>
      <c r="D1" s="1539"/>
      <c r="E1" s="1539"/>
      <c r="F1" s="1539"/>
      <c r="G1" s="1539"/>
    </row>
    <row r="2" spans="1:7" ht="15.75">
      <c r="A2" s="1540" t="s">
        <v>467</v>
      </c>
      <c r="B2" s="1540"/>
      <c r="C2" s="1540"/>
      <c r="D2" s="1540"/>
      <c r="E2" s="1540"/>
      <c r="F2" s="1540"/>
      <c r="G2" s="1540"/>
    </row>
    <row r="3" spans="1:7">
      <c r="A3" s="1541" t="s">
        <v>468</v>
      </c>
      <c r="B3" s="1541"/>
      <c r="C3" s="1541"/>
      <c r="D3" s="1541"/>
      <c r="E3" s="1541"/>
      <c r="F3" s="1541"/>
      <c r="G3" s="1541"/>
    </row>
    <row r="4" spans="1:7" ht="15.75" thickBot="1">
      <c r="A4" s="1542" t="s">
        <v>469</v>
      </c>
      <c r="B4" s="1542"/>
      <c r="C4" s="1542"/>
      <c r="D4" s="1542"/>
      <c r="E4" s="1542"/>
      <c r="F4" s="1542"/>
      <c r="G4" s="1542"/>
    </row>
    <row r="5" spans="1:7" ht="15.75" thickTop="1">
      <c r="A5" s="1543" t="s">
        <v>470</v>
      </c>
      <c r="B5" s="1545" t="s">
        <v>5</v>
      </c>
      <c r="C5" s="1545"/>
      <c r="D5" s="1546" t="s">
        <v>6</v>
      </c>
      <c r="E5" s="1547"/>
      <c r="F5" s="1545" t="s">
        <v>77</v>
      </c>
      <c r="G5" s="1548"/>
    </row>
    <row r="6" spans="1:7">
      <c r="A6" s="1544"/>
      <c r="B6" s="364" t="s">
        <v>471</v>
      </c>
      <c r="C6" s="364" t="s">
        <v>4</v>
      </c>
      <c r="D6" s="365" t="s">
        <v>471</v>
      </c>
      <c r="E6" s="365" t="s">
        <v>4</v>
      </c>
      <c r="F6" s="365" t="s">
        <v>471</v>
      </c>
      <c r="G6" s="366" t="s">
        <v>4</v>
      </c>
    </row>
    <row r="7" spans="1:7">
      <c r="A7" s="367" t="s">
        <v>472</v>
      </c>
      <c r="B7" s="368">
        <v>99.64</v>
      </c>
      <c r="C7" s="369">
        <v>7.5</v>
      </c>
      <c r="D7" s="369">
        <v>106.52</v>
      </c>
      <c r="E7" s="370">
        <v>6.9</v>
      </c>
      <c r="F7" s="371">
        <v>115.7</v>
      </c>
      <c r="G7" s="372">
        <v>8.61</v>
      </c>
    </row>
    <row r="8" spans="1:7">
      <c r="A8" s="367" t="s">
        <v>473</v>
      </c>
      <c r="B8" s="373">
        <v>99.87</v>
      </c>
      <c r="C8" s="374">
        <v>7.6</v>
      </c>
      <c r="D8" s="375">
        <v>107.05</v>
      </c>
      <c r="E8" s="374">
        <v>7.2</v>
      </c>
      <c r="F8" s="376">
        <v>115.5</v>
      </c>
      <c r="G8" s="377">
        <v>7.9</v>
      </c>
    </row>
    <row r="9" spans="1:7">
      <c r="A9" s="367" t="s">
        <v>474</v>
      </c>
      <c r="B9" s="378">
        <v>100.17</v>
      </c>
      <c r="C9" s="369">
        <v>7.5</v>
      </c>
      <c r="D9" s="379">
        <v>108.37</v>
      </c>
      <c r="E9" s="369">
        <v>8.1999999999999993</v>
      </c>
      <c r="F9" s="380">
        <v>115.66</v>
      </c>
      <c r="G9" s="372">
        <v>6.73</v>
      </c>
    </row>
    <row r="10" spans="1:7">
      <c r="A10" s="367" t="s">
        <v>475</v>
      </c>
      <c r="B10" s="378">
        <v>100.37</v>
      </c>
      <c r="C10" s="369">
        <v>7.2</v>
      </c>
      <c r="D10" s="379">
        <v>110.85</v>
      </c>
      <c r="E10" s="369">
        <v>10.44</v>
      </c>
      <c r="F10" s="380">
        <v>116.12</v>
      </c>
      <c r="G10" s="372">
        <v>4.75</v>
      </c>
    </row>
    <row r="11" spans="1:7">
      <c r="A11" s="367" t="s">
        <v>476</v>
      </c>
      <c r="B11" s="378">
        <v>99.38</v>
      </c>
      <c r="C11" s="369">
        <v>7</v>
      </c>
      <c r="D11" s="379">
        <v>110.88</v>
      </c>
      <c r="E11" s="369">
        <v>11.58</v>
      </c>
      <c r="F11" s="380">
        <v>115.1</v>
      </c>
      <c r="G11" s="372">
        <v>3.8</v>
      </c>
    </row>
    <row r="12" spans="1:7">
      <c r="A12" s="367" t="s">
        <v>477</v>
      </c>
      <c r="B12" s="378">
        <v>98.58</v>
      </c>
      <c r="C12" s="369">
        <v>6.8</v>
      </c>
      <c r="D12" s="379">
        <v>110.5</v>
      </c>
      <c r="E12" s="369">
        <v>12.1</v>
      </c>
      <c r="F12" s="380">
        <v>113.9</v>
      </c>
      <c r="G12" s="381">
        <v>3.2</v>
      </c>
    </row>
    <row r="13" spans="1:7">
      <c r="A13" s="367" t="s">
        <v>478</v>
      </c>
      <c r="B13" s="378">
        <v>98.67</v>
      </c>
      <c r="C13" s="379">
        <v>7</v>
      </c>
      <c r="D13" s="379">
        <v>109.8</v>
      </c>
      <c r="E13" s="379">
        <v>11.3</v>
      </c>
      <c r="F13" s="380">
        <v>113.38</v>
      </c>
      <c r="G13" s="381">
        <v>3.26</v>
      </c>
    </row>
    <row r="14" spans="1:7">
      <c r="A14" s="367" t="s">
        <v>479</v>
      </c>
      <c r="B14" s="378">
        <v>99.05</v>
      </c>
      <c r="C14" s="369">
        <v>7</v>
      </c>
      <c r="D14" s="379">
        <v>109.18</v>
      </c>
      <c r="E14" s="369">
        <v>10.24</v>
      </c>
      <c r="F14" s="380">
        <v>112.4</v>
      </c>
      <c r="G14" s="381">
        <v>2.9</v>
      </c>
    </row>
    <row r="15" spans="1:7">
      <c r="A15" s="367" t="s">
        <v>480</v>
      </c>
      <c r="B15" s="378">
        <v>99.68</v>
      </c>
      <c r="C15" s="369">
        <v>6.9</v>
      </c>
      <c r="D15" s="379">
        <v>109.35</v>
      </c>
      <c r="E15" s="369">
        <v>9.7100000000000009</v>
      </c>
      <c r="F15" s="369">
        <v>113.5</v>
      </c>
      <c r="G15" s="381">
        <v>3.8</v>
      </c>
    </row>
    <row r="16" spans="1:7">
      <c r="A16" s="367" t="s">
        <v>481</v>
      </c>
      <c r="B16" s="378">
        <v>101.29</v>
      </c>
      <c r="C16" s="369">
        <v>7.1</v>
      </c>
      <c r="D16" s="379">
        <v>111.48</v>
      </c>
      <c r="E16" s="369">
        <v>10.039999999999999</v>
      </c>
      <c r="F16" s="369">
        <v>115.22</v>
      </c>
      <c r="G16" s="381">
        <v>3.36</v>
      </c>
    </row>
    <row r="17" spans="1:9">
      <c r="A17" s="367" t="s">
        <v>482</v>
      </c>
      <c r="B17" s="378">
        <v>101.17</v>
      </c>
      <c r="C17" s="369">
        <v>7.4</v>
      </c>
      <c r="D17" s="379">
        <v>112.44</v>
      </c>
      <c r="E17" s="369">
        <v>11.12</v>
      </c>
      <c r="F17" s="369">
        <v>115.57</v>
      </c>
      <c r="G17" s="381">
        <v>2.78</v>
      </c>
    </row>
    <row r="18" spans="1:9">
      <c r="A18" s="367" t="s">
        <v>483</v>
      </c>
      <c r="B18" s="378">
        <v>102.2</v>
      </c>
      <c r="C18" s="369">
        <v>7.6</v>
      </c>
      <c r="D18" s="379">
        <v>112.88</v>
      </c>
      <c r="E18" s="382">
        <v>10.44</v>
      </c>
      <c r="F18" s="382"/>
      <c r="G18" s="381"/>
    </row>
    <row r="19" spans="1:9" ht="15.75" thickBot="1">
      <c r="A19" s="383" t="s">
        <v>484</v>
      </c>
      <c r="B19" s="384">
        <v>100</v>
      </c>
      <c r="C19" s="385">
        <f>AVERAGE(C7:C18)</f>
        <v>7.2166666666666659</v>
      </c>
      <c r="D19" s="384">
        <f>AVERAGE(D7:D18)</f>
        <v>109.94166666666665</v>
      </c>
      <c r="E19" s="385">
        <f>AVERAGE(E7:E18)</f>
        <v>9.9391666666666652</v>
      </c>
      <c r="F19" s="384">
        <f>AVERAGE(F7:F18)</f>
        <v>114.73181818181818</v>
      </c>
      <c r="G19" s="386">
        <f>AVERAGE(G7:G18)</f>
        <v>4.6445454545454545</v>
      </c>
      <c r="I19" s="387"/>
    </row>
    <row r="20" spans="1:9" ht="15.75" thickTop="1">
      <c r="A20" s="388"/>
    </row>
    <row r="21" spans="1:9">
      <c r="A21" s="390"/>
      <c r="G21" s="391"/>
    </row>
    <row r="23" spans="1:9">
      <c r="F23" s="392"/>
      <c r="G23" s="392"/>
      <c r="H23" s="392"/>
    </row>
  </sheetData>
  <mergeCells count="8">
    <mergeCell ref="A1:G1"/>
    <mergeCell ref="A2:G2"/>
    <mergeCell ref="A3:G3"/>
    <mergeCell ref="A4:G4"/>
    <mergeCell ref="A5:A6"/>
    <mergeCell ref="B5:C5"/>
    <mergeCell ref="D5:E5"/>
    <mergeCell ref="F5:G5"/>
  </mergeCells>
  <printOptions horizontalCentered="1"/>
  <pageMargins left="0.75" right="0.7" top="0.75" bottom="0.75" header="0.3" footer="0.3"/>
  <pageSetup paperSize="9" scale="9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6"/>
  <sheetViews>
    <sheetView view="pageBreakPreview" zoomScaleSheetLayoutView="100" workbookViewId="0">
      <selection activeCell="O15" sqref="O15"/>
    </sheetView>
  </sheetViews>
  <sheetFormatPr defaultColWidth="11" defaultRowHeight="17.100000000000001" customHeight="1"/>
  <cols>
    <col min="1" max="1" width="46.7109375" style="148" bestFit="1" customWidth="1"/>
    <col min="2" max="2" width="12.140625" style="148" bestFit="1" customWidth="1"/>
    <col min="3" max="3" width="12.5703125" style="148" bestFit="1" customWidth="1"/>
    <col min="4" max="4" width="12" style="148" customWidth="1"/>
    <col min="5" max="5" width="12.5703125" style="148" bestFit="1" customWidth="1"/>
    <col min="6" max="6" width="11.140625" style="148" bestFit="1" customWidth="1"/>
    <col min="7" max="7" width="2.42578125" style="148" bestFit="1" customWidth="1"/>
    <col min="8" max="8" width="11" style="148" bestFit="1" customWidth="1"/>
    <col min="9" max="9" width="10.7109375" style="148" customWidth="1"/>
    <col min="10" max="10" width="2.140625" style="148" customWidth="1"/>
    <col min="11" max="11" width="8.85546875" style="148" bestFit="1" customWidth="1"/>
    <col min="12" max="12" width="12.140625" style="76" bestFit="1" customWidth="1"/>
    <col min="13" max="256" width="11" style="76"/>
    <col min="257" max="257" width="46.7109375" style="76" bestFit="1" customWidth="1"/>
    <col min="258" max="258" width="12.140625" style="76" bestFit="1" customWidth="1"/>
    <col min="259" max="259" width="12.5703125" style="76" bestFit="1" customWidth="1"/>
    <col min="260" max="260" width="12" style="76" customWidth="1"/>
    <col min="261" max="261" width="12.5703125" style="76" bestFit="1" customWidth="1"/>
    <col min="262" max="262" width="11.140625" style="76" bestFit="1" customWidth="1"/>
    <col min="263" max="263" width="2.42578125" style="76" bestFit="1" customWidth="1"/>
    <col min="264" max="264" width="11" style="76" bestFit="1" customWidth="1"/>
    <col min="265" max="265" width="10.7109375" style="76" customWidth="1"/>
    <col min="266" max="266" width="2.140625" style="76" customWidth="1"/>
    <col min="267" max="267" width="8.85546875" style="76" bestFit="1" customWidth="1"/>
    <col min="268" max="268" width="12.140625" style="76" bestFit="1" customWidth="1"/>
    <col min="269" max="512" width="11" style="76"/>
    <col min="513" max="513" width="46.7109375" style="76" bestFit="1" customWidth="1"/>
    <col min="514" max="514" width="12.140625" style="76" bestFit="1" customWidth="1"/>
    <col min="515" max="515" width="12.5703125" style="76" bestFit="1" customWidth="1"/>
    <col min="516" max="516" width="12" style="76" customWidth="1"/>
    <col min="517" max="517" width="12.5703125" style="76" bestFit="1" customWidth="1"/>
    <col min="518" max="518" width="11.140625" style="76" bestFit="1" customWidth="1"/>
    <col min="519" max="519" width="2.42578125" style="76" bestFit="1" customWidth="1"/>
    <col min="520" max="520" width="11" style="76" bestFit="1" customWidth="1"/>
    <col min="521" max="521" width="10.7109375" style="76" customWidth="1"/>
    <col min="522" max="522" width="2.140625" style="76" customWidth="1"/>
    <col min="523" max="523" width="8.85546875" style="76" bestFit="1" customWidth="1"/>
    <col min="524" max="524" width="12.140625" style="76" bestFit="1" customWidth="1"/>
    <col min="525" max="768" width="11" style="76"/>
    <col min="769" max="769" width="46.7109375" style="76" bestFit="1" customWidth="1"/>
    <col min="770" max="770" width="12.140625" style="76" bestFit="1" customWidth="1"/>
    <col min="771" max="771" width="12.5703125" style="76" bestFit="1" customWidth="1"/>
    <col min="772" max="772" width="12" style="76" customWidth="1"/>
    <col min="773" max="773" width="12.5703125" style="76" bestFit="1" customWidth="1"/>
    <col min="774" max="774" width="11.140625" style="76" bestFit="1" customWidth="1"/>
    <col min="775" max="775" width="2.42578125" style="76" bestFit="1" customWidth="1"/>
    <col min="776" max="776" width="11" style="76" bestFit="1" customWidth="1"/>
    <col min="777" max="777" width="10.7109375" style="76" customWidth="1"/>
    <col min="778" max="778" width="2.140625" style="76" customWidth="1"/>
    <col min="779" max="779" width="8.85546875" style="76" bestFit="1" customWidth="1"/>
    <col min="780" max="780" width="12.140625" style="76" bestFit="1" customWidth="1"/>
    <col min="781" max="1024" width="11" style="76"/>
    <col min="1025" max="1025" width="46.7109375" style="76" bestFit="1" customWidth="1"/>
    <col min="1026" max="1026" width="12.140625" style="76" bestFit="1" customWidth="1"/>
    <col min="1027" max="1027" width="12.5703125" style="76" bestFit="1" customWidth="1"/>
    <col min="1028" max="1028" width="12" style="76" customWidth="1"/>
    <col min="1029" max="1029" width="12.5703125" style="76" bestFit="1" customWidth="1"/>
    <col min="1030" max="1030" width="11.140625" style="76" bestFit="1" customWidth="1"/>
    <col min="1031" max="1031" width="2.42578125" style="76" bestFit="1" customWidth="1"/>
    <col min="1032" max="1032" width="11" style="76" bestFit="1" customWidth="1"/>
    <col min="1033" max="1033" width="10.7109375" style="76" customWidth="1"/>
    <col min="1034" max="1034" width="2.140625" style="76" customWidth="1"/>
    <col min="1035" max="1035" width="8.85546875" style="76" bestFit="1" customWidth="1"/>
    <col min="1036" max="1036" width="12.140625" style="76" bestFit="1" customWidth="1"/>
    <col min="1037" max="1280" width="11" style="76"/>
    <col min="1281" max="1281" width="46.7109375" style="76" bestFit="1" customWidth="1"/>
    <col min="1282" max="1282" width="12.140625" style="76" bestFit="1" customWidth="1"/>
    <col min="1283" max="1283" width="12.5703125" style="76" bestFit="1" customWidth="1"/>
    <col min="1284" max="1284" width="12" style="76" customWidth="1"/>
    <col min="1285" max="1285" width="12.5703125" style="76" bestFit="1" customWidth="1"/>
    <col min="1286" max="1286" width="11.140625" style="76" bestFit="1" customWidth="1"/>
    <col min="1287" max="1287" width="2.42578125" style="76" bestFit="1" customWidth="1"/>
    <col min="1288" max="1288" width="11" style="76" bestFit="1" customWidth="1"/>
    <col min="1289" max="1289" width="10.7109375" style="76" customWidth="1"/>
    <col min="1290" max="1290" width="2.140625" style="76" customWidth="1"/>
    <col min="1291" max="1291" width="8.85546875" style="76" bestFit="1" customWidth="1"/>
    <col min="1292" max="1292" width="12.140625" style="76" bestFit="1" customWidth="1"/>
    <col min="1293" max="1536" width="11" style="76"/>
    <col min="1537" max="1537" width="46.7109375" style="76" bestFit="1" customWidth="1"/>
    <col min="1538" max="1538" width="12.140625" style="76" bestFit="1" customWidth="1"/>
    <col min="1539" max="1539" width="12.5703125" style="76" bestFit="1" customWidth="1"/>
    <col min="1540" max="1540" width="12" style="76" customWidth="1"/>
    <col min="1541" max="1541" width="12.5703125" style="76" bestFit="1" customWidth="1"/>
    <col min="1542" max="1542" width="11.140625" style="76" bestFit="1" customWidth="1"/>
    <col min="1543" max="1543" width="2.42578125" style="76" bestFit="1" customWidth="1"/>
    <col min="1544" max="1544" width="11" style="76" bestFit="1" customWidth="1"/>
    <col min="1545" max="1545" width="10.7109375" style="76" customWidth="1"/>
    <col min="1546" max="1546" width="2.140625" style="76" customWidth="1"/>
    <col min="1547" max="1547" width="8.85546875" style="76" bestFit="1" customWidth="1"/>
    <col min="1548" max="1548" width="12.140625" style="76" bestFit="1" customWidth="1"/>
    <col min="1549" max="1792" width="11" style="76"/>
    <col min="1793" max="1793" width="46.7109375" style="76" bestFit="1" customWidth="1"/>
    <col min="1794" max="1794" width="12.140625" style="76" bestFit="1" customWidth="1"/>
    <col min="1795" max="1795" width="12.5703125" style="76" bestFit="1" customWidth="1"/>
    <col min="1796" max="1796" width="12" style="76" customWidth="1"/>
    <col min="1797" max="1797" width="12.5703125" style="76" bestFit="1" customWidth="1"/>
    <col min="1798" max="1798" width="11.140625" style="76" bestFit="1" customWidth="1"/>
    <col min="1799" max="1799" width="2.42578125" style="76" bestFit="1" customWidth="1"/>
    <col min="1800" max="1800" width="11" style="76" bestFit="1" customWidth="1"/>
    <col min="1801" max="1801" width="10.7109375" style="76" customWidth="1"/>
    <col min="1802" max="1802" width="2.140625" style="76" customWidth="1"/>
    <col min="1803" max="1803" width="8.85546875" style="76" bestFit="1" customWidth="1"/>
    <col min="1804" max="1804" width="12.140625" style="76" bestFit="1" customWidth="1"/>
    <col min="1805" max="2048" width="11" style="76"/>
    <col min="2049" max="2049" width="46.7109375" style="76" bestFit="1" customWidth="1"/>
    <col min="2050" max="2050" width="12.140625" style="76" bestFit="1" customWidth="1"/>
    <col min="2051" max="2051" width="12.5703125" style="76" bestFit="1" customWidth="1"/>
    <col min="2052" max="2052" width="12" style="76" customWidth="1"/>
    <col min="2053" max="2053" width="12.5703125" style="76" bestFit="1" customWidth="1"/>
    <col min="2054" max="2054" width="11.140625" style="76" bestFit="1" customWidth="1"/>
    <col min="2055" max="2055" width="2.42578125" style="76" bestFit="1" customWidth="1"/>
    <col min="2056" max="2056" width="11" style="76" bestFit="1" customWidth="1"/>
    <col min="2057" max="2057" width="10.7109375" style="76" customWidth="1"/>
    <col min="2058" max="2058" width="2.140625" style="76" customWidth="1"/>
    <col min="2059" max="2059" width="8.85546875" style="76" bestFit="1" customWidth="1"/>
    <col min="2060" max="2060" width="12.140625" style="76" bestFit="1" customWidth="1"/>
    <col min="2061" max="2304" width="11" style="76"/>
    <col min="2305" max="2305" width="46.7109375" style="76" bestFit="1" customWidth="1"/>
    <col min="2306" max="2306" width="12.140625" style="76" bestFit="1" customWidth="1"/>
    <col min="2307" max="2307" width="12.5703125" style="76" bestFit="1" customWidth="1"/>
    <col min="2308" max="2308" width="12" style="76" customWidth="1"/>
    <col min="2309" max="2309" width="12.5703125" style="76" bestFit="1" customWidth="1"/>
    <col min="2310" max="2310" width="11.140625" style="76" bestFit="1" customWidth="1"/>
    <col min="2311" max="2311" width="2.42578125" style="76" bestFit="1" customWidth="1"/>
    <col min="2312" max="2312" width="11" style="76" bestFit="1" customWidth="1"/>
    <col min="2313" max="2313" width="10.7109375" style="76" customWidth="1"/>
    <col min="2314" max="2314" width="2.140625" style="76" customWidth="1"/>
    <col min="2315" max="2315" width="8.85546875" style="76" bestFit="1" customWidth="1"/>
    <col min="2316" max="2316" width="12.140625" style="76" bestFit="1" customWidth="1"/>
    <col min="2317" max="2560" width="11" style="76"/>
    <col min="2561" max="2561" width="46.7109375" style="76" bestFit="1" customWidth="1"/>
    <col min="2562" max="2562" width="12.140625" style="76" bestFit="1" customWidth="1"/>
    <col min="2563" max="2563" width="12.5703125" style="76" bestFit="1" customWidth="1"/>
    <col min="2564" max="2564" width="12" style="76" customWidth="1"/>
    <col min="2565" max="2565" width="12.5703125" style="76" bestFit="1" customWidth="1"/>
    <col min="2566" max="2566" width="11.140625" style="76" bestFit="1" customWidth="1"/>
    <col min="2567" max="2567" width="2.42578125" style="76" bestFit="1" customWidth="1"/>
    <col min="2568" max="2568" width="11" style="76" bestFit="1" customWidth="1"/>
    <col min="2569" max="2569" width="10.7109375" style="76" customWidth="1"/>
    <col min="2570" max="2570" width="2.140625" style="76" customWidth="1"/>
    <col min="2571" max="2571" width="8.85546875" style="76" bestFit="1" customWidth="1"/>
    <col min="2572" max="2572" width="12.140625" style="76" bestFit="1" customWidth="1"/>
    <col min="2573" max="2816" width="11" style="76"/>
    <col min="2817" max="2817" width="46.7109375" style="76" bestFit="1" customWidth="1"/>
    <col min="2818" max="2818" width="12.140625" style="76" bestFit="1" customWidth="1"/>
    <col min="2819" max="2819" width="12.5703125" style="76" bestFit="1" customWidth="1"/>
    <col min="2820" max="2820" width="12" style="76" customWidth="1"/>
    <col min="2821" max="2821" width="12.5703125" style="76" bestFit="1" customWidth="1"/>
    <col min="2822" max="2822" width="11.140625" style="76" bestFit="1" customWidth="1"/>
    <col min="2823" max="2823" width="2.42578125" style="76" bestFit="1" customWidth="1"/>
    <col min="2824" max="2824" width="11" style="76" bestFit="1" customWidth="1"/>
    <col min="2825" max="2825" width="10.7109375" style="76" customWidth="1"/>
    <col min="2826" max="2826" width="2.140625" style="76" customWidth="1"/>
    <col min="2827" max="2827" width="8.85546875" style="76" bestFit="1" customWidth="1"/>
    <col min="2828" max="2828" width="12.140625" style="76" bestFit="1" customWidth="1"/>
    <col min="2829" max="3072" width="11" style="76"/>
    <col min="3073" max="3073" width="46.7109375" style="76" bestFit="1" customWidth="1"/>
    <col min="3074" max="3074" width="12.140625" style="76" bestFit="1" customWidth="1"/>
    <col min="3075" max="3075" width="12.5703125" style="76" bestFit="1" customWidth="1"/>
    <col min="3076" max="3076" width="12" style="76" customWidth="1"/>
    <col min="3077" max="3077" width="12.5703125" style="76" bestFit="1" customWidth="1"/>
    <col min="3078" max="3078" width="11.140625" style="76" bestFit="1" customWidth="1"/>
    <col min="3079" max="3079" width="2.42578125" style="76" bestFit="1" customWidth="1"/>
    <col min="3080" max="3080" width="11" style="76" bestFit="1" customWidth="1"/>
    <col min="3081" max="3081" width="10.7109375" style="76" customWidth="1"/>
    <col min="3082" max="3082" width="2.140625" style="76" customWidth="1"/>
    <col min="3083" max="3083" width="8.85546875" style="76" bestFit="1" customWidth="1"/>
    <col min="3084" max="3084" width="12.140625" style="76" bestFit="1" customWidth="1"/>
    <col min="3085" max="3328" width="11" style="76"/>
    <col min="3329" max="3329" width="46.7109375" style="76" bestFit="1" customWidth="1"/>
    <col min="3330" max="3330" width="12.140625" style="76" bestFit="1" customWidth="1"/>
    <col min="3331" max="3331" width="12.5703125" style="76" bestFit="1" customWidth="1"/>
    <col min="3332" max="3332" width="12" style="76" customWidth="1"/>
    <col min="3333" max="3333" width="12.5703125" style="76" bestFit="1" customWidth="1"/>
    <col min="3334" max="3334" width="11.140625" style="76" bestFit="1" customWidth="1"/>
    <col min="3335" max="3335" width="2.42578125" style="76" bestFit="1" customWidth="1"/>
    <col min="3336" max="3336" width="11" style="76" bestFit="1" customWidth="1"/>
    <col min="3337" max="3337" width="10.7109375" style="76" customWidth="1"/>
    <col min="3338" max="3338" width="2.140625" style="76" customWidth="1"/>
    <col min="3339" max="3339" width="8.85546875" style="76" bestFit="1" customWidth="1"/>
    <col min="3340" max="3340" width="12.140625" style="76" bestFit="1" customWidth="1"/>
    <col min="3341" max="3584" width="11" style="76"/>
    <col min="3585" max="3585" width="46.7109375" style="76" bestFit="1" customWidth="1"/>
    <col min="3586" max="3586" width="12.140625" style="76" bestFit="1" customWidth="1"/>
    <col min="3587" max="3587" width="12.5703125" style="76" bestFit="1" customWidth="1"/>
    <col min="3588" max="3588" width="12" style="76" customWidth="1"/>
    <col min="3589" max="3589" width="12.5703125" style="76" bestFit="1" customWidth="1"/>
    <col min="3590" max="3590" width="11.140625" style="76" bestFit="1" customWidth="1"/>
    <col min="3591" max="3591" width="2.42578125" style="76" bestFit="1" customWidth="1"/>
    <col min="3592" max="3592" width="11" style="76" bestFit="1" customWidth="1"/>
    <col min="3593" max="3593" width="10.7109375" style="76" customWidth="1"/>
    <col min="3594" max="3594" width="2.140625" style="76" customWidth="1"/>
    <col min="3595" max="3595" width="8.85546875" style="76" bestFit="1" customWidth="1"/>
    <col min="3596" max="3596" width="12.140625" style="76" bestFit="1" customWidth="1"/>
    <col min="3597" max="3840" width="11" style="76"/>
    <col min="3841" max="3841" width="46.7109375" style="76" bestFit="1" customWidth="1"/>
    <col min="3842" max="3842" width="12.140625" style="76" bestFit="1" customWidth="1"/>
    <col min="3843" max="3843" width="12.5703125" style="76" bestFit="1" customWidth="1"/>
    <col min="3844" max="3844" width="12" style="76" customWidth="1"/>
    <col min="3845" max="3845" width="12.5703125" style="76" bestFit="1" customWidth="1"/>
    <col min="3846" max="3846" width="11.140625" style="76" bestFit="1" customWidth="1"/>
    <col min="3847" max="3847" width="2.42578125" style="76" bestFit="1" customWidth="1"/>
    <col min="3848" max="3848" width="11" style="76" bestFit="1" customWidth="1"/>
    <col min="3849" max="3849" width="10.7109375" style="76" customWidth="1"/>
    <col min="3850" max="3850" width="2.140625" style="76" customWidth="1"/>
    <col min="3851" max="3851" width="8.85546875" style="76" bestFit="1" customWidth="1"/>
    <col min="3852" max="3852" width="12.140625" style="76" bestFit="1" customWidth="1"/>
    <col min="3853" max="4096" width="11" style="76"/>
    <col min="4097" max="4097" width="46.7109375" style="76" bestFit="1" customWidth="1"/>
    <col min="4098" max="4098" width="12.140625" style="76" bestFit="1" customWidth="1"/>
    <col min="4099" max="4099" width="12.5703125" style="76" bestFit="1" customWidth="1"/>
    <col min="4100" max="4100" width="12" style="76" customWidth="1"/>
    <col min="4101" max="4101" width="12.5703125" style="76" bestFit="1" customWidth="1"/>
    <col min="4102" max="4102" width="11.140625" style="76" bestFit="1" customWidth="1"/>
    <col min="4103" max="4103" width="2.42578125" style="76" bestFit="1" customWidth="1"/>
    <col min="4104" max="4104" width="11" style="76" bestFit="1" customWidth="1"/>
    <col min="4105" max="4105" width="10.7109375" style="76" customWidth="1"/>
    <col min="4106" max="4106" width="2.140625" style="76" customWidth="1"/>
    <col min="4107" max="4107" width="8.85546875" style="76" bestFit="1" customWidth="1"/>
    <col min="4108" max="4108" width="12.140625" style="76" bestFit="1" customWidth="1"/>
    <col min="4109" max="4352" width="11" style="76"/>
    <col min="4353" max="4353" width="46.7109375" style="76" bestFit="1" customWidth="1"/>
    <col min="4354" max="4354" width="12.140625" style="76" bestFit="1" customWidth="1"/>
    <col min="4355" max="4355" width="12.5703125" style="76" bestFit="1" customWidth="1"/>
    <col min="4356" max="4356" width="12" style="76" customWidth="1"/>
    <col min="4357" max="4357" width="12.5703125" style="76" bestFit="1" customWidth="1"/>
    <col min="4358" max="4358" width="11.140625" style="76" bestFit="1" customWidth="1"/>
    <col min="4359" max="4359" width="2.42578125" style="76" bestFit="1" customWidth="1"/>
    <col min="4360" max="4360" width="11" style="76" bestFit="1" customWidth="1"/>
    <col min="4361" max="4361" width="10.7109375" style="76" customWidth="1"/>
    <col min="4362" max="4362" width="2.140625" style="76" customWidth="1"/>
    <col min="4363" max="4363" width="8.85546875" style="76" bestFit="1" customWidth="1"/>
    <col min="4364" max="4364" width="12.140625" style="76" bestFit="1" customWidth="1"/>
    <col min="4365" max="4608" width="11" style="76"/>
    <col min="4609" max="4609" width="46.7109375" style="76" bestFit="1" customWidth="1"/>
    <col min="4610" max="4610" width="12.140625" style="76" bestFit="1" customWidth="1"/>
    <col min="4611" max="4611" width="12.5703125" style="76" bestFit="1" customWidth="1"/>
    <col min="4612" max="4612" width="12" style="76" customWidth="1"/>
    <col min="4613" max="4613" width="12.5703125" style="76" bestFit="1" customWidth="1"/>
    <col min="4614" max="4614" width="11.140625" style="76" bestFit="1" customWidth="1"/>
    <col min="4615" max="4615" width="2.42578125" style="76" bestFit="1" customWidth="1"/>
    <col min="4616" max="4616" width="11" style="76" bestFit="1" customWidth="1"/>
    <col min="4617" max="4617" width="10.7109375" style="76" customWidth="1"/>
    <col min="4618" max="4618" width="2.140625" style="76" customWidth="1"/>
    <col min="4619" max="4619" width="8.85546875" style="76" bestFit="1" customWidth="1"/>
    <col min="4620" max="4620" width="12.140625" style="76" bestFit="1" customWidth="1"/>
    <col min="4621" max="4864" width="11" style="76"/>
    <col min="4865" max="4865" width="46.7109375" style="76" bestFit="1" customWidth="1"/>
    <col min="4866" max="4866" width="12.140625" style="76" bestFit="1" customWidth="1"/>
    <col min="4867" max="4867" width="12.5703125" style="76" bestFit="1" customWidth="1"/>
    <col min="4868" max="4868" width="12" style="76" customWidth="1"/>
    <col min="4869" max="4869" width="12.5703125" style="76" bestFit="1" customWidth="1"/>
    <col min="4870" max="4870" width="11.140625" style="76" bestFit="1" customWidth="1"/>
    <col min="4871" max="4871" width="2.42578125" style="76" bestFit="1" customWidth="1"/>
    <col min="4872" max="4872" width="11" style="76" bestFit="1" customWidth="1"/>
    <col min="4873" max="4873" width="10.7109375" style="76" customWidth="1"/>
    <col min="4874" max="4874" width="2.140625" style="76" customWidth="1"/>
    <col min="4875" max="4875" width="8.85546875" style="76" bestFit="1" customWidth="1"/>
    <col min="4876" max="4876" width="12.140625" style="76" bestFit="1" customWidth="1"/>
    <col min="4877" max="5120" width="11" style="76"/>
    <col min="5121" max="5121" width="46.7109375" style="76" bestFit="1" customWidth="1"/>
    <col min="5122" max="5122" width="12.140625" style="76" bestFit="1" customWidth="1"/>
    <col min="5123" max="5123" width="12.5703125" style="76" bestFit="1" customWidth="1"/>
    <col min="5124" max="5124" width="12" style="76" customWidth="1"/>
    <col min="5125" max="5125" width="12.5703125" style="76" bestFit="1" customWidth="1"/>
    <col min="5126" max="5126" width="11.140625" style="76" bestFit="1" customWidth="1"/>
    <col min="5127" max="5127" width="2.42578125" style="76" bestFit="1" customWidth="1"/>
    <col min="5128" max="5128" width="11" style="76" bestFit="1" customWidth="1"/>
    <col min="5129" max="5129" width="10.7109375" style="76" customWidth="1"/>
    <col min="5130" max="5130" width="2.140625" style="76" customWidth="1"/>
    <col min="5131" max="5131" width="8.85546875" style="76" bestFit="1" customWidth="1"/>
    <col min="5132" max="5132" width="12.140625" style="76" bestFit="1" customWidth="1"/>
    <col min="5133" max="5376" width="11" style="76"/>
    <col min="5377" max="5377" width="46.7109375" style="76" bestFit="1" customWidth="1"/>
    <col min="5378" max="5378" width="12.140625" style="76" bestFit="1" customWidth="1"/>
    <col min="5379" max="5379" width="12.5703125" style="76" bestFit="1" customWidth="1"/>
    <col min="5380" max="5380" width="12" style="76" customWidth="1"/>
    <col min="5381" max="5381" width="12.5703125" style="76" bestFit="1" customWidth="1"/>
    <col min="5382" max="5382" width="11.140625" style="76" bestFit="1" customWidth="1"/>
    <col min="5383" max="5383" width="2.42578125" style="76" bestFit="1" customWidth="1"/>
    <col min="5384" max="5384" width="11" style="76" bestFit="1" customWidth="1"/>
    <col min="5385" max="5385" width="10.7109375" style="76" customWidth="1"/>
    <col min="5386" max="5386" width="2.140625" style="76" customWidth="1"/>
    <col min="5387" max="5387" width="8.85546875" style="76" bestFit="1" customWidth="1"/>
    <col min="5388" max="5388" width="12.140625" style="76" bestFit="1" customWidth="1"/>
    <col min="5389" max="5632" width="11" style="76"/>
    <col min="5633" max="5633" width="46.7109375" style="76" bestFit="1" customWidth="1"/>
    <col min="5634" max="5634" width="12.140625" style="76" bestFit="1" customWidth="1"/>
    <col min="5635" max="5635" width="12.5703125" style="76" bestFit="1" customWidth="1"/>
    <col min="5636" max="5636" width="12" style="76" customWidth="1"/>
    <col min="5637" max="5637" width="12.5703125" style="76" bestFit="1" customWidth="1"/>
    <col min="5638" max="5638" width="11.140625" style="76" bestFit="1" customWidth="1"/>
    <col min="5639" max="5639" width="2.42578125" style="76" bestFit="1" customWidth="1"/>
    <col min="5640" max="5640" width="11" style="76" bestFit="1" customWidth="1"/>
    <col min="5641" max="5641" width="10.7109375" style="76" customWidth="1"/>
    <col min="5642" max="5642" width="2.140625" style="76" customWidth="1"/>
    <col min="5643" max="5643" width="8.85546875" style="76" bestFit="1" customWidth="1"/>
    <col min="5644" max="5644" width="12.140625" style="76" bestFit="1" customWidth="1"/>
    <col min="5645" max="5888" width="11" style="76"/>
    <col min="5889" max="5889" width="46.7109375" style="76" bestFit="1" customWidth="1"/>
    <col min="5890" max="5890" width="12.140625" style="76" bestFit="1" customWidth="1"/>
    <col min="5891" max="5891" width="12.5703125" style="76" bestFit="1" customWidth="1"/>
    <col min="5892" max="5892" width="12" style="76" customWidth="1"/>
    <col min="5893" max="5893" width="12.5703125" style="76" bestFit="1" customWidth="1"/>
    <col min="5894" max="5894" width="11.140625" style="76" bestFit="1" customWidth="1"/>
    <col min="5895" max="5895" width="2.42578125" style="76" bestFit="1" customWidth="1"/>
    <col min="5896" max="5896" width="11" style="76" bestFit="1" customWidth="1"/>
    <col min="5897" max="5897" width="10.7109375" style="76" customWidth="1"/>
    <col min="5898" max="5898" width="2.140625" style="76" customWidth="1"/>
    <col min="5899" max="5899" width="8.85546875" style="76" bestFit="1" customWidth="1"/>
    <col min="5900" max="5900" width="12.140625" style="76" bestFit="1" customWidth="1"/>
    <col min="5901" max="6144" width="11" style="76"/>
    <col min="6145" max="6145" width="46.7109375" style="76" bestFit="1" customWidth="1"/>
    <col min="6146" max="6146" width="12.140625" style="76" bestFit="1" customWidth="1"/>
    <col min="6147" max="6147" width="12.5703125" style="76" bestFit="1" customWidth="1"/>
    <col min="6148" max="6148" width="12" style="76" customWidth="1"/>
    <col min="6149" max="6149" width="12.5703125" style="76" bestFit="1" customWidth="1"/>
    <col min="6150" max="6150" width="11.140625" style="76" bestFit="1" customWidth="1"/>
    <col min="6151" max="6151" width="2.42578125" style="76" bestFit="1" customWidth="1"/>
    <col min="6152" max="6152" width="11" style="76" bestFit="1" customWidth="1"/>
    <col min="6153" max="6153" width="10.7109375" style="76" customWidth="1"/>
    <col min="6154" max="6154" width="2.140625" style="76" customWidth="1"/>
    <col min="6155" max="6155" width="8.85546875" style="76" bestFit="1" customWidth="1"/>
    <col min="6156" max="6156" width="12.140625" style="76" bestFit="1" customWidth="1"/>
    <col min="6157" max="6400" width="11" style="76"/>
    <col min="6401" max="6401" width="46.7109375" style="76" bestFit="1" customWidth="1"/>
    <col min="6402" max="6402" width="12.140625" style="76" bestFit="1" customWidth="1"/>
    <col min="6403" max="6403" width="12.5703125" style="76" bestFit="1" customWidth="1"/>
    <col min="6404" max="6404" width="12" style="76" customWidth="1"/>
    <col min="6405" max="6405" width="12.5703125" style="76" bestFit="1" customWidth="1"/>
    <col min="6406" max="6406" width="11.140625" style="76" bestFit="1" customWidth="1"/>
    <col min="6407" max="6407" width="2.42578125" style="76" bestFit="1" customWidth="1"/>
    <col min="6408" max="6408" width="11" style="76" bestFit="1" customWidth="1"/>
    <col min="6409" max="6409" width="10.7109375" style="76" customWidth="1"/>
    <col min="6410" max="6410" width="2.140625" style="76" customWidth="1"/>
    <col min="6411" max="6411" width="8.85546875" style="76" bestFit="1" customWidth="1"/>
    <col min="6412" max="6412" width="12.140625" style="76" bestFit="1" customWidth="1"/>
    <col min="6413" max="6656" width="11" style="76"/>
    <col min="6657" max="6657" width="46.7109375" style="76" bestFit="1" customWidth="1"/>
    <col min="6658" max="6658" width="12.140625" style="76" bestFit="1" customWidth="1"/>
    <col min="6659" max="6659" width="12.5703125" style="76" bestFit="1" customWidth="1"/>
    <col min="6660" max="6660" width="12" style="76" customWidth="1"/>
    <col min="6661" max="6661" width="12.5703125" style="76" bestFit="1" customWidth="1"/>
    <col min="6662" max="6662" width="11.140625" style="76" bestFit="1" customWidth="1"/>
    <col min="6663" max="6663" width="2.42578125" style="76" bestFit="1" customWidth="1"/>
    <col min="6664" max="6664" width="11" style="76" bestFit="1" customWidth="1"/>
    <col min="6665" max="6665" width="10.7109375" style="76" customWidth="1"/>
    <col min="6666" max="6666" width="2.140625" style="76" customWidth="1"/>
    <col min="6667" max="6667" width="8.85546875" style="76" bestFit="1" customWidth="1"/>
    <col min="6668" max="6668" width="12.140625" style="76" bestFit="1" customWidth="1"/>
    <col min="6669" max="6912" width="11" style="76"/>
    <col min="6913" max="6913" width="46.7109375" style="76" bestFit="1" customWidth="1"/>
    <col min="6914" max="6914" width="12.140625" style="76" bestFit="1" customWidth="1"/>
    <col min="6915" max="6915" width="12.5703125" style="76" bestFit="1" customWidth="1"/>
    <col min="6916" max="6916" width="12" style="76" customWidth="1"/>
    <col min="6917" max="6917" width="12.5703125" style="76" bestFit="1" customWidth="1"/>
    <col min="6918" max="6918" width="11.140625" style="76" bestFit="1" customWidth="1"/>
    <col min="6919" max="6919" width="2.42578125" style="76" bestFit="1" customWidth="1"/>
    <col min="6920" max="6920" width="11" style="76" bestFit="1" customWidth="1"/>
    <col min="6921" max="6921" width="10.7109375" style="76" customWidth="1"/>
    <col min="6922" max="6922" width="2.140625" style="76" customWidth="1"/>
    <col min="6923" max="6923" width="8.85546875" style="76" bestFit="1" customWidth="1"/>
    <col min="6924" max="6924" width="12.140625" style="76" bestFit="1" customWidth="1"/>
    <col min="6925" max="7168" width="11" style="76"/>
    <col min="7169" max="7169" width="46.7109375" style="76" bestFit="1" customWidth="1"/>
    <col min="7170" max="7170" width="12.140625" style="76" bestFit="1" customWidth="1"/>
    <col min="7171" max="7171" width="12.5703125" style="76" bestFit="1" customWidth="1"/>
    <col min="7172" max="7172" width="12" style="76" customWidth="1"/>
    <col min="7173" max="7173" width="12.5703125" style="76" bestFit="1" customWidth="1"/>
    <col min="7174" max="7174" width="11.140625" style="76" bestFit="1" customWidth="1"/>
    <col min="7175" max="7175" width="2.42578125" style="76" bestFit="1" customWidth="1"/>
    <col min="7176" max="7176" width="11" style="76" bestFit="1" customWidth="1"/>
    <col min="7177" max="7177" width="10.7109375" style="76" customWidth="1"/>
    <col min="7178" max="7178" width="2.140625" style="76" customWidth="1"/>
    <col min="7179" max="7179" width="8.85546875" style="76" bestFit="1" customWidth="1"/>
    <col min="7180" max="7180" width="12.140625" style="76" bestFit="1" customWidth="1"/>
    <col min="7181" max="7424" width="11" style="76"/>
    <col min="7425" max="7425" width="46.7109375" style="76" bestFit="1" customWidth="1"/>
    <col min="7426" max="7426" width="12.140625" style="76" bestFit="1" customWidth="1"/>
    <col min="7427" max="7427" width="12.5703125" style="76" bestFit="1" customWidth="1"/>
    <col min="7428" max="7428" width="12" style="76" customWidth="1"/>
    <col min="7429" max="7429" width="12.5703125" style="76" bestFit="1" customWidth="1"/>
    <col min="7430" max="7430" width="11.140625" style="76" bestFit="1" customWidth="1"/>
    <col min="7431" max="7431" width="2.42578125" style="76" bestFit="1" customWidth="1"/>
    <col min="7432" max="7432" width="11" style="76" bestFit="1" customWidth="1"/>
    <col min="7433" max="7433" width="10.7109375" style="76" customWidth="1"/>
    <col min="7434" max="7434" width="2.140625" style="76" customWidth="1"/>
    <col min="7435" max="7435" width="8.85546875" style="76" bestFit="1" customWidth="1"/>
    <col min="7436" max="7436" width="12.140625" style="76" bestFit="1" customWidth="1"/>
    <col min="7437" max="7680" width="11" style="76"/>
    <col min="7681" max="7681" width="46.7109375" style="76" bestFit="1" customWidth="1"/>
    <col min="7682" max="7682" width="12.140625" style="76" bestFit="1" customWidth="1"/>
    <col min="7683" max="7683" width="12.5703125" style="76" bestFit="1" customWidth="1"/>
    <col min="7684" max="7684" width="12" style="76" customWidth="1"/>
    <col min="7685" max="7685" width="12.5703125" style="76" bestFit="1" customWidth="1"/>
    <col min="7686" max="7686" width="11.140625" style="76" bestFit="1" customWidth="1"/>
    <col min="7687" max="7687" width="2.42578125" style="76" bestFit="1" customWidth="1"/>
    <col min="7688" max="7688" width="11" style="76" bestFit="1" customWidth="1"/>
    <col min="7689" max="7689" width="10.7109375" style="76" customWidth="1"/>
    <col min="7690" max="7690" width="2.140625" style="76" customWidth="1"/>
    <col min="7691" max="7691" width="8.85546875" style="76" bestFit="1" customWidth="1"/>
    <col min="7692" max="7692" width="12.140625" style="76" bestFit="1" customWidth="1"/>
    <col min="7693" max="7936" width="11" style="76"/>
    <col min="7937" max="7937" width="46.7109375" style="76" bestFit="1" customWidth="1"/>
    <col min="7938" max="7938" width="12.140625" style="76" bestFit="1" customWidth="1"/>
    <col min="7939" max="7939" width="12.5703125" style="76" bestFit="1" customWidth="1"/>
    <col min="7940" max="7940" width="12" style="76" customWidth="1"/>
    <col min="7941" max="7941" width="12.5703125" style="76" bestFit="1" customWidth="1"/>
    <col min="7942" max="7942" width="11.140625" style="76" bestFit="1" customWidth="1"/>
    <col min="7943" max="7943" width="2.42578125" style="76" bestFit="1" customWidth="1"/>
    <col min="7944" max="7944" width="11" style="76" bestFit="1" customWidth="1"/>
    <col min="7945" max="7945" width="10.7109375" style="76" customWidth="1"/>
    <col min="7946" max="7946" width="2.140625" style="76" customWidth="1"/>
    <col min="7947" max="7947" width="8.85546875" style="76" bestFit="1" customWidth="1"/>
    <col min="7948" max="7948" width="12.140625" style="76" bestFit="1" customWidth="1"/>
    <col min="7949" max="8192" width="11" style="76"/>
    <col min="8193" max="8193" width="46.7109375" style="76" bestFit="1" customWidth="1"/>
    <col min="8194" max="8194" width="12.140625" style="76" bestFit="1" customWidth="1"/>
    <col min="8195" max="8195" width="12.5703125" style="76" bestFit="1" customWidth="1"/>
    <col min="8196" max="8196" width="12" style="76" customWidth="1"/>
    <col min="8197" max="8197" width="12.5703125" style="76" bestFit="1" customWidth="1"/>
    <col min="8198" max="8198" width="11.140625" style="76" bestFit="1" customWidth="1"/>
    <col min="8199" max="8199" width="2.42578125" style="76" bestFit="1" customWidth="1"/>
    <col min="8200" max="8200" width="11" style="76" bestFit="1" customWidth="1"/>
    <col min="8201" max="8201" width="10.7109375" style="76" customWidth="1"/>
    <col min="8202" max="8202" width="2.140625" style="76" customWidth="1"/>
    <col min="8203" max="8203" width="8.85546875" style="76" bestFit="1" customWidth="1"/>
    <col min="8204" max="8204" width="12.140625" style="76" bestFit="1" customWidth="1"/>
    <col min="8205" max="8448" width="11" style="76"/>
    <col min="8449" max="8449" width="46.7109375" style="76" bestFit="1" customWidth="1"/>
    <col min="8450" max="8450" width="12.140625" style="76" bestFit="1" customWidth="1"/>
    <col min="8451" max="8451" width="12.5703125" style="76" bestFit="1" customWidth="1"/>
    <col min="8452" max="8452" width="12" style="76" customWidth="1"/>
    <col min="8453" max="8453" width="12.5703125" style="76" bestFit="1" customWidth="1"/>
    <col min="8454" max="8454" width="11.140625" style="76" bestFit="1" customWidth="1"/>
    <col min="8455" max="8455" width="2.42578125" style="76" bestFit="1" customWidth="1"/>
    <col min="8456" max="8456" width="11" style="76" bestFit="1" customWidth="1"/>
    <col min="8457" max="8457" width="10.7109375" style="76" customWidth="1"/>
    <col min="8458" max="8458" width="2.140625" style="76" customWidth="1"/>
    <col min="8459" max="8459" width="8.85546875" style="76" bestFit="1" customWidth="1"/>
    <col min="8460" max="8460" width="12.140625" style="76" bestFit="1" customWidth="1"/>
    <col min="8461" max="8704" width="11" style="76"/>
    <col min="8705" max="8705" width="46.7109375" style="76" bestFit="1" customWidth="1"/>
    <col min="8706" max="8706" width="12.140625" style="76" bestFit="1" customWidth="1"/>
    <col min="8707" max="8707" width="12.5703125" style="76" bestFit="1" customWidth="1"/>
    <col min="8708" max="8708" width="12" style="76" customWidth="1"/>
    <col min="8709" max="8709" width="12.5703125" style="76" bestFit="1" customWidth="1"/>
    <col min="8710" max="8710" width="11.140625" style="76" bestFit="1" customWidth="1"/>
    <col min="8711" max="8711" width="2.42578125" style="76" bestFit="1" customWidth="1"/>
    <col min="8712" max="8712" width="11" style="76" bestFit="1" customWidth="1"/>
    <col min="8713" max="8713" width="10.7109375" style="76" customWidth="1"/>
    <col min="8714" max="8714" width="2.140625" style="76" customWidth="1"/>
    <col min="8715" max="8715" width="8.85546875" style="76" bestFit="1" customWidth="1"/>
    <col min="8716" max="8716" width="12.140625" style="76" bestFit="1" customWidth="1"/>
    <col min="8717" max="8960" width="11" style="76"/>
    <col min="8961" max="8961" width="46.7109375" style="76" bestFit="1" customWidth="1"/>
    <col min="8962" max="8962" width="12.140625" style="76" bestFit="1" customWidth="1"/>
    <col min="8963" max="8963" width="12.5703125" style="76" bestFit="1" customWidth="1"/>
    <col min="8964" max="8964" width="12" style="76" customWidth="1"/>
    <col min="8965" max="8965" width="12.5703125" style="76" bestFit="1" customWidth="1"/>
    <col min="8966" max="8966" width="11.140625" style="76" bestFit="1" customWidth="1"/>
    <col min="8967" max="8967" width="2.42578125" style="76" bestFit="1" customWidth="1"/>
    <col min="8968" max="8968" width="11" style="76" bestFit="1" customWidth="1"/>
    <col min="8969" max="8969" width="10.7109375" style="76" customWidth="1"/>
    <col min="8970" max="8970" width="2.140625" style="76" customWidth="1"/>
    <col min="8971" max="8971" width="8.85546875" style="76" bestFit="1" customWidth="1"/>
    <col min="8972" max="8972" width="12.140625" style="76" bestFit="1" customWidth="1"/>
    <col min="8973" max="9216" width="11" style="76"/>
    <col min="9217" max="9217" width="46.7109375" style="76" bestFit="1" customWidth="1"/>
    <col min="9218" max="9218" width="12.140625" style="76" bestFit="1" customWidth="1"/>
    <col min="9219" max="9219" width="12.5703125" style="76" bestFit="1" customWidth="1"/>
    <col min="9220" max="9220" width="12" style="76" customWidth="1"/>
    <col min="9221" max="9221" width="12.5703125" style="76" bestFit="1" customWidth="1"/>
    <col min="9222" max="9222" width="11.140625" style="76" bestFit="1" customWidth="1"/>
    <col min="9223" max="9223" width="2.42578125" style="76" bestFit="1" customWidth="1"/>
    <col min="9224" max="9224" width="11" style="76" bestFit="1" customWidth="1"/>
    <col min="9225" max="9225" width="10.7109375" style="76" customWidth="1"/>
    <col min="9226" max="9226" width="2.140625" style="76" customWidth="1"/>
    <col min="9227" max="9227" width="8.85546875" style="76" bestFit="1" customWidth="1"/>
    <col min="9228" max="9228" width="12.140625" style="76" bestFit="1" customWidth="1"/>
    <col min="9229" max="9472" width="11" style="76"/>
    <col min="9473" max="9473" width="46.7109375" style="76" bestFit="1" customWidth="1"/>
    <col min="9474" max="9474" width="12.140625" style="76" bestFit="1" customWidth="1"/>
    <col min="9475" max="9475" width="12.5703125" style="76" bestFit="1" customWidth="1"/>
    <col min="9476" max="9476" width="12" style="76" customWidth="1"/>
    <col min="9477" max="9477" width="12.5703125" style="76" bestFit="1" customWidth="1"/>
    <col min="9478" max="9478" width="11.140625" style="76" bestFit="1" customWidth="1"/>
    <col min="9479" max="9479" width="2.42578125" style="76" bestFit="1" customWidth="1"/>
    <col min="9480" max="9480" width="11" style="76" bestFit="1" customWidth="1"/>
    <col min="9481" max="9481" width="10.7109375" style="76" customWidth="1"/>
    <col min="9482" max="9482" width="2.140625" style="76" customWidth="1"/>
    <col min="9483" max="9483" width="8.85546875" style="76" bestFit="1" customWidth="1"/>
    <col min="9484" max="9484" width="12.140625" style="76" bestFit="1" customWidth="1"/>
    <col min="9485" max="9728" width="11" style="76"/>
    <col min="9729" max="9729" width="46.7109375" style="76" bestFit="1" customWidth="1"/>
    <col min="9730" max="9730" width="12.140625" style="76" bestFit="1" customWidth="1"/>
    <col min="9731" max="9731" width="12.5703125" style="76" bestFit="1" customWidth="1"/>
    <col min="9732" max="9732" width="12" style="76" customWidth="1"/>
    <col min="9733" max="9733" width="12.5703125" style="76" bestFit="1" customWidth="1"/>
    <col min="9734" max="9734" width="11.140625" style="76" bestFit="1" customWidth="1"/>
    <col min="9735" max="9735" width="2.42578125" style="76" bestFit="1" customWidth="1"/>
    <col min="9736" max="9736" width="11" style="76" bestFit="1" customWidth="1"/>
    <col min="9737" max="9737" width="10.7109375" style="76" customWidth="1"/>
    <col min="9738" max="9738" width="2.140625" style="76" customWidth="1"/>
    <col min="9739" max="9739" width="8.85546875" style="76" bestFit="1" customWidth="1"/>
    <col min="9740" max="9740" width="12.140625" style="76" bestFit="1" customWidth="1"/>
    <col min="9741" max="9984" width="11" style="76"/>
    <col min="9985" max="9985" width="46.7109375" style="76" bestFit="1" customWidth="1"/>
    <col min="9986" max="9986" width="12.140625" style="76" bestFit="1" customWidth="1"/>
    <col min="9987" max="9987" width="12.5703125" style="76" bestFit="1" customWidth="1"/>
    <col min="9988" max="9988" width="12" style="76" customWidth="1"/>
    <col min="9989" max="9989" width="12.5703125" style="76" bestFit="1" customWidth="1"/>
    <col min="9990" max="9990" width="11.140625" style="76" bestFit="1" customWidth="1"/>
    <col min="9991" max="9991" width="2.42578125" style="76" bestFit="1" customWidth="1"/>
    <col min="9992" max="9992" width="11" style="76" bestFit="1" customWidth="1"/>
    <col min="9993" max="9993" width="10.7109375" style="76" customWidth="1"/>
    <col min="9994" max="9994" width="2.140625" style="76" customWidth="1"/>
    <col min="9995" max="9995" width="8.85546875" style="76" bestFit="1" customWidth="1"/>
    <col min="9996" max="9996" width="12.140625" style="76" bestFit="1" customWidth="1"/>
    <col min="9997" max="10240" width="11" style="76"/>
    <col min="10241" max="10241" width="46.7109375" style="76" bestFit="1" customWidth="1"/>
    <col min="10242" max="10242" width="12.140625" style="76" bestFit="1" customWidth="1"/>
    <col min="10243" max="10243" width="12.5703125" style="76" bestFit="1" customWidth="1"/>
    <col min="10244" max="10244" width="12" style="76" customWidth="1"/>
    <col min="10245" max="10245" width="12.5703125" style="76" bestFit="1" customWidth="1"/>
    <col min="10246" max="10246" width="11.140625" style="76" bestFit="1" customWidth="1"/>
    <col min="10247" max="10247" width="2.42578125" style="76" bestFit="1" customWidth="1"/>
    <col min="10248" max="10248" width="11" style="76" bestFit="1" customWidth="1"/>
    <col min="10249" max="10249" width="10.7109375" style="76" customWidth="1"/>
    <col min="10250" max="10250" width="2.140625" style="76" customWidth="1"/>
    <col min="10251" max="10251" width="8.85546875" style="76" bestFit="1" customWidth="1"/>
    <col min="10252" max="10252" width="12.140625" style="76" bestFit="1" customWidth="1"/>
    <col min="10253" max="10496" width="11" style="76"/>
    <col min="10497" max="10497" width="46.7109375" style="76" bestFit="1" customWidth="1"/>
    <col min="10498" max="10498" width="12.140625" style="76" bestFit="1" customWidth="1"/>
    <col min="10499" max="10499" width="12.5703125" style="76" bestFit="1" customWidth="1"/>
    <col min="10500" max="10500" width="12" style="76" customWidth="1"/>
    <col min="10501" max="10501" width="12.5703125" style="76" bestFit="1" customWidth="1"/>
    <col min="10502" max="10502" width="11.140625" style="76" bestFit="1" customWidth="1"/>
    <col min="10503" max="10503" width="2.42578125" style="76" bestFit="1" customWidth="1"/>
    <col min="10504" max="10504" width="11" style="76" bestFit="1" customWidth="1"/>
    <col min="10505" max="10505" width="10.7109375" style="76" customWidth="1"/>
    <col min="10506" max="10506" width="2.140625" style="76" customWidth="1"/>
    <col min="10507" max="10507" width="8.85546875" style="76" bestFit="1" customWidth="1"/>
    <col min="10508" max="10508" width="12.140625" style="76" bestFit="1" customWidth="1"/>
    <col min="10509" max="10752" width="11" style="76"/>
    <col min="10753" max="10753" width="46.7109375" style="76" bestFit="1" customWidth="1"/>
    <col min="10754" max="10754" width="12.140625" style="76" bestFit="1" customWidth="1"/>
    <col min="10755" max="10755" width="12.5703125" style="76" bestFit="1" customWidth="1"/>
    <col min="10756" max="10756" width="12" style="76" customWidth="1"/>
    <col min="10757" max="10757" width="12.5703125" style="76" bestFit="1" customWidth="1"/>
    <col min="10758" max="10758" width="11.140625" style="76" bestFit="1" customWidth="1"/>
    <col min="10759" max="10759" width="2.42578125" style="76" bestFit="1" customWidth="1"/>
    <col min="10760" max="10760" width="11" style="76" bestFit="1" customWidth="1"/>
    <col min="10761" max="10761" width="10.7109375" style="76" customWidth="1"/>
    <col min="10762" max="10762" width="2.140625" style="76" customWidth="1"/>
    <col min="10763" max="10763" width="8.85546875" style="76" bestFit="1" customWidth="1"/>
    <col min="10764" max="10764" width="12.140625" style="76" bestFit="1" customWidth="1"/>
    <col min="10765" max="11008" width="11" style="76"/>
    <col min="11009" max="11009" width="46.7109375" style="76" bestFit="1" customWidth="1"/>
    <col min="11010" max="11010" width="12.140625" style="76" bestFit="1" customWidth="1"/>
    <col min="11011" max="11011" width="12.5703125" style="76" bestFit="1" customWidth="1"/>
    <col min="11012" max="11012" width="12" style="76" customWidth="1"/>
    <col min="11013" max="11013" width="12.5703125" style="76" bestFit="1" customWidth="1"/>
    <col min="11014" max="11014" width="11.140625" style="76" bestFit="1" customWidth="1"/>
    <col min="11015" max="11015" width="2.42578125" style="76" bestFit="1" customWidth="1"/>
    <col min="11016" max="11016" width="11" style="76" bestFit="1" customWidth="1"/>
    <col min="11017" max="11017" width="10.7109375" style="76" customWidth="1"/>
    <col min="11018" max="11018" width="2.140625" style="76" customWidth="1"/>
    <col min="11019" max="11019" width="8.85546875" style="76" bestFit="1" customWidth="1"/>
    <col min="11020" max="11020" width="12.140625" style="76" bestFit="1" customWidth="1"/>
    <col min="11021" max="11264" width="11" style="76"/>
    <col min="11265" max="11265" width="46.7109375" style="76" bestFit="1" customWidth="1"/>
    <col min="11266" max="11266" width="12.140625" style="76" bestFit="1" customWidth="1"/>
    <col min="11267" max="11267" width="12.5703125" style="76" bestFit="1" customWidth="1"/>
    <col min="11268" max="11268" width="12" style="76" customWidth="1"/>
    <col min="11269" max="11269" width="12.5703125" style="76" bestFit="1" customWidth="1"/>
    <col min="11270" max="11270" width="11.140625" style="76" bestFit="1" customWidth="1"/>
    <col min="11271" max="11271" width="2.42578125" style="76" bestFit="1" customWidth="1"/>
    <col min="11272" max="11272" width="11" style="76" bestFit="1" customWidth="1"/>
    <col min="11273" max="11273" width="10.7109375" style="76" customWidth="1"/>
    <col min="11274" max="11274" width="2.140625" style="76" customWidth="1"/>
    <col min="11275" max="11275" width="8.85546875" style="76" bestFit="1" customWidth="1"/>
    <col min="11276" max="11276" width="12.140625" style="76" bestFit="1" customWidth="1"/>
    <col min="11277" max="11520" width="11" style="76"/>
    <col min="11521" max="11521" width="46.7109375" style="76" bestFit="1" customWidth="1"/>
    <col min="11522" max="11522" width="12.140625" style="76" bestFit="1" customWidth="1"/>
    <col min="11523" max="11523" width="12.5703125" style="76" bestFit="1" customWidth="1"/>
    <col min="11524" max="11524" width="12" style="76" customWidth="1"/>
    <col min="11525" max="11525" width="12.5703125" style="76" bestFit="1" customWidth="1"/>
    <col min="11526" max="11526" width="11.140625" style="76" bestFit="1" customWidth="1"/>
    <col min="11527" max="11527" width="2.42578125" style="76" bestFit="1" customWidth="1"/>
    <col min="11528" max="11528" width="11" style="76" bestFit="1" customWidth="1"/>
    <col min="11529" max="11529" width="10.7109375" style="76" customWidth="1"/>
    <col min="11530" max="11530" width="2.140625" style="76" customWidth="1"/>
    <col min="11531" max="11531" width="8.85546875" style="76" bestFit="1" customWidth="1"/>
    <col min="11532" max="11532" width="12.140625" style="76" bestFit="1" customWidth="1"/>
    <col min="11533" max="11776" width="11" style="76"/>
    <col min="11777" max="11777" width="46.7109375" style="76" bestFit="1" customWidth="1"/>
    <col min="11778" max="11778" width="12.140625" style="76" bestFit="1" customWidth="1"/>
    <col min="11779" max="11779" width="12.5703125" style="76" bestFit="1" customWidth="1"/>
    <col min="11780" max="11780" width="12" style="76" customWidth="1"/>
    <col min="11781" max="11781" width="12.5703125" style="76" bestFit="1" customWidth="1"/>
    <col min="11782" max="11782" width="11.140625" style="76" bestFit="1" customWidth="1"/>
    <col min="11783" max="11783" width="2.42578125" style="76" bestFit="1" customWidth="1"/>
    <col min="11784" max="11784" width="11" style="76" bestFit="1" customWidth="1"/>
    <col min="11785" max="11785" width="10.7109375" style="76" customWidth="1"/>
    <col min="11786" max="11786" width="2.140625" style="76" customWidth="1"/>
    <col min="11787" max="11787" width="8.85546875" style="76" bestFit="1" customWidth="1"/>
    <col min="11788" max="11788" width="12.140625" style="76" bestFit="1" customWidth="1"/>
    <col min="11789" max="12032" width="11" style="76"/>
    <col min="12033" max="12033" width="46.7109375" style="76" bestFit="1" customWidth="1"/>
    <col min="12034" max="12034" width="12.140625" style="76" bestFit="1" customWidth="1"/>
    <col min="12035" max="12035" width="12.5703125" style="76" bestFit="1" customWidth="1"/>
    <col min="12036" max="12036" width="12" style="76" customWidth="1"/>
    <col min="12037" max="12037" width="12.5703125" style="76" bestFit="1" customWidth="1"/>
    <col min="12038" max="12038" width="11.140625" style="76" bestFit="1" customWidth="1"/>
    <col min="12039" max="12039" width="2.42578125" style="76" bestFit="1" customWidth="1"/>
    <col min="12040" max="12040" width="11" style="76" bestFit="1" customWidth="1"/>
    <col min="12041" max="12041" width="10.7109375" style="76" customWidth="1"/>
    <col min="12042" max="12042" width="2.140625" style="76" customWidth="1"/>
    <col min="12043" max="12043" width="8.85546875" style="76" bestFit="1" customWidth="1"/>
    <col min="12044" max="12044" width="12.140625" style="76" bestFit="1" customWidth="1"/>
    <col min="12045" max="12288" width="11" style="76"/>
    <col min="12289" max="12289" width="46.7109375" style="76" bestFit="1" customWidth="1"/>
    <col min="12290" max="12290" width="12.140625" style="76" bestFit="1" customWidth="1"/>
    <col min="12291" max="12291" width="12.5703125" style="76" bestFit="1" customWidth="1"/>
    <col min="12292" max="12292" width="12" style="76" customWidth="1"/>
    <col min="12293" max="12293" width="12.5703125" style="76" bestFit="1" customWidth="1"/>
    <col min="12294" max="12294" width="11.140625" style="76" bestFit="1" customWidth="1"/>
    <col min="12295" max="12295" width="2.42578125" style="76" bestFit="1" customWidth="1"/>
    <col min="12296" max="12296" width="11" style="76" bestFit="1" customWidth="1"/>
    <col min="12297" max="12297" width="10.7109375" style="76" customWidth="1"/>
    <col min="12298" max="12298" width="2.140625" style="76" customWidth="1"/>
    <col min="12299" max="12299" width="8.85546875" style="76" bestFit="1" customWidth="1"/>
    <col min="12300" max="12300" width="12.140625" style="76" bestFit="1" customWidth="1"/>
    <col min="12301" max="12544" width="11" style="76"/>
    <col min="12545" max="12545" width="46.7109375" style="76" bestFit="1" customWidth="1"/>
    <col min="12546" max="12546" width="12.140625" style="76" bestFit="1" customWidth="1"/>
    <col min="12547" max="12547" width="12.5703125" style="76" bestFit="1" customWidth="1"/>
    <col min="12548" max="12548" width="12" style="76" customWidth="1"/>
    <col min="12549" max="12549" width="12.5703125" style="76" bestFit="1" customWidth="1"/>
    <col min="12550" max="12550" width="11.140625" style="76" bestFit="1" customWidth="1"/>
    <col min="12551" max="12551" width="2.42578125" style="76" bestFit="1" customWidth="1"/>
    <col min="12552" max="12552" width="11" style="76" bestFit="1" customWidth="1"/>
    <col min="12553" max="12553" width="10.7109375" style="76" customWidth="1"/>
    <col min="12554" max="12554" width="2.140625" style="76" customWidth="1"/>
    <col min="12555" max="12555" width="8.85546875" style="76" bestFit="1" customWidth="1"/>
    <col min="12556" max="12556" width="12.140625" style="76" bestFit="1" customWidth="1"/>
    <col min="12557" max="12800" width="11" style="76"/>
    <col min="12801" max="12801" width="46.7109375" style="76" bestFit="1" customWidth="1"/>
    <col min="12802" max="12802" width="12.140625" style="76" bestFit="1" customWidth="1"/>
    <col min="12803" max="12803" width="12.5703125" style="76" bestFit="1" customWidth="1"/>
    <col min="12804" max="12804" width="12" style="76" customWidth="1"/>
    <col min="12805" max="12805" width="12.5703125" style="76" bestFit="1" customWidth="1"/>
    <col min="12806" max="12806" width="11.140625" style="76" bestFit="1" customWidth="1"/>
    <col min="12807" max="12807" width="2.42578125" style="76" bestFit="1" customWidth="1"/>
    <col min="12808" max="12808" width="11" style="76" bestFit="1" customWidth="1"/>
    <col min="12809" max="12809" width="10.7109375" style="76" customWidth="1"/>
    <col min="12810" max="12810" width="2.140625" style="76" customWidth="1"/>
    <col min="12811" max="12811" width="8.85546875" style="76" bestFit="1" customWidth="1"/>
    <col min="12812" max="12812" width="12.140625" style="76" bestFit="1" customWidth="1"/>
    <col min="12813" max="13056" width="11" style="76"/>
    <col min="13057" max="13057" width="46.7109375" style="76" bestFit="1" customWidth="1"/>
    <col min="13058" max="13058" width="12.140625" style="76" bestFit="1" customWidth="1"/>
    <col min="13059" max="13059" width="12.5703125" style="76" bestFit="1" customWidth="1"/>
    <col min="13060" max="13060" width="12" style="76" customWidth="1"/>
    <col min="13061" max="13061" width="12.5703125" style="76" bestFit="1" customWidth="1"/>
    <col min="13062" max="13062" width="11.140625" style="76" bestFit="1" customWidth="1"/>
    <col min="13063" max="13063" width="2.42578125" style="76" bestFit="1" customWidth="1"/>
    <col min="13064" max="13064" width="11" style="76" bestFit="1" customWidth="1"/>
    <col min="13065" max="13065" width="10.7109375" style="76" customWidth="1"/>
    <col min="13066" max="13066" width="2.140625" style="76" customWidth="1"/>
    <col min="13067" max="13067" width="8.85546875" style="76" bestFit="1" customWidth="1"/>
    <col min="13068" max="13068" width="12.140625" style="76" bestFit="1" customWidth="1"/>
    <col min="13069" max="13312" width="11" style="76"/>
    <col min="13313" max="13313" width="46.7109375" style="76" bestFit="1" customWidth="1"/>
    <col min="13314" max="13314" width="12.140625" style="76" bestFit="1" customWidth="1"/>
    <col min="13315" max="13315" width="12.5703125" style="76" bestFit="1" customWidth="1"/>
    <col min="13316" max="13316" width="12" style="76" customWidth="1"/>
    <col min="13317" max="13317" width="12.5703125" style="76" bestFit="1" customWidth="1"/>
    <col min="13318" max="13318" width="11.140625" style="76" bestFit="1" customWidth="1"/>
    <col min="13319" max="13319" width="2.42578125" style="76" bestFit="1" customWidth="1"/>
    <col min="13320" max="13320" width="11" style="76" bestFit="1" customWidth="1"/>
    <col min="13321" max="13321" width="10.7109375" style="76" customWidth="1"/>
    <col min="13322" max="13322" width="2.140625" style="76" customWidth="1"/>
    <col min="13323" max="13323" width="8.85546875" style="76" bestFit="1" customWidth="1"/>
    <col min="13324" max="13324" width="12.140625" style="76" bestFit="1" customWidth="1"/>
    <col min="13325" max="13568" width="11" style="76"/>
    <col min="13569" max="13569" width="46.7109375" style="76" bestFit="1" customWidth="1"/>
    <col min="13570" max="13570" width="12.140625" style="76" bestFit="1" customWidth="1"/>
    <col min="13571" max="13571" width="12.5703125" style="76" bestFit="1" customWidth="1"/>
    <col min="13572" max="13572" width="12" style="76" customWidth="1"/>
    <col min="13573" max="13573" width="12.5703125" style="76" bestFit="1" customWidth="1"/>
    <col min="13574" max="13574" width="11.140625" style="76" bestFit="1" customWidth="1"/>
    <col min="13575" max="13575" width="2.42578125" style="76" bestFit="1" customWidth="1"/>
    <col min="13576" max="13576" width="11" style="76" bestFit="1" customWidth="1"/>
    <col min="13577" max="13577" width="10.7109375" style="76" customWidth="1"/>
    <col min="13578" max="13578" width="2.140625" style="76" customWidth="1"/>
    <col min="13579" max="13579" width="8.85546875" style="76" bestFit="1" customWidth="1"/>
    <col min="13580" max="13580" width="12.140625" style="76" bestFit="1" customWidth="1"/>
    <col min="13581" max="13824" width="11" style="76"/>
    <col min="13825" max="13825" width="46.7109375" style="76" bestFit="1" customWidth="1"/>
    <col min="13826" max="13826" width="12.140625" style="76" bestFit="1" customWidth="1"/>
    <col min="13827" max="13827" width="12.5703125" style="76" bestFit="1" customWidth="1"/>
    <col min="13828" max="13828" width="12" style="76" customWidth="1"/>
    <col min="13829" max="13829" width="12.5703125" style="76" bestFit="1" customWidth="1"/>
    <col min="13830" max="13830" width="11.140625" style="76" bestFit="1" customWidth="1"/>
    <col min="13831" max="13831" width="2.42578125" style="76" bestFit="1" customWidth="1"/>
    <col min="13832" max="13832" width="11" style="76" bestFit="1" customWidth="1"/>
    <col min="13833" max="13833" width="10.7109375" style="76" customWidth="1"/>
    <col min="13834" max="13834" width="2.140625" style="76" customWidth="1"/>
    <col min="13835" max="13835" width="8.85546875" style="76" bestFit="1" customWidth="1"/>
    <col min="13836" max="13836" width="12.140625" style="76" bestFit="1" customWidth="1"/>
    <col min="13837" max="14080" width="11" style="76"/>
    <col min="14081" max="14081" width="46.7109375" style="76" bestFit="1" customWidth="1"/>
    <col min="14082" max="14082" width="12.140625" style="76" bestFit="1" customWidth="1"/>
    <col min="14083" max="14083" width="12.5703125" style="76" bestFit="1" customWidth="1"/>
    <col min="14084" max="14084" width="12" style="76" customWidth="1"/>
    <col min="14085" max="14085" width="12.5703125" style="76" bestFit="1" customWidth="1"/>
    <col min="14086" max="14086" width="11.140625" style="76" bestFit="1" customWidth="1"/>
    <col min="14087" max="14087" width="2.42578125" style="76" bestFit="1" customWidth="1"/>
    <col min="14088" max="14088" width="11" style="76" bestFit="1" customWidth="1"/>
    <col min="14089" max="14089" width="10.7109375" style="76" customWidth="1"/>
    <col min="14090" max="14090" width="2.140625" style="76" customWidth="1"/>
    <col min="14091" max="14091" width="8.85546875" style="76" bestFit="1" customWidth="1"/>
    <col min="14092" max="14092" width="12.140625" style="76" bestFit="1" customWidth="1"/>
    <col min="14093" max="14336" width="11" style="76"/>
    <col min="14337" max="14337" width="46.7109375" style="76" bestFit="1" customWidth="1"/>
    <col min="14338" max="14338" width="12.140625" style="76" bestFit="1" customWidth="1"/>
    <col min="14339" max="14339" width="12.5703125" style="76" bestFit="1" customWidth="1"/>
    <col min="14340" max="14340" width="12" style="76" customWidth="1"/>
    <col min="14341" max="14341" width="12.5703125" style="76" bestFit="1" customWidth="1"/>
    <col min="14342" max="14342" width="11.140625" style="76" bestFit="1" customWidth="1"/>
    <col min="14343" max="14343" width="2.42578125" style="76" bestFit="1" customWidth="1"/>
    <col min="14344" max="14344" width="11" style="76" bestFit="1" customWidth="1"/>
    <col min="14345" max="14345" width="10.7109375" style="76" customWidth="1"/>
    <col min="14346" max="14346" width="2.140625" style="76" customWidth="1"/>
    <col min="14347" max="14347" width="8.85546875" style="76" bestFit="1" customWidth="1"/>
    <col min="14348" max="14348" width="12.140625" style="76" bestFit="1" customWidth="1"/>
    <col min="14349" max="14592" width="11" style="76"/>
    <col min="14593" max="14593" width="46.7109375" style="76" bestFit="1" customWidth="1"/>
    <col min="14594" max="14594" width="12.140625" style="76" bestFit="1" customWidth="1"/>
    <col min="14595" max="14595" width="12.5703125" style="76" bestFit="1" customWidth="1"/>
    <col min="14596" max="14596" width="12" style="76" customWidth="1"/>
    <col min="14597" max="14597" width="12.5703125" style="76" bestFit="1" customWidth="1"/>
    <col min="14598" max="14598" width="11.140625" style="76" bestFit="1" customWidth="1"/>
    <col min="14599" max="14599" width="2.42578125" style="76" bestFit="1" customWidth="1"/>
    <col min="14600" max="14600" width="11" style="76" bestFit="1" customWidth="1"/>
    <col min="14601" max="14601" width="10.7109375" style="76" customWidth="1"/>
    <col min="14602" max="14602" width="2.140625" style="76" customWidth="1"/>
    <col min="14603" max="14603" width="8.85546875" style="76" bestFit="1" customWidth="1"/>
    <col min="14604" max="14604" width="12.140625" style="76" bestFit="1" customWidth="1"/>
    <col min="14605" max="14848" width="11" style="76"/>
    <col min="14849" max="14849" width="46.7109375" style="76" bestFit="1" customWidth="1"/>
    <col min="14850" max="14850" width="12.140625" style="76" bestFit="1" customWidth="1"/>
    <col min="14851" max="14851" width="12.5703125" style="76" bestFit="1" customWidth="1"/>
    <col min="14852" max="14852" width="12" style="76" customWidth="1"/>
    <col min="14853" max="14853" width="12.5703125" style="76" bestFit="1" customWidth="1"/>
    <col min="14854" max="14854" width="11.140625" style="76" bestFit="1" customWidth="1"/>
    <col min="14855" max="14855" width="2.42578125" style="76" bestFit="1" customWidth="1"/>
    <col min="14856" max="14856" width="11" style="76" bestFit="1" customWidth="1"/>
    <col min="14857" max="14857" width="10.7109375" style="76" customWidth="1"/>
    <col min="14858" max="14858" width="2.140625" style="76" customWidth="1"/>
    <col min="14859" max="14859" width="8.85546875" style="76" bestFit="1" customWidth="1"/>
    <col min="14860" max="14860" width="12.140625" style="76" bestFit="1" customWidth="1"/>
    <col min="14861" max="15104" width="11" style="76"/>
    <col min="15105" max="15105" width="46.7109375" style="76" bestFit="1" customWidth="1"/>
    <col min="15106" max="15106" width="12.140625" style="76" bestFit="1" customWidth="1"/>
    <col min="15107" max="15107" width="12.5703125" style="76" bestFit="1" customWidth="1"/>
    <col min="15108" max="15108" width="12" style="76" customWidth="1"/>
    <col min="15109" max="15109" width="12.5703125" style="76" bestFit="1" customWidth="1"/>
    <col min="15110" max="15110" width="11.140625" style="76" bestFit="1" customWidth="1"/>
    <col min="15111" max="15111" width="2.42578125" style="76" bestFit="1" customWidth="1"/>
    <col min="15112" max="15112" width="11" style="76" bestFit="1" customWidth="1"/>
    <col min="15113" max="15113" width="10.7109375" style="76" customWidth="1"/>
    <col min="15114" max="15114" width="2.140625" style="76" customWidth="1"/>
    <col min="15115" max="15115" width="8.85546875" style="76" bestFit="1" customWidth="1"/>
    <col min="15116" max="15116" width="12.140625" style="76" bestFit="1" customWidth="1"/>
    <col min="15117" max="15360" width="11" style="76"/>
    <col min="15361" max="15361" width="46.7109375" style="76" bestFit="1" customWidth="1"/>
    <col min="15362" max="15362" width="12.140625" style="76" bestFit="1" customWidth="1"/>
    <col min="15363" max="15363" width="12.5703125" style="76" bestFit="1" customWidth="1"/>
    <col min="15364" max="15364" width="12" style="76" customWidth="1"/>
    <col min="15365" max="15365" width="12.5703125" style="76" bestFit="1" customWidth="1"/>
    <col min="15366" max="15366" width="11.140625" style="76" bestFit="1" customWidth="1"/>
    <col min="15367" max="15367" width="2.42578125" style="76" bestFit="1" customWidth="1"/>
    <col min="15368" max="15368" width="11" style="76" bestFit="1" customWidth="1"/>
    <col min="15369" max="15369" width="10.7109375" style="76" customWidth="1"/>
    <col min="15370" max="15370" width="2.140625" style="76" customWidth="1"/>
    <col min="15371" max="15371" width="8.85546875" style="76" bestFit="1" customWidth="1"/>
    <col min="15372" max="15372" width="12.140625" style="76" bestFit="1" customWidth="1"/>
    <col min="15373" max="15616" width="11" style="76"/>
    <col min="15617" max="15617" width="46.7109375" style="76" bestFit="1" customWidth="1"/>
    <col min="15618" max="15618" width="12.140625" style="76" bestFit="1" customWidth="1"/>
    <col min="15619" max="15619" width="12.5703125" style="76" bestFit="1" customWidth="1"/>
    <col min="15620" max="15620" width="12" style="76" customWidth="1"/>
    <col min="15621" max="15621" width="12.5703125" style="76" bestFit="1" customWidth="1"/>
    <col min="15622" max="15622" width="11.140625" style="76" bestFit="1" customWidth="1"/>
    <col min="15623" max="15623" width="2.42578125" style="76" bestFit="1" customWidth="1"/>
    <col min="15624" max="15624" width="11" style="76" bestFit="1" customWidth="1"/>
    <col min="15625" max="15625" width="10.7109375" style="76" customWidth="1"/>
    <col min="15626" max="15626" width="2.140625" style="76" customWidth="1"/>
    <col min="15627" max="15627" width="8.85546875" style="76" bestFit="1" customWidth="1"/>
    <col min="15628" max="15628" width="12.140625" style="76" bestFit="1" customWidth="1"/>
    <col min="15629" max="15872" width="11" style="76"/>
    <col min="15873" max="15873" width="46.7109375" style="76" bestFit="1" customWidth="1"/>
    <col min="15874" max="15874" width="12.140625" style="76" bestFit="1" customWidth="1"/>
    <col min="15875" max="15875" width="12.5703125" style="76" bestFit="1" customWidth="1"/>
    <col min="15876" max="15876" width="12" style="76" customWidth="1"/>
    <col min="15877" max="15877" width="12.5703125" style="76" bestFit="1" customWidth="1"/>
    <col min="15878" max="15878" width="11.140625" style="76" bestFit="1" customWidth="1"/>
    <col min="15879" max="15879" width="2.42578125" style="76" bestFit="1" customWidth="1"/>
    <col min="15880" max="15880" width="11" style="76" bestFit="1" customWidth="1"/>
    <col min="15881" max="15881" width="10.7109375" style="76" customWidth="1"/>
    <col min="15882" max="15882" width="2.140625" style="76" customWidth="1"/>
    <col min="15883" max="15883" width="8.85546875" style="76" bestFit="1" customWidth="1"/>
    <col min="15884" max="15884" width="12.140625" style="76" bestFit="1" customWidth="1"/>
    <col min="15885" max="16128" width="11" style="76"/>
    <col min="16129" max="16129" width="46.7109375" style="76" bestFit="1" customWidth="1"/>
    <col min="16130" max="16130" width="12.140625" style="76" bestFit="1" customWidth="1"/>
    <col min="16131" max="16131" width="12.5703125" style="76" bestFit="1" customWidth="1"/>
    <col min="16132" max="16132" width="12" style="76" customWidth="1"/>
    <col min="16133" max="16133" width="12.5703125" style="76" bestFit="1" customWidth="1"/>
    <col min="16134" max="16134" width="11.140625" style="76" bestFit="1" customWidth="1"/>
    <col min="16135" max="16135" width="2.42578125" style="76" bestFit="1" customWidth="1"/>
    <col min="16136" max="16136" width="11" style="76" bestFit="1" customWidth="1"/>
    <col min="16137" max="16137" width="10.7109375" style="76" customWidth="1"/>
    <col min="16138" max="16138" width="2.140625" style="76" customWidth="1"/>
    <col min="16139" max="16139" width="8.85546875" style="76" bestFit="1" customWidth="1"/>
    <col min="16140" max="16140" width="12.140625" style="76" bestFit="1" customWidth="1"/>
    <col min="16141" max="16384" width="11" style="76"/>
  </cols>
  <sheetData>
    <row r="1" spans="1:13" s="148" customFormat="1" ht="12.75">
      <c r="A1" s="1762" t="s">
        <v>226</v>
      </c>
      <c r="B1" s="1762"/>
      <c r="C1" s="1762"/>
      <c r="D1" s="1762"/>
      <c r="E1" s="1762"/>
      <c r="F1" s="1762"/>
      <c r="G1" s="1762"/>
      <c r="H1" s="1762"/>
      <c r="I1" s="1762"/>
      <c r="J1" s="1762"/>
      <c r="K1" s="1762"/>
    </row>
    <row r="2" spans="1:13" s="148" customFormat="1" ht="17.100000000000001" customHeight="1">
      <c r="A2" s="1771" t="s">
        <v>225</v>
      </c>
      <c r="B2" s="1771"/>
      <c r="C2" s="1771"/>
      <c r="D2" s="1771"/>
      <c r="E2" s="1771"/>
      <c r="F2" s="1771"/>
      <c r="G2" s="1771"/>
      <c r="H2" s="1771"/>
      <c r="I2" s="1771"/>
      <c r="J2" s="1771"/>
      <c r="K2" s="1771"/>
    </row>
    <row r="3" spans="1:13" s="148" customFormat="1" ht="17.100000000000001" customHeight="1" thickBot="1">
      <c r="A3" s="131"/>
      <c r="B3" s="196"/>
      <c r="C3" s="77"/>
      <c r="D3" s="77"/>
      <c r="E3" s="77"/>
      <c r="F3" s="77"/>
      <c r="G3" s="77"/>
      <c r="H3" s="77"/>
      <c r="I3" s="1764" t="s">
        <v>1</v>
      </c>
      <c r="J3" s="1764"/>
      <c r="K3" s="1764"/>
    </row>
    <row r="4" spans="1:13" s="148" customFormat="1" ht="13.5" thickTop="1">
      <c r="A4" s="79"/>
      <c r="B4" s="199">
        <v>2015</v>
      </c>
      <c r="C4" s="199">
        <v>2016</v>
      </c>
      <c r="D4" s="199">
        <v>2016</v>
      </c>
      <c r="E4" s="200">
        <v>2017</v>
      </c>
      <c r="F4" s="1780" t="s">
        <v>97</v>
      </c>
      <c r="G4" s="1781"/>
      <c r="H4" s="1781"/>
      <c r="I4" s="1781"/>
      <c r="J4" s="1781"/>
      <c r="K4" s="1782"/>
    </row>
    <row r="5" spans="1:13" s="148" customFormat="1" ht="12.75">
      <c r="A5" s="152" t="s">
        <v>140</v>
      </c>
      <c r="B5" s="179" t="s">
        <v>99</v>
      </c>
      <c r="C5" s="179" t="s">
        <v>100</v>
      </c>
      <c r="D5" s="179" t="s">
        <v>101</v>
      </c>
      <c r="E5" s="180" t="s">
        <v>102</v>
      </c>
      <c r="F5" s="1767" t="s">
        <v>6</v>
      </c>
      <c r="G5" s="1768"/>
      <c r="H5" s="1769"/>
      <c r="I5" s="1768" t="s">
        <v>77</v>
      </c>
      <c r="J5" s="1768"/>
      <c r="K5" s="1770"/>
    </row>
    <row r="6" spans="1:13" s="148" customFormat="1" ht="12.75">
      <c r="A6" s="152"/>
      <c r="B6" s="179"/>
      <c r="C6" s="179"/>
      <c r="D6" s="179"/>
      <c r="E6" s="180"/>
      <c r="F6" s="157" t="s">
        <v>3</v>
      </c>
      <c r="G6" s="158" t="s">
        <v>96</v>
      </c>
      <c r="H6" s="159" t="s">
        <v>103</v>
      </c>
      <c r="I6" s="154" t="s">
        <v>3</v>
      </c>
      <c r="J6" s="158" t="s">
        <v>96</v>
      </c>
      <c r="K6" s="160" t="s">
        <v>103</v>
      </c>
    </row>
    <row r="7" spans="1:13" s="148" customFormat="1" ht="17.100000000000001" customHeight="1">
      <c r="A7" s="93" t="s">
        <v>188</v>
      </c>
      <c r="B7" s="94">
        <v>71636.185884548904</v>
      </c>
      <c r="C7" s="94">
        <v>71479.794996382989</v>
      </c>
      <c r="D7" s="94">
        <v>63027.913511750005</v>
      </c>
      <c r="E7" s="95">
        <v>57974.762072700018</v>
      </c>
      <c r="F7" s="96">
        <v>-156.39088816591538</v>
      </c>
      <c r="G7" s="161"/>
      <c r="H7" s="95">
        <v>-0.21831269523193175</v>
      </c>
      <c r="I7" s="94">
        <v>-5053.1514390499869</v>
      </c>
      <c r="J7" s="162"/>
      <c r="K7" s="99">
        <v>-8.0173230518061676</v>
      </c>
      <c r="M7" s="197"/>
    </row>
    <row r="8" spans="1:13" s="148" customFormat="1" ht="17.100000000000001" customHeight="1">
      <c r="A8" s="102" t="s">
        <v>189</v>
      </c>
      <c r="B8" s="103">
        <v>5426.4155424100045</v>
      </c>
      <c r="C8" s="103">
        <v>5463.8770531200016</v>
      </c>
      <c r="D8" s="103">
        <v>4542.4082021300001</v>
      </c>
      <c r="E8" s="104">
        <v>4563.2490571299995</v>
      </c>
      <c r="F8" s="105">
        <v>37.461510709997128</v>
      </c>
      <c r="G8" s="163"/>
      <c r="H8" s="104">
        <v>0.69035462576018558</v>
      </c>
      <c r="I8" s="103">
        <v>20.840854999999465</v>
      </c>
      <c r="J8" s="104"/>
      <c r="K8" s="107">
        <v>0.4588062999319808</v>
      </c>
      <c r="M8" s="197"/>
    </row>
    <row r="9" spans="1:13" s="148" customFormat="1" ht="17.100000000000001" customHeight="1">
      <c r="A9" s="102" t="s">
        <v>190</v>
      </c>
      <c r="B9" s="103">
        <v>5426.4155424100045</v>
      </c>
      <c r="C9" s="103">
        <v>5463.8770531200016</v>
      </c>
      <c r="D9" s="103">
        <v>4542.4082021300001</v>
      </c>
      <c r="E9" s="104">
        <v>4563.2490571299995</v>
      </c>
      <c r="F9" s="105">
        <v>37.461510709997128</v>
      </c>
      <c r="G9" s="163"/>
      <c r="H9" s="104">
        <v>0.69035462576018558</v>
      </c>
      <c r="I9" s="103">
        <v>20.840854999999465</v>
      </c>
      <c r="J9" s="104"/>
      <c r="K9" s="107">
        <v>0.4588062999319808</v>
      </c>
      <c r="M9" s="197"/>
    </row>
    <row r="10" spans="1:13" s="148" customFormat="1" ht="17.100000000000001" customHeight="1">
      <c r="A10" s="102" t="s">
        <v>191</v>
      </c>
      <c r="B10" s="103">
        <v>0</v>
      </c>
      <c r="C10" s="103">
        <v>0</v>
      </c>
      <c r="D10" s="103">
        <v>0</v>
      </c>
      <c r="E10" s="104">
        <v>0</v>
      </c>
      <c r="F10" s="105">
        <v>0</v>
      </c>
      <c r="G10" s="163"/>
      <c r="H10" s="104"/>
      <c r="I10" s="103">
        <v>0</v>
      </c>
      <c r="J10" s="104"/>
      <c r="K10" s="107"/>
      <c r="M10" s="197"/>
    </row>
    <row r="11" spans="1:13" s="148" customFormat="1" ht="17.100000000000001" customHeight="1">
      <c r="A11" s="102" t="s">
        <v>192</v>
      </c>
      <c r="B11" s="103">
        <v>33755.022394038904</v>
      </c>
      <c r="C11" s="103">
        <v>35775.466587252995</v>
      </c>
      <c r="D11" s="103">
        <v>32046.948797760004</v>
      </c>
      <c r="E11" s="104">
        <v>21179.179897200018</v>
      </c>
      <c r="F11" s="105">
        <v>2020.4441932140908</v>
      </c>
      <c r="G11" s="163"/>
      <c r="H11" s="104">
        <v>5.9856105844886027</v>
      </c>
      <c r="I11" s="103">
        <v>-10867.768900559986</v>
      </c>
      <c r="J11" s="104"/>
      <c r="K11" s="107">
        <v>-33.912023790918951</v>
      </c>
      <c r="M11" s="197"/>
    </row>
    <row r="12" spans="1:13" s="148" customFormat="1" ht="17.100000000000001" customHeight="1">
      <c r="A12" s="102" t="s">
        <v>190</v>
      </c>
      <c r="B12" s="103">
        <v>33755.022394038904</v>
      </c>
      <c r="C12" s="103">
        <v>35775.466587252995</v>
      </c>
      <c r="D12" s="103">
        <v>32046.948797760004</v>
      </c>
      <c r="E12" s="104">
        <v>21179.179897200018</v>
      </c>
      <c r="F12" s="105">
        <v>2020.4441932140908</v>
      </c>
      <c r="G12" s="163"/>
      <c r="H12" s="104">
        <v>5.9856105844886027</v>
      </c>
      <c r="I12" s="103">
        <v>-10867.768900559986</v>
      </c>
      <c r="J12" s="104"/>
      <c r="K12" s="107">
        <v>-33.912023790918951</v>
      </c>
      <c r="M12" s="197"/>
    </row>
    <row r="13" spans="1:13" s="148" customFormat="1" ht="17.100000000000001" customHeight="1">
      <c r="A13" s="102" t="s">
        <v>191</v>
      </c>
      <c r="B13" s="103">
        <v>0</v>
      </c>
      <c r="C13" s="103">
        <v>0</v>
      </c>
      <c r="D13" s="103">
        <v>0</v>
      </c>
      <c r="E13" s="104">
        <v>0</v>
      </c>
      <c r="F13" s="105">
        <v>0</v>
      </c>
      <c r="G13" s="163"/>
      <c r="H13" s="104"/>
      <c r="I13" s="103">
        <v>0</v>
      </c>
      <c r="J13" s="104"/>
      <c r="K13" s="107"/>
      <c r="M13" s="197"/>
    </row>
    <row r="14" spans="1:13" s="148" customFormat="1" ht="17.100000000000001" customHeight="1">
      <c r="A14" s="102" t="s">
        <v>193</v>
      </c>
      <c r="B14" s="103">
        <v>31550.038098329987</v>
      </c>
      <c r="C14" s="103">
        <v>28998.692038329995</v>
      </c>
      <c r="D14" s="103">
        <v>24985.848013699997</v>
      </c>
      <c r="E14" s="104">
        <v>28663.234917739999</v>
      </c>
      <c r="F14" s="105">
        <v>-2551.3460599999926</v>
      </c>
      <c r="G14" s="163"/>
      <c r="H14" s="104">
        <v>-8.0866655439476016</v>
      </c>
      <c r="I14" s="103">
        <v>3677.3869040400023</v>
      </c>
      <c r="J14" s="104"/>
      <c r="K14" s="107">
        <v>14.717879105098428</v>
      </c>
      <c r="M14" s="197"/>
    </row>
    <row r="15" spans="1:13" s="148" customFormat="1" ht="17.100000000000001" customHeight="1">
      <c r="A15" s="102" t="s">
        <v>190</v>
      </c>
      <c r="B15" s="103">
        <v>31550.038098329987</v>
      </c>
      <c r="C15" s="103">
        <v>28998.692038329995</v>
      </c>
      <c r="D15" s="103">
        <v>24985.848013699997</v>
      </c>
      <c r="E15" s="104">
        <v>28663.234917739999</v>
      </c>
      <c r="F15" s="105">
        <v>-2551.3460599999926</v>
      </c>
      <c r="G15" s="163"/>
      <c r="H15" s="104">
        <v>-8.0866655439476016</v>
      </c>
      <c r="I15" s="103">
        <v>3677.3869040400023</v>
      </c>
      <c r="J15" s="104"/>
      <c r="K15" s="107">
        <v>14.717879105098428</v>
      </c>
      <c r="M15" s="197"/>
    </row>
    <row r="16" spans="1:13" s="148" customFormat="1" ht="17.100000000000001" customHeight="1">
      <c r="A16" s="102" t="s">
        <v>191</v>
      </c>
      <c r="B16" s="103">
        <v>0</v>
      </c>
      <c r="C16" s="103">
        <v>0</v>
      </c>
      <c r="D16" s="103">
        <v>0</v>
      </c>
      <c r="E16" s="104">
        <v>0</v>
      </c>
      <c r="F16" s="105">
        <v>0</v>
      </c>
      <c r="G16" s="163"/>
      <c r="H16" s="104"/>
      <c r="I16" s="103">
        <v>0</v>
      </c>
      <c r="J16" s="104"/>
      <c r="K16" s="107"/>
      <c r="M16" s="197"/>
    </row>
    <row r="17" spans="1:13" s="148" customFormat="1" ht="17.100000000000001" customHeight="1">
      <c r="A17" s="102" t="s">
        <v>194</v>
      </c>
      <c r="B17" s="103">
        <v>890.77474628000004</v>
      </c>
      <c r="C17" s="103">
        <v>1225.8818217800003</v>
      </c>
      <c r="D17" s="103">
        <v>1437.9474594300002</v>
      </c>
      <c r="E17" s="104">
        <v>3556.1714574700004</v>
      </c>
      <c r="F17" s="105">
        <v>335.10707550000029</v>
      </c>
      <c r="G17" s="163"/>
      <c r="H17" s="104">
        <v>37.619732362132439</v>
      </c>
      <c r="I17" s="103">
        <v>2118.22399804</v>
      </c>
      <c r="J17" s="104"/>
      <c r="K17" s="107">
        <v>147.30885917623584</v>
      </c>
      <c r="M17" s="197"/>
    </row>
    <row r="18" spans="1:13" s="148" customFormat="1" ht="17.100000000000001" customHeight="1">
      <c r="A18" s="102" t="s">
        <v>190</v>
      </c>
      <c r="B18" s="103">
        <v>890.77474628000004</v>
      </c>
      <c r="C18" s="103">
        <v>1225.8818217800003</v>
      </c>
      <c r="D18" s="103">
        <v>1437.9474594300002</v>
      </c>
      <c r="E18" s="104">
        <v>3556.1714574700004</v>
      </c>
      <c r="F18" s="105">
        <v>335.10707550000029</v>
      </c>
      <c r="G18" s="163"/>
      <c r="H18" s="104">
        <v>37.619732362132439</v>
      </c>
      <c r="I18" s="103">
        <v>2118.22399804</v>
      </c>
      <c r="J18" s="104"/>
      <c r="K18" s="107">
        <v>147.30885917623584</v>
      </c>
      <c r="M18" s="197"/>
    </row>
    <row r="19" spans="1:13" s="148" customFormat="1" ht="17.100000000000001" customHeight="1">
      <c r="A19" s="102" t="s">
        <v>191</v>
      </c>
      <c r="B19" s="103">
        <v>0</v>
      </c>
      <c r="C19" s="103">
        <v>0</v>
      </c>
      <c r="D19" s="103">
        <v>0</v>
      </c>
      <c r="E19" s="104">
        <v>0</v>
      </c>
      <c r="F19" s="105">
        <v>0</v>
      </c>
      <c r="G19" s="163"/>
      <c r="H19" s="104"/>
      <c r="I19" s="103">
        <v>0</v>
      </c>
      <c r="J19" s="104"/>
      <c r="K19" s="107"/>
      <c r="M19" s="197"/>
    </row>
    <row r="20" spans="1:13" s="148" customFormat="1" ht="17.100000000000001" customHeight="1">
      <c r="A20" s="102" t="s">
        <v>195</v>
      </c>
      <c r="B20" s="103">
        <v>13.935103490000001</v>
      </c>
      <c r="C20" s="103">
        <v>15.8774959</v>
      </c>
      <c r="D20" s="103">
        <v>14.761038729999999</v>
      </c>
      <c r="E20" s="104">
        <v>12.926743159999999</v>
      </c>
      <c r="F20" s="105">
        <v>1.9423924099999983</v>
      </c>
      <c r="G20" s="163"/>
      <c r="H20" s="104">
        <v>13.938844525940425</v>
      </c>
      <c r="I20" s="103">
        <v>-1.8342955700000001</v>
      </c>
      <c r="J20" s="104"/>
      <c r="K20" s="107">
        <v>-12.426602243594278</v>
      </c>
      <c r="M20" s="197"/>
    </row>
    <row r="21" spans="1:13" s="148" customFormat="1" ht="17.100000000000001" customHeight="1">
      <c r="A21" s="93" t="s">
        <v>196</v>
      </c>
      <c r="B21" s="94">
        <v>0</v>
      </c>
      <c r="C21" s="94">
        <v>187.9</v>
      </c>
      <c r="D21" s="94">
        <v>188.9</v>
      </c>
      <c r="E21" s="95">
        <v>306.46627870999998</v>
      </c>
      <c r="F21" s="96">
        <v>187.9</v>
      </c>
      <c r="G21" s="161"/>
      <c r="H21" s="95"/>
      <c r="I21" s="94">
        <v>117.56627870999998</v>
      </c>
      <c r="J21" s="95"/>
      <c r="K21" s="99">
        <v>62.237310063525662</v>
      </c>
      <c r="M21" s="197"/>
    </row>
    <row r="22" spans="1:13" s="148" customFormat="1" ht="17.100000000000001" customHeight="1">
      <c r="A22" s="93" t="s">
        <v>197</v>
      </c>
      <c r="B22" s="94">
        <v>0</v>
      </c>
      <c r="C22" s="94">
        <v>0</v>
      </c>
      <c r="D22" s="94">
        <v>0</v>
      </c>
      <c r="E22" s="95">
        <v>0</v>
      </c>
      <c r="F22" s="96">
        <v>0</v>
      </c>
      <c r="G22" s="161"/>
      <c r="H22" s="95"/>
      <c r="I22" s="94">
        <v>0</v>
      </c>
      <c r="J22" s="95"/>
      <c r="K22" s="99"/>
      <c r="M22" s="197"/>
    </row>
    <row r="23" spans="1:13" s="148" customFormat="1" ht="17.100000000000001" customHeight="1">
      <c r="A23" s="184" t="s">
        <v>198</v>
      </c>
      <c r="B23" s="94">
        <v>33399.746859419829</v>
      </c>
      <c r="C23" s="94">
        <v>39378.786125065359</v>
      </c>
      <c r="D23" s="94">
        <v>35739.533478634286</v>
      </c>
      <c r="E23" s="95">
        <v>34629.077637711678</v>
      </c>
      <c r="F23" s="96">
        <v>5979.0392656455297</v>
      </c>
      <c r="G23" s="161"/>
      <c r="H23" s="95">
        <v>17.901450842760635</v>
      </c>
      <c r="I23" s="94">
        <v>-1110.4558409226083</v>
      </c>
      <c r="J23" s="95"/>
      <c r="K23" s="99">
        <v>-3.1070798436315856</v>
      </c>
      <c r="M23" s="197"/>
    </row>
    <row r="24" spans="1:13" s="148" customFormat="1" ht="17.100000000000001" customHeight="1">
      <c r="A24" s="185" t="s">
        <v>199</v>
      </c>
      <c r="B24" s="103">
        <v>15763.766387999998</v>
      </c>
      <c r="C24" s="103">
        <v>14153.553794000003</v>
      </c>
      <c r="D24" s="103">
        <v>13164.230377000002</v>
      </c>
      <c r="E24" s="104">
        <v>12455.581604400002</v>
      </c>
      <c r="F24" s="105">
        <v>-1610.2125939999951</v>
      </c>
      <c r="G24" s="163"/>
      <c r="H24" s="104">
        <v>-10.214643850759883</v>
      </c>
      <c r="I24" s="103">
        <v>-708.64877259999957</v>
      </c>
      <c r="J24" s="104"/>
      <c r="K24" s="107">
        <v>-5.3831386439280298</v>
      </c>
      <c r="M24" s="197"/>
    </row>
    <row r="25" spans="1:13" s="148" customFormat="1" ht="17.100000000000001" customHeight="1">
      <c r="A25" s="185" t="s">
        <v>200</v>
      </c>
      <c r="B25" s="103">
        <v>5518.5029817947016</v>
      </c>
      <c r="C25" s="103">
        <v>8258.0898313965481</v>
      </c>
      <c r="D25" s="103">
        <v>7513.280638892893</v>
      </c>
      <c r="E25" s="104">
        <v>6856.8928587392957</v>
      </c>
      <c r="F25" s="105">
        <v>2739.5868496018466</v>
      </c>
      <c r="G25" s="163"/>
      <c r="H25" s="104">
        <v>49.643659859197733</v>
      </c>
      <c r="I25" s="103">
        <v>-656.3877801535973</v>
      </c>
      <c r="J25" s="104"/>
      <c r="K25" s="107">
        <v>-8.7363671304352906</v>
      </c>
      <c r="M25" s="197"/>
    </row>
    <row r="26" spans="1:13" s="148" customFormat="1" ht="17.100000000000001" customHeight="1">
      <c r="A26" s="185" t="s">
        <v>201</v>
      </c>
      <c r="B26" s="103">
        <v>12117.477489625131</v>
      </c>
      <c r="C26" s="103">
        <v>16967.142499668807</v>
      </c>
      <c r="D26" s="103">
        <v>15062.022462741392</v>
      </c>
      <c r="E26" s="104">
        <v>15316.603174572383</v>
      </c>
      <c r="F26" s="105">
        <v>4849.6650100436764</v>
      </c>
      <c r="G26" s="163"/>
      <c r="H26" s="104">
        <v>40.022067416225141</v>
      </c>
      <c r="I26" s="103">
        <v>254.58071183099128</v>
      </c>
      <c r="J26" s="104"/>
      <c r="K26" s="107">
        <v>1.6902159883292049</v>
      </c>
      <c r="M26" s="197"/>
    </row>
    <row r="27" spans="1:13" s="148" customFormat="1" ht="17.100000000000001" customHeight="1">
      <c r="A27" s="186" t="s">
        <v>202</v>
      </c>
      <c r="B27" s="187">
        <v>105035.93274396873</v>
      </c>
      <c r="C27" s="187">
        <v>111046.48112144833</v>
      </c>
      <c r="D27" s="187">
        <v>98956.346990384292</v>
      </c>
      <c r="E27" s="188">
        <v>92910.305989121698</v>
      </c>
      <c r="F27" s="189">
        <v>6010.5483774796012</v>
      </c>
      <c r="G27" s="190"/>
      <c r="H27" s="188">
        <v>5.722373496821004</v>
      </c>
      <c r="I27" s="187">
        <v>-6046.0410012625944</v>
      </c>
      <c r="J27" s="188"/>
      <c r="K27" s="191">
        <v>-6.1098061773138168</v>
      </c>
      <c r="M27" s="197"/>
    </row>
    <row r="28" spans="1:13" s="148" customFormat="1" ht="17.100000000000001" customHeight="1">
      <c r="A28" s="93" t="s">
        <v>203</v>
      </c>
      <c r="B28" s="94">
        <v>6830.7789320000074</v>
      </c>
      <c r="C28" s="94">
        <v>5930.963842050006</v>
      </c>
      <c r="D28" s="94">
        <v>6615.9552249600056</v>
      </c>
      <c r="E28" s="95">
        <v>4655.6162755300102</v>
      </c>
      <c r="F28" s="96">
        <v>-899.81508995000149</v>
      </c>
      <c r="G28" s="161"/>
      <c r="H28" s="95">
        <v>-13.172949950622126</v>
      </c>
      <c r="I28" s="94">
        <v>-1960.3389494299954</v>
      </c>
      <c r="J28" s="95"/>
      <c r="K28" s="99">
        <v>-29.630474856211652</v>
      </c>
      <c r="M28" s="197"/>
    </row>
    <row r="29" spans="1:13" s="148" customFormat="1" ht="17.100000000000001" customHeight="1">
      <c r="A29" s="102" t="s">
        <v>204</v>
      </c>
      <c r="B29" s="103">
        <v>1014.4907457800068</v>
      </c>
      <c r="C29" s="103">
        <v>1154.4052035600062</v>
      </c>
      <c r="D29" s="103">
        <v>1020.8205123900061</v>
      </c>
      <c r="E29" s="104">
        <v>1034.4884909100108</v>
      </c>
      <c r="F29" s="105">
        <v>139.91445777999934</v>
      </c>
      <c r="G29" s="163"/>
      <c r="H29" s="104">
        <v>13.791595276941038</v>
      </c>
      <c r="I29" s="103">
        <v>13.667978520004681</v>
      </c>
      <c r="J29" s="104"/>
      <c r="K29" s="107">
        <v>1.3389208341831211</v>
      </c>
      <c r="M29" s="197"/>
    </row>
    <row r="30" spans="1:13" s="148" customFormat="1" ht="17.100000000000001" customHeight="1">
      <c r="A30" s="102" t="s">
        <v>222</v>
      </c>
      <c r="B30" s="103">
        <v>5815.5003379600003</v>
      </c>
      <c r="C30" s="103">
        <v>4735.2901364899999</v>
      </c>
      <c r="D30" s="103">
        <v>5551.3826345699999</v>
      </c>
      <c r="E30" s="104">
        <v>3545.0768376199999</v>
      </c>
      <c r="F30" s="105">
        <v>-1080.2102014700004</v>
      </c>
      <c r="G30" s="163"/>
      <c r="H30" s="104">
        <v>-18.574673522397621</v>
      </c>
      <c r="I30" s="103">
        <v>-2006.3057969500001</v>
      </c>
      <c r="J30" s="104"/>
      <c r="K30" s="107">
        <v>-36.140650519317063</v>
      </c>
      <c r="M30" s="197"/>
    </row>
    <row r="31" spans="1:13" s="148" customFormat="1" ht="17.100000000000001" customHeight="1">
      <c r="A31" s="102" t="s">
        <v>206</v>
      </c>
      <c r="B31" s="103">
        <v>0.39306200000000002</v>
      </c>
      <c r="C31" s="103">
        <v>7.2501999999999997E-2</v>
      </c>
      <c r="D31" s="103">
        <v>0.12882199999999999</v>
      </c>
      <c r="E31" s="104">
        <v>0.11290199999999999</v>
      </c>
      <c r="F31" s="105">
        <v>-0.32056000000000001</v>
      </c>
      <c r="G31" s="163"/>
      <c r="H31" s="104">
        <v>-81.554563911036936</v>
      </c>
      <c r="I31" s="103">
        <v>-1.5920000000000004E-2</v>
      </c>
      <c r="J31" s="104"/>
      <c r="K31" s="107">
        <v>-12.358137585195079</v>
      </c>
      <c r="M31" s="197"/>
    </row>
    <row r="32" spans="1:13" s="148" customFormat="1" ht="17.100000000000001" customHeight="1">
      <c r="A32" s="102" t="s">
        <v>207</v>
      </c>
      <c r="B32" s="103">
        <v>0.26200000000000001</v>
      </c>
      <c r="C32" s="103">
        <v>41.195999999999998</v>
      </c>
      <c r="D32" s="103">
        <v>41.195999999999998</v>
      </c>
      <c r="E32" s="104">
        <v>75.938045000000002</v>
      </c>
      <c r="F32" s="105">
        <v>40.933999999999997</v>
      </c>
      <c r="G32" s="163"/>
      <c r="H32" s="104">
        <v>15623.664122137405</v>
      </c>
      <c r="I32" s="103">
        <v>34.742045000000005</v>
      </c>
      <c r="J32" s="104"/>
      <c r="K32" s="107">
        <v>84.333539664045063</v>
      </c>
      <c r="M32" s="197"/>
    </row>
    <row r="33" spans="1:13" s="148" customFormat="1" ht="17.100000000000001" customHeight="1">
      <c r="A33" s="102" t="s">
        <v>208</v>
      </c>
      <c r="B33" s="103">
        <v>0.13278625999999999</v>
      </c>
      <c r="C33" s="103">
        <v>0</v>
      </c>
      <c r="D33" s="103">
        <v>2.4272559999999999</v>
      </c>
      <c r="E33" s="104">
        <v>0</v>
      </c>
      <c r="F33" s="105">
        <v>-0.13278625999999999</v>
      </c>
      <c r="G33" s="163"/>
      <c r="H33" s="104">
        <v>-100</v>
      </c>
      <c r="I33" s="103">
        <v>-2.4272559999999999</v>
      </c>
      <c r="J33" s="104"/>
      <c r="K33" s="107">
        <v>-100</v>
      </c>
      <c r="M33" s="197"/>
    </row>
    <row r="34" spans="1:13" s="148" customFormat="1" ht="17.100000000000001" customHeight="1">
      <c r="A34" s="164" t="s">
        <v>209</v>
      </c>
      <c r="B34" s="94">
        <v>93715.724444811363</v>
      </c>
      <c r="C34" s="94">
        <v>99653.912838270538</v>
      </c>
      <c r="D34" s="94">
        <v>88264.072903038439</v>
      </c>
      <c r="E34" s="95">
        <v>85126.050871331128</v>
      </c>
      <c r="F34" s="96">
        <v>5938.1883934591751</v>
      </c>
      <c r="G34" s="161"/>
      <c r="H34" s="95">
        <v>6.3363842392918164</v>
      </c>
      <c r="I34" s="94">
        <v>-3138.0220317073108</v>
      </c>
      <c r="J34" s="95"/>
      <c r="K34" s="99">
        <v>-3.5552653854468645</v>
      </c>
      <c r="M34" s="197"/>
    </row>
    <row r="35" spans="1:13" s="148" customFormat="1" ht="17.100000000000001" customHeight="1">
      <c r="A35" s="102" t="s">
        <v>210</v>
      </c>
      <c r="B35" s="103">
        <v>3047</v>
      </c>
      <c r="C35" s="103">
        <v>3988.0250000000001</v>
      </c>
      <c r="D35" s="103">
        <v>3845</v>
      </c>
      <c r="E35" s="104">
        <v>4018</v>
      </c>
      <c r="F35" s="105">
        <v>941.02500000000009</v>
      </c>
      <c r="G35" s="163"/>
      <c r="H35" s="104">
        <v>30.883656055136203</v>
      </c>
      <c r="I35" s="103">
        <v>173</v>
      </c>
      <c r="J35" s="104"/>
      <c r="K35" s="107">
        <v>4.4993498049414828</v>
      </c>
      <c r="M35" s="197"/>
    </row>
    <row r="36" spans="1:13" s="148" customFormat="1" ht="17.100000000000001" customHeight="1">
      <c r="A36" s="102" t="s">
        <v>211</v>
      </c>
      <c r="B36" s="103">
        <v>99.377473520000009</v>
      </c>
      <c r="C36" s="103">
        <v>222.75446187</v>
      </c>
      <c r="D36" s="103">
        <v>131.90519587</v>
      </c>
      <c r="E36" s="104">
        <v>115.97666147000001</v>
      </c>
      <c r="F36" s="105">
        <v>123.37698834999999</v>
      </c>
      <c r="G36" s="163"/>
      <c r="H36" s="104">
        <v>124.14985406644496</v>
      </c>
      <c r="I36" s="103">
        <v>-15.92853439999999</v>
      </c>
      <c r="J36" s="104"/>
      <c r="K36" s="107">
        <v>-12.075744473097524</v>
      </c>
      <c r="M36" s="197"/>
    </row>
    <row r="37" spans="1:13" s="148" customFormat="1" ht="17.100000000000001" customHeight="1">
      <c r="A37" s="108" t="s">
        <v>212</v>
      </c>
      <c r="B37" s="103">
        <v>19401.274322160971</v>
      </c>
      <c r="C37" s="103">
        <v>28819.539511425322</v>
      </c>
      <c r="D37" s="103">
        <v>20714.633624811555</v>
      </c>
      <c r="E37" s="104">
        <v>17955.409845516828</v>
      </c>
      <c r="F37" s="105">
        <v>9418.2651892643516</v>
      </c>
      <c r="G37" s="163"/>
      <c r="H37" s="104">
        <v>48.54456997449082</v>
      </c>
      <c r="I37" s="103">
        <v>-2759.2237792947271</v>
      </c>
      <c r="J37" s="104"/>
      <c r="K37" s="107">
        <v>-13.320166937395342</v>
      </c>
      <c r="M37" s="197"/>
    </row>
    <row r="38" spans="1:13" s="148" customFormat="1" ht="17.100000000000001" customHeight="1">
      <c r="A38" s="192" t="s">
        <v>213</v>
      </c>
      <c r="B38" s="103">
        <v>0</v>
      </c>
      <c r="C38" s="103">
        <v>0</v>
      </c>
      <c r="D38" s="103">
        <v>0</v>
      </c>
      <c r="E38" s="104">
        <v>0</v>
      </c>
      <c r="F38" s="105">
        <v>0</v>
      </c>
      <c r="G38" s="163"/>
      <c r="H38" s="104"/>
      <c r="I38" s="103">
        <v>0</v>
      </c>
      <c r="J38" s="104"/>
      <c r="K38" s="107"/>
      <c r="M38" s="197"/>
    </row>
    <row r="39" spans="1:13" s="148" customFormat="1" ht="17.100000000000001" customHeight="1">
      <c r="A39" s="192" t="s">
        <v>214</v>
      </c>
      <c r="B39" s="103">
        <v>19401.274322160971</v>
      </c>
      <c r="C39" s="103">
        <v>28819.539511425322</v>
      </c>
      <c r="D39" s="103">
        <v>20714.633624811555</v>
      </c>
      <c r="E39" s="104">
        <v>17955.409845516828</v>
      </c>
      <c r="F39" s="105">
        <v>9418.2651892643516</v>
      </c>
      <c r="G39" s="163"/>
      <c r="H39" s="104">
        <v>48.54456997449082</v>
      </c>
      <c r="I39" s="103">
        <v>-2759.2237792947271</v>
      </c>
      <c r="J39" s="104"/>
      <c r="K39" s="107">
        <v>-13.320166937395342</v>
      </c>
      <c r="M39" s="197"/>
    </row>
    <row r="40" spans="1:13" s="148" customFormat="1" ht="17.100000000000001" customHeight="1">
      <c r="A40" s="102" t="s">
        <v>215</v>
      </c>
      <c r="B40" s="103">
        <v>71168.072649130394</v>
      </c>
      <c r="C40" s="103">
        <v>66623.593864975206</v>
      </c>
      <c r="D40" s="103">
        <v>63572.534082356877</v>
      </c>
      <c r="E40" s="104">
        <v>63036.664364344302</v>
      </c>
      <c r="F40" s="105">
        <v>-4544.4787841551879</v>
      </c>
      <c r="G40" s="163"/>
      <c r="H40" s="104">
        <v>-6.3855583198946118</v>
      </c>
      <c r="I40" s="103">
        <v>-535.86971801257459</v>
      </c>
      <c r="J40" s="104"/>
      <c r="K40" s="107">
        <v>-0.84292647091646011</v>
      </c>
      <c r="M40" s="197"/>
    </row>
    <row r="41" spans="1:13" s="148" customFormat="1" ht="17.100000000000001" customHeight="1">
      <c r="A41" s="108" t="s">
        <v>216</v>
      </c>
      <c r="B41" s="103">
        <v>64973.682273670114</v>
      </c>
      <c r="C41" s="103">
        <v>59178.789774005854</v>
      </c>
      <c r="D41" s="103">
        <v>56860.186832411586</v>
      </c>
      <c r="E41" s="104">
        <v>56518.29586500641</v>
      </c>
      <c r="F41" s="105">
        <v>-5794.89249966426</v>
      </c>
      <c r="G41" s="163"/>
      <c r="H41" s="104">
        <v>-8.918830358507444</v>
      </c>
      <c r="I41" s="103">
        <v>-341.89096740517562</v>
      </c>
      <c r="J41" s="104"/>
      <c r="K41" s="107">
        <v>-0.6012835807466782</v>
      </c>
      <c r="M41" s="197"/>
    </row>
    <row r="42" spans="1:13" s="148" customFormat="1" ht="17.100000000000001" customHeight="1">
      <c r="A42" s="108" t="s">
        <v>217</v>
      </c>
      <c r="B42" s="103">
        <v>6194.3903754602816</v>
      </c>
      <c r="C42" s="103">
        <v>7444.8040909693518</v>
      </c>
      <c r="D42" s="103">
        <v>6712.3472499452928</v>
      </c>
      <c r="E42" s="104">
        <v>6518.3684993378929</v>
      </c>
      <c r="F42" s="105">
        <v>1250.4137155090702</v>
      </c>
      <c r="G42" s="163"/>
      <c r="H42" s="104">
        <v>20.186227210714932</v>
      </c>
      <c r="I42" s="103">
        <v>-193.97875060739989</v>
      </c>
      <c r="J42" s="104"/>
      <c r="K42" s="107">
        <v>-2.8898795515828071</v>
      </c>
      <c r="M42" s="197"/>
    </row>
    <row r="43" spans="1:13" s="148" customFormat="1" ht="17.100000000000001" customHeight="1">
      <c r="A43" s="121" t="s">
        <v>218</v>
      </c>
      <c r="B43" s="122">
        <v>0</v>
      </c>
      <c r="C43" s="122">
        <v>0</v>
      </c>
      <c r="D43" s="122">
        <v>0</v>
      </c>
      <c r="E43" s="123">
        <v>0</v>
      </c>
      <c r="F43" s="124">
        <v>0</v>
      </c>
      <c r="G43" s="198"/>
      <c r="H43" s="123"/>
      <c r="I43" s="122">
        <v>0</v>
      </c>
      <c r="J43" s="123"/>
      <c r="K43" s="125"/>
      <c r="M43" s="197"/>
    </row>
    <row r="44" spans="1:13" s="148" customFormat="1" ht="17.100000000000001" customHeight="1">
      <c r="A44" s="193" t="s">
        <v>219</v>
      </c>
      <c r="B44" s="122">
        <v>0</v>
      </c>
      <c r="C44" s="122">
        <v>0</v>
      </c>
      <c r="D44" s="122">
        <v>0</v>
      </c>
      <c r="E44" s="123">
        <v>0</v>
      </c>
      <c r="F44" s="124">
        <v>0</v>
      </c>
      <c r="G44" s="161"/>
      <c r="H44" s="194"/>
      <c r="I44" s="122">
        <v>0</v>
      </c>
      <c r="J44" s="95"/>
      <c r="K44" s="99"/>
      <c r="M44" s="197"/>
    </row>
    <row r="45" spans="1:13" s="148" customFormat="1" ht="17.100000000000001" customHeight="1" thickBot="1">
      <c r="A45" s="195" t="s">
        <v>220</v>
      </c>
      <c r="B45" s="127">
        <v>4489.4293511395726</v>
      </c>
      <c r="C45" s="127">
        <v>5461.6044363762503</v>
      </c>
      <c r="D45" s="127">
        <v>4076.3188721838324</v>
      </c>
      <c r="E45" s="128">
        <v>3128.6388407838003</v>
      </c>
      <c r="F45" s="129">
        <v>972.17508523667766</v>
      </c>
      <c r="G45" s="172"/>
      <c r="H45" s="128">
        <v>21.654758527159046</v>
      </c>
      <c r="I45" s="127">
        <v>-947.68003140003202</v>
      </c>
      <c r="J45" s="128"/>
      <c r="K45" s="130">
        <v>-23.248427346222925</v>
      </c>
      <c r="M45" s="197"/>
    </row>
    <row r="46" spans="1:13" s="148" customFormat="1" ht="17.100000000000001" customHeight="1" thickTop="1">
      <c r="A46" s="138" t="s">
        <v>133</v>
      </c>
      <c r="B46" s="196"/>
      <c r="C46" s="77"/>
      <c r="D46" s="133"/>
      <c r="E46" s="133"/>
      <c r="F46" s="103"/>
      <c r="G46" s="103"/>
      <c r="H46" s="103"/>
      <c r="I46" s="103"/>
      <c r="J46" s="103"/>
      <c r="K46" s="103"/>
    </row>
  </sheetData>
  <mergeCells count="6">
    <mergeCell ref="A1:K1"/>
    <mergeCell ref="A2:K2"/>
    <mergeCell ref="I3:K3"/>
    <mergeCell ref="F4:K4"/>
    <mergeCell ref="F5:H5"/>
    <mergeCell ref="I5:K5"/>
  </mergeCells>
  <pageMargins left="0.7" right="0.7" top="0.75" bottom="0.75" header="0.3" footer="0.3"/>
  <pageSetup scale="6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73"/>
  <sheetViews>
    <sheetView view="pageBreakPreview" zoomScaleSheetLayoutView="100" workbookViewId="0">
      <selection activeCell="D33" sqref="D33"/>
    </sheetView>
  </sheetViews>
  <sheetFormatPr defaultRowHeight="12.75"/>
  <cols>
    <col min="1" max="1" width="32.42578125" style="149" customWidth="1"/>
    <col min="2" max="2" width="13.28515625" style="149" bestFit="1" customWidth="1"/>
    <col min="3" max="3" width="14" style="149" bestFit="1" customWidth="1"/>
    <col min="4" max="4" width="13.42578125" style="149" bestFit="1" customWidth="1"/>
    <col min="5" max="5" width="14.140625" style="149" bestFit="1" customWidth="1"/>
    <col min="6" max="6" width="12.28515625" style="149" bestFit="1" customWidth="1"/>
    <col min="7" max="7" width="7.28515625" style="201" bestFit="1" customWidth="1"/>
    <col min="8" max="8" width="8.85546875" style="149" customWidth="1"/>
    <col min="9" max="9" width="7.28515625" style="201" bestFit="1" customWidth="1"/>
    <col min="10" max="256" width="9.140625" style="149"/>
    <col min="257" max="257" width="32.42578125" style="149" customWidth="1"/>
    <col min="258" max="261" width="9.42578125" style="149" bestFit="1" customWidth="1"/>
    <col min="262" max="262" width="8.42578125" style="149" bestFit="1" customWidth="1"/>
    <col min="263" max="263" width="7.140625" style="149" bestFit="1" customWidth="1"/>
    <col min="264" max="264" width="8.85546875" style="149" customWidth="1"/>
    <col min="265" max="265" width="7.140625" style="149" bestFit="1" customWidth="1"/>
    <col min="266" max="512" width="9.140625" style="149"/>
    <col min="513" max="513" width="32.42578125" style="149" customWidth="1"/>
    <col min="514" max="517" width="9.42578125" style="149" bestFit="1" customWidth="1"/>
    <col min="518" max="518" width="8.42578125" style="149" bestFit="1" customWidth="1"/>
    <col min="519" max="519" width="7.140625" style="149" bestFit="1" customWidth="1"/>
    <col min="520" max="520" width="8.85546875" style="149" customWidth="1"/>
    <col min="521" max="521" width="7.140625" style="149" bestFit="1" customWidth="1"/>
    <col min="522" max="768" width="9.140625" style="149"/>
    <col min="769" max="769" width="32.42578125" style="149" customWidth="1"/>
    <col min="770" max="773" width="9.42578125" style="149" bestFit="1" customWidth="1"/>
    <col min="774" max="774" width="8.42578125" style="149" bestFit="1" customWidth="1"/>
    <col min="775" max="775" width="7.140625" style="149" bestFit="1" customWidth="1"/>
    <col min="776" max="776" width="8.85546875" style="149" customWidth="1"/>
    <col min="777" max="777" width="7.140625" style="149" bestFit="1" customWidth="1"/>
    <col min="778" max="1024" width="9.140625" style="149"/>
    <col min="1025" max="1025" width="32.42578125" style="149" customWidth="1"/>
    <col min="1026" max="1029" width="9.42578125" style="149" bestFit="1" customWidth="1"/>
    <col min="1030" max="1030" width="8.42578125" style="149" bestFit="1" customWidth="1"/>
    <col min="1031" max="1031" width="7.140625" style="149" bestFit="1" customWidth="1"/>
    <col min="1032" max="1032" width="8.85546875" style="149" customWidth="1"/>
    <col min="1033" max="1033" width="7.140625" style="149" bestFit="1" customWidth="1"/>
    <col min="1034" max="1280" width="9.140625" style="149"/>
    <col min="1281" max="1281" width="32.42578125" style="149" customWidth="1"/>
    <col min="1282" max="1285" width="9.42578125" style="149" bestFit="1" customWidth="1"/>
    <col min="1286" max="1286" width="8.42578125" style="149" bestFit="1" customWidth="1"/>
    <col min="1287" max="1287" width="7.140625" style="149" bestFit="1" customWidth="1"/>
    <col min="1288" max="1288" width="8.85546875" style="149" customWidth="1"/>
    <col min="1289" max="1289" width="7.140625" style="149" bestFit="1" customWidth="1"/>
    <col min="1290" max="1536" width="9.140625" style="149"/>
    <col min="1537" max="1537" width="32.42578125" style="149" customWidth="1"/>
    <col min="1538" max="1541" width="9.42578125" style="149" bestFit="1" customWidth="1"/>
    <col min="1542" max="1542" width="8.42578125" style="149" bestFit="1" customWidth="1"/>
    <col min="1543" max="1543" width="7.140625" style="149" bestFit="1" customWidth="1"/>
    <col min="1544" max="1544" width="8.85546875" style="149" customWidth="1"/>
    <col min="1545" max="1545" width="7.140625" style="149" bestFit="1" customWidth="1"/>
    <col min="1546" max="1792" width="9.140625" style="149"/>
    <col min="1793" max="1793" width="32.42578125" style="149" customWidth="1"/>
    <col min="1794" max="1797" width="9.42578125" style="149" bestFit="1" customWidth="1"/>
    <col min="1798" max="1798" width="8.42578125" style="149" bestFit="1" customWidth="1"/>
    <col min="1799" max="1799" width="7.140625" style="149" bestFit="1" customWidth="1"/>
    <col min="1800" max="1800" width="8.85546875" style="149" customWidth="1"/>
    <col min="1801" max="1801" width="7.140625" style="149" bestFit="1" customWidth="1"/>
    <col min="1802" max="2048" width="9.140625" style="149"/>
    <col min="2049" max="2049" width="32.42578125" style="149" customWidth="1"/>
    <col min="2050" max="2053" width="9.42578125" style="149" bestFit="1" customWidth="1"/>
    <col min="2054" max="2054" width="8.42578125" style="149" bestFit="1" customWidth="1"/>
    <col min="2055" max="2055" width="7.140625" style="149" bestFit="1" customWidth="1"/>
    <col min="2056" max="2056" width="8.85546875" style="149" customWidth="1"/>
    <col min="2057" max="2057" width="7.140625" style="149" bestFit="1" customWidth="1"/>
    <col min="2058" max="2304" width="9.140625" style="149"/>
    <col min="2305" max="2305" width="32.42578125" style="149" customWidth="1"/>
    <col min="2306" max="2309" width="9.42578125" style="149" bestFit="1" customWidth="1"/>
    <col min="2310" max="2310" width="8.42578125" style="149" bestFit="1" customWidth="1"/>
    <col min="2311" max="2311" width="7.140625" style="149" bestFit="1" customWidth="1"/>
    <col min="2312" max="2312" width="8.85546875" style="149" customWidth="1"/>
    <col min="2313" max="2313" width="7.140625" style="149" bestFit="1" customWidth="1"/>
    <col min="2314" max="2560" width="9.140625" style="149"/>
    <col min="2561" max="2561" width="32.42578125" style="149" customWidth="1"/>
    <col min="2562" max="2565" width="9.42578125" style="149" bestFit="1" customWidth="1"/>
    <col min="2566" max="2566" width="8.42578125" style="149" bestFit="1" customWidth="1"/>
    <col min="2567" max="2567" width="7.140625" style="149" bestFit="1" customWidth="1"/>
    <col min="2568" max="2568" width="8.85546875" style="149" customWidth="1"/>
    <col min="2569" max="2569" width="7.140625" style="149" bestFit="1" customWidth="1"/>
    <col min="2570" max="2816" width="9.140625" style="149"/>
    <col min="2817" max="2817" width="32.42578125" style="149" customWidth="1"/>
    <col min="2818" max="2821" width="9.42578125" style="149" bestFit="1" customWidth="1"/>
    <col min="2822" max="2822" width="8.42578125" style="149" bestFit="1" customWidth="1"/>
    <col min="2823" max="2823" width="7.140625" style="149" bestFit="1" customWidth="1"/>
    <col min="2824" max="2824" width="8.85546875" style="149" customWidth="1"/>
    <col min="2825" max="2825" width="7.140625" style="149" bestFit="1" customWidth="1"/>
    <col min="2826" max="3072" width="9.140625" style="149"/>
    <col min="3073" max="3073" width="32.42578125" style="149" customWidth="1"/>
    <col min="3074" max="3077" width="9.42578125" style="149" bestFit="1" customWidth="1"/>
    <col min="3078" max="3078" width="8.42578125" style="149" bestFit="1" customWidth="1"/>
    <col min="3079" max="3079" width="7.140625" style="149" bestFit="1" customWidth="1"/>
    <col min="3080" max="3080" width="8.85546875" style="149" customWidth="1"/>
    <col min="3081" max="3081" width="7.140625" style="149" bestFit="1" customWidth="1"/>
    <col min="3082" max="3328" width="9.140625" style="149"/>
    <col min="3329" max="3329" width="32.42578125" style="149" customWidth="1"/>
    <col min="3330" max="3333" width="9.42578125" style="149" bestFit="1" customWidth="1"/>
    <col min="3334" max="3334" width="8.42578125" style="149" bestFit="1" customWidth="1"/>
    <col min="3335" max="3335" width="7.140625" style="149" bestFit="1" customWidth="1"/>
    <col min="3336" max="3336" width="8.85546875" style="149" customWidth="1"/>
    <col min="3337" max="3337" width="7.140625" style="149" bestFit="1" customWidth="1"/>
    <col min="3338" max="3584" width="9.140625" style="149"/>
    <col min="3585" max="3585" width="32.42578125" style="149" customWidth="1"/>
    <col min="3586" max="3589" width="9.42578125" style="149" bestFit="1" customWidth="1"/>
    <col min="3590" max="3590" width="8.42578125" style="149" bestFit="1" customWidth="1"/>
    <col min="3591" max="3591" width="7.140625" style="149" bestFit="1" customWidth="1"/>
    <col min="3592" max="3592" width="8.85546875" style="149" customWidth="1"/>
    <col min="3593" max="3593" width="7.140625" style="149" bestFit="1" customWidth="1"/>
    <col min="3594" max="3840" width="9.140625" style="149"/>
    <col min="3841" max="3841" width="32.42578125" style="149" customWidth="1"/>
    <col min="3842" max="3845" width="9.42578125" style="149" bestFit="1" customWidth="1"/>
    <col min="3846" max="3846" width="8.42578125" style="149" bestFit="1" customWidth="1"/>
    <col min="3847" max="3847" width="7.140625" style="149" bestFit="1" customWidth="1"/>
    <col min="3848" max="3848" width="8.85546875" style="149" customWidth="1"/>
    <col min="3849" max="3849" width="7.140625" style="149" bestFit="1" customWidth="1"/>
    <col min="3850" max="4096" width="9.140625" style="149"/>
    <col min="4097" max="4097" width="32.42578125" style="149" customWidth="1"/>
    <col min="4098" max="4101" width="9.42578125" style="149" bestFit="1" customWidth="1"/>
    <col min="4102" max="4102" width="8.42578125" style="149" bestFit="1" customWidth="1"/>
    <col min="4103" max="4103" width="7.140625" style="149" bestFit="1" customWidth="1"/>
    <col min="4104" max="4104" width="8.85546875" style="149" customWidth="1"/>
    <col min="4105" max="4105" width="7.140625" style="149" bestFit="1" customWidth="1"/>
    <col min="4106" max="4352" width="9.140625" style="149"/>
    <col min="4353" max="4353" width="32.42578125" style="149" customWidth="1"/>
    <col min="4354" max="4357" width="9.42578125" style="149" bestFit="1" customWidth="1"/>
    <col min="4358" max="4358" width="8.42578125" style="149" bestFit="1" customWidth="1"/>
    <col min="4359" max="4359" width="7.140625" style="149" bestFit="1" customWidth="1"/>
    <col min="4360" max="4360" width="8.85546875" style="149" customWidth="1"/>
    <col min="4361" max="4361" width="7.140625" style="149" bestFit="1" customWidth="1"/>
    <col min="4362" max="4608" width="9.140625" style="149"/>
    <col min="4609" max="4609" width="32.42578125" style="149" customWidth="1"/>
    <col min="4610" max="4613" width="9.42578125" style="149" bestFit="1" customWidth="1"/>
    <col min="4614" max="4614" width="8.42578125" style="149" bestFit="1" customWidth="1"/>
    <col min="4615" max="4615" width="7.140625" style="149" bestFit="1" customWidth="1"/>
    <col min="4616" max="4616" width="8.85546875" style="149" customWidth="1"/>
    <col min="4617" max="4617" width="7.140625" style="149" bestFit="1" customWidth="1"/>
    <col min="4618" max="4864" width="9.140625" style="149"/>
    <col min="4865" max="4865" width="32.42578125" style="149" customWidth="1"/>
    <col min="4866" max="4869" width="9.42578125" style="149" bestFit="1" customWidth="1"/>
    <col min="4870" max="4870" width="8.42578125" style="149" bestFit="1" customWidth="1"/>
    <col min="4871" max="4871" width="7.140625" style="149" bestFit="1" customWidth="1"/>
    <col min="4872" max="4872" width="8.85546875" style="149" customWidth="1"/>
    <col min="4873" max="4873" width="7.140625" style="149" bestFit="1" customWidth="1"/>
    <col min="4874" max="5120" width="9.140625" style="149"/>
    <col min="5121" max="5121" width="32.42578125" style="149" customWidth="1"/>
    <col min="5122" max="5125" width="9.42578125" style="149" bestFit="1" customWidth="1"/>
    <col min="5126" max="5126" width="8.42578125" style="149" bestFit="1" customWidth="1"/>
    <col min="5127" max="5127" width="7.140625" style="149" bestFit="1" customWidth="1"/>
    <col min="5128" max="5128" width="8.85546875" style="149" customWidth="1"/>
    <col min="5129" max="5129" width="7.140625" style="149" bestFit="1" customWidth="1"/>
    <col min="5130" max="5376" width="9.140625" style="149"/>
    <col min="5377" max="5377" width="32.42578125" style="149" customWidth="1"/>
    <col min="5378" max="5381" width="9.42578125" style="149" bestFit="1" customWidth="1"/>
    <col min="5382" max="5382" width="8.42578125" style="149" bestFit="1" customWidth="1"/>
    <col min="5383" max="5383" width="7.140625" style="149" bestFit="1" customWidth="1"/>
    <col min="5384" max="5384" width="8.85546875" style="149" customWidth="1"/>
    <col min="5385" max="5385" width="7.140625" style="149" bestFit="1" customWidth="1"/>
    <col min="5386" max="5632" width="9.140625" style="149"/>
    <col min="5633" max="5633" width="32.42578125" style="149" customWidth="1"/>
    <col min="5634" max="5637" width="9.42578125" style="149" bestFit="1" customWidth="1"/>
    <col min="5638" max="5638" width="8.42578125" style="149" bestFit="1" customWidth="1"/>
    <col min="5639" max="5639" width="7.140625" style="149" bestFit="1" customWidth="1"/>
    <col min="5640" max="5640" width="8.85546875" style="149" customWidth="1"/>
    <col min="5641" max="5641" width="7.140625" style="149" bestFit="1" customWidth="1"/>
    <col min="5642" max="5888" width="9.140625" style="149"/>
    <col min="5889" max="5889" width="32.42578125" style="149" customWidth="1"/>
    <col min="5890" max="5893" width="9.42578125" style="149" bestFit="1" customWidth="1"/>
    <col min="5894" max="5894" width="8.42578125" style="149" bestFit="1" customWidth="1"/>
    <col min="5895" max="5895" width="7.140625" style="149" bestFit="1" customWidth="1"/>
    <col min="5896" max="5896" width="8.85546875" style="149" customWidth="1"/>
    <col min="5897" max="5897" width="7.140625" style="149" bestFit="1" customWidth="1"/>
    <col min="5898" max="6144" width="9.140625" style="149"/>
    <col min="6145" max="6145" width="32.42578125" style="149" customWidth="1"/>
    <col min="6146" max="6149" width="9.42578125" style="149" bestFit="1" customWidth="1"/>
    <col min="6150" max="6150" width="8.42578125" style="149" bestFit="1" customWidth="1"/>
    <col min="6151" max="6151" width="7.140625" style="149" bestFit="1" customWidth="1"/>
    <col min="6152" max="6152" width="8.85546875" style="149" customWidth="1"/>
    <col min="6153" max="6153" width="7.140625" style="149" bestFit="1" customWidth="1"/>
    <col min="6154" max="6400" width="9.140625" style="149"/>
    <col min="6401" max="6401" width="32.42578125" style="149" customWidth="1"/>
    <col min="6402" max="6405" width="9.42578125" style="149" bestFit="1" customWidth="1"/>
    <col min="6406" max="6406" width="8.42578125" style="149" bestFit="1" customWidth="1"/>
    <col min="6407" max="6407" width="7.140625" style="149" bestFit="1" customWidth="1"/>
    <col min="6408" max="6408" width="8.85546875" style="149" customWidth="1"/>
    <col min="6409" max="6409" width="7.140625" style="149" bestFit="1" customWidth="1"/>
    <col min="6410" max="6656" width="9.140625" style="149"/>
    <col min="6657" max="6657" width="32.42578125" style="149" customWidth="1"/>
    <col min="6658" max="6661" width="9.42578125" style="149" bestFit="1" customWidth="1"/>
    <col min="6662" max="6662" width="8.42578125" style="149" bestFit="1" customWidth="1"/>
    <col min="6663" max="6663" width="7.140625" style="149" bestFit="1" customWidth="1"/>
    <col min="6664" max="6664" width="8.85546875" style="149" customWidth="1"/>
    <col min="6665" max="6665" width="7.140625" style="149" bestFit="1" customWidth="1"/>
    <col min="6666" max="6912" width="9.140625" style="149"/>
    <col min="6913" max="6913" width="32.42578125" style="149" customWidth="1"/>
    <col min="6914" max="6917" width="9.42578125" style="149" bestFit="1" customWidth="1"/>
    <col min="6918" max="6918" width="8.42578125" style="149" bestFit="1" customWidth="1"/>
    <col min="6919" max="6919" width="7.140625" style="149" bestFit="1" customWidth="1"/>
    <col min="6920" max="6920" width="8.85546875" style="149" customWidth="1"/>
    <col min="6921" max="6921" width="7.140625" style="149" bestFit="1" customWidth="1"/>
    <col min="6922" max="7168" width="9.140625" style="149"/>
    <col min="7169" max="7169" width="32.42578125" style="149" customWidth="1"/>
    <col min="7170" max="7173" width="9.42578125" style="149" bestFit="1" customWidth="1"/>
    <col min="7174" max="7174" width="8.42578125" style="149" bestFit="1" customWidth="1"/>
    <col min="7175" max="7175" width="7.140625" style="149" bestFit="1" customWidth="1"/>
    <col min="7176" max="7176" width="8.85546875" style="149" customWidth="1"/>
    <col min="7177" max="7177" width="7.140625" style="149" bestFit="1" customWidth="1"/>
    <col min="7178" max="7424" width="9.140625" style="149"/>
    <col min="7425" max="7425" width="32.42578125" style="149" customWidth="1"/>
    <col min="7426" max="7429" width="9.42578125" style="149" bestFit="1" customWidth="1"/>
    <col min="7430" max="7430" width="8.42578125" style="149" bestFit="1" customWidth="1"/>
    <col min="7431" max="7431" width="7.140625" style="149" bestFit="1" customWidth="1"/>
    <col min="7432" max="7432" width="8.85546875" style="149" customWidth="1"/>
    <col min="7433" max="7433" width="7.140625" style="149" bestFit="1" customWidth="1"/>
    <col min="7434" max="7680" width="9.140625" style="149"/>
    <col min="7681" max="7681" width="32.42578125" style="149" customWidth="1"/>
    <col min="7682" max="7685" width="9.42578125" style="149" bestFit="1" customWidth="1"/>
    <col min="7686" max="7686" width="8.42578125" style="149" bestFit="1" customWidth="1"/>
    <col min="7687" max="7687" width="7.140625" style="149" bestFit="1" customWidth="1"/>
    <col min="7688" max="7688" width="8.85546875" style="149" customWidth="1"/>
    <col min="7689" max="7689" width="7.140625" style="149" bestFit="1" customWidth="1"/>
    <col min="7690" max="7936" width="9.140625" style="149"/>
    <col min="7937" max="7937" width="32.42578125" style="149" customWidth="1"/>
    <col min="7938" max="7941" width="9.42578125" style="149" bestFit="1" customWidth="1"/>
    <col min="7942" max="7942" width="8.42578125" style="149" bestFit="1" customWidth="1"/>
    <col min="7943" max="7943" width="7.140625" style="149" bestFit="1" customWidth="1"/>
    <col min="7944" max="7944" width="8.85546875" style="149" customWidth="1"/>
    <col min="7945" max="7945" width="7.140625" style="149" bestFit="1" customWidth="1"/>
    <col min="7946" max="8192" width="9.140625" style="149"/>
    <col min="8193" max="8193" width="32.42578125" style="149" customWidth="1"/>
    <col min="8194" max="8197" width="9.42578125" style="149" bestFit="1" customWidth="1"/>
    <col min="8198" max="8198" width="8.42578125" style="149" bestFit="1" customWidth="1"/>
    <col min="8199" max="8199" width="7.140625" style="149" bestFit="1" customWidth="1"/>
    <col min="8200" max="8200" width="8.85546875" style="149" customWidth="1"/>
    <col min="8201" max="8201" width="7.140625" style="149" bestFit="1" customWidth="1"/>
    <col min="8202" max="8448" width="9.140625" style="149"/>
    <col min="8449" max="8449" width="32.42578125" style="149" customWidth="1"/>
    <col min="8450" max="8453" width="9.42578125" style="149" bestFit="1" customWidth="1"/>
    <col min="8454" max="8454" width="8.42578125" style="149" bestFit="1" customWidth="1"/>
    <col min="8455" max="8455" width="7.140625" style="149" bestFit="1" customWidth="1"/>
    <col min="8456" max="8456" width="8.85546875" style="149" customWidth="1"/>
    <col min="8457" max="8457" width="7.140625" style="149" bestFit="1" customWidth="1"/>
    <col min="8458" max="8704" width="9.140625" style="149"/>
    <col min="8705" max="8705" width="32.42578125" style="149" customWidth="1"/>
    <col min="8706" max="8709" width="9.42578125" style="149" bestFit="1" customWidth="1"/>
    <col min="8710" max="8710" width="8.42578125" style="149" bestFit="1" customWidth="1"/>
    <col min="8711" max="8711" width="7.140625" style="149" bestFit="1" customWidth="1"/>
    <col min="8712" max="8712" width="8.85546875" style="149" customWidth="1"/>
    <col min="8713" max="8713" width="7.140625" style="149" bestFit="1" customWidth="1"/>
    <col min="8714" max="8960" width="9.140625" style="149"/>
    <col min="8961" max="8961" width="32.42578125" style="149" customWidth="1"/>
    <col min="8962" max="8965" width="9.42578125" style="149" bestFit="1" customWidth="1"/>
    <col min="8966" max="8966" width="8.42578125" style="149" bestFit="1" customWidth="1"/>
    <col min="8967" max="8967" width="7.140625" style="149" bestFit="1" customWidth="1"/>
    <col min="8968" max="8968" width="8.85546875" style="149" customWidth="1"/>
    <col min="8969" max="8969" width="7.140625" style="149" bestFit="1" customWidth="1"/>
    <col min="8970" max="9216" width="9.140625" style="149"/>
    <col min="9217" max="9217" width="32.42578125" style="149" customWidth="1"/>
    <col min="9218" max="9221" width="9.42578125" style="149" bestFit="1" customWidth="1"/>
    <col min="9222" max="9222" width="8.42578125" style="149" bestFit="1" customWidth="1"/>
    <col min="9223" max="9223" width="7.140625" style="149" bestFit="1" customWidth="1"/>
    <col min="9224" max="9224" width="8.85546875" style="149" customWidth="1"/>
    <col min="9225" max="9225" width="7.140625" style="149" bestFit="1" customWidth="1"/>
    <col min="9226" max="9472" width="9.140625" style="149"/>
    <col min="9473" max="9473" width="32.42578125" style="149" customWidth="1"/>
    <col min="9474" max="9477" width="9.42578125" style="149" bestFit="1" customWidth="1"/>
    <col min="9478" max="9478" width="8.42578125" style="149" bestFit="1" customWidth="1"/>
    <col min="9479" max="9479" width="7.140625" style="149" bestFit="1" customWidth="1"/>
    <col min="9480" max="9480" width="8.85546875" style="149" customWidth="1"/>
    <col min="9481" max="9481" width="7.140625" style="149" bestFit="1" customWidth="1"/>
    <col min="9482" max="9728" width="9.140625" style="149"/>
    <col min="9729" max="9729" width="32.42578125" style="149" customWidth="1"/>
    <col min="9730" max="9733" width="9.42578125" style="149" bestFit="1" customWidth="1"/>
    <col min="9734" max="9734" width="8.42578125" style="149" bestFit="1" customWidth="1"/>
    <col min="9735" max="9735" width="7.140625" style="149" bestFit="1" customWidth="1"/>
    <col min="9736" max="9736" width="8.85546875" style="149" customWidth="1"/>
    <col min="9737" max="9737" width="7.140625" style="149" bestFit="1" customWidth="1"/>
    <col min="9738" max="9984" width="9.140625" style="149"/>
    <col min="9985" max="9985" width="32.42578125" style="149" customWidth="1"/>
    <col min="9986" max="9989" width="9.42578125" style="149" bestFit="1" customWidth="1"/>
    <col min="9990" max="9990" width="8.42578125" style="149" bestFit="1" customWidth="1"/>
    <col min="9991" max="9991" width="7.140625" style="149" bestFit="1" customWidth="1"/>
    <col min="9992" max="9992" width="8.85546875" style="149" customWidth="1"/>
    <col min="9993" max="9993" width="7.140625" style="149" bestFit="1" customWidth="1"/>
    <col min="9994" max="10240" width="9.140625" style="149"/>
    <col min="10241" max="10241" width="32.42578125" style="149" customWidth="1"/>
    <col min="10242" max="10245" width="9.42578125" style="149" bestFit="1" customWidth="1"/>
    <col min="10246" max="10246" width="8.42578125" style="149" bestFit="1" customWidth="1"/>
    <col min="10247" max="10247" width="7.140625" style="149" bestFit="1" customWidth="1"/>
    <col min="10248" max="10248" width="8.85546875" style="149" customWidth="1"/>
    <col min="10249" max="10249" width="7.140625" style="149" bestFit="1" customWidth="1"/>
    <col min="10250" max="10496" width="9.140625" style="149"/>
    <col min="10497" max="10497" width="32.42578125" style="149" customWidth="1"/>
    <col min="10498" max="10501" width="9.42578125" style="149" bestFit="1" customWidth="1"/>
    <col min="10502" max="10502" width="8.42578125" style="149" bestFit="1" customWidth="1"/>
    <col min="10503" max="10503" width="7.140625" style="149" bestFit="1" customWidth="1"/>
    <col min="10504" max="10504" width="8.85546875" style="149" customWidth="1"/>
    <col min="10505" max="10505" width="7.140625" style="149" bestFit="1" customWidth="1"/>
    <col min="10506" max="10752" width="9.140625" style="149"/>
    <col min="10753" max="10753" width="32.42578125" style="149" customWidth="1"/>
    <col min="10754" max="10757" width="9.42578125" style="149" bestFit="1" customWidth="1"/>
    <col min="10758" max="10758" width="8.42578125" style="149" bestFit="1" customWidth="1"/>
    <col min="10759" max="10759" width="7.140625" style="149" bestFit="1" customWidth="1"/>
    <col min="10760" max="10760" width="8.85546875" style="149" customWidth="1"/>
    <col min="10761" max="10761" width="7.140625" style="149" bestFit="1" customWidth="1"/>
    <col min="10762" max="11008" width="9.140625" style="149"/>
    <col min="11009" max="11009" width="32.42578125" style="149" customWidth="1"/>
    <col min="11010" max="11013" width="9.42578125" style="149" bestFit="1" customWidth="1"/>
    <col min="11014" max="11014" width="8.42578125" style="149" bestFit="1" customWidth="1"/>
    <col min="11015" max="11015" width="7.140625" style="149" bestFit="1" customWidth="1"/>
    <col min="11016" max="11016" width="8.85546875" style="149" customWidth="1"/>
    <col min="11017" max="11017" width="7.140625" style="149" bestFit="1" customWidth="1"/>
    <col min="11018" max="11264" width="9.140625" style="149"/>
    <col min="11265" max="11265" width="32.42578125" style="149" customWidth="1"/>
    <col min="11266" max="11269" width="9.42578125" style="149" bestFit="1" customWidth="1"/>
    <col min="11270" max="11270" width="8.42578125" style="149" bestFit="1" customWidth="1"/>
    <col min="11271" max="11271" width="7.140625" style="149" bestFit="1" customWidth="1"/>
    <col min="11272" max="11272" width="8.85546875" style="149" customWidth="1"/>
    <col min="11273" max="11273" width="7.140625" style="149" bestFit="1" customWidth="1"/>
    <col min="11274" max="11520" width="9.140625" style="149"/>
    <col min="11521" max="11521" width="32.42578125" style="149" customWidth="1"/>
    <col min="11522" max="11525" width="9.42578125" style="149" bestFit="1" customWidth="1"/>
    <col min="11526" max="11526" width="8.42578125" style="149" bestFit="1" customWidth="1"/>
    <col min="11527" max="11527" width="7.140625" style="149" bestFit="1" customWidth="1"/>
    <col min="11528" max="11528" width="8.85546875" style="149" customWidth="1"/>
    <col min="11529" max="11529" width="7.140625" style="149" bestFit="1" customWidth="1"/>
    <col min="11530" max="11776" width="9.140625" style="149"/>
    <col min="11777" max="11777" width="32.42578125" style="149" customWidth="1"/>
    <col min="11778" max="11781" width="9.42578125" style="149" bestFit="1" customWidth="1"/>
    <col min="11782" max="11782" width="8.42578125" style="149" bestFit="1" customWidth="1"/>
    <col min="11783" max="11783" width="7.140625" style="149" bestFit="1" customWidth="1"/>
    <col min="11784" max="11784" width="8.85546875" style="149" customWidth="1"/>
    <col min="11785" max="11785" width="7.140625" style="149" bestFit="1" customWidth="1"/>
    <col min="11786" max="12032" width="9.140625" style="149"/>
    <col min="12033" max="12033" width="32.42578125" style="149" customWidth="1"/>
    <col min="12034" max="12037" width="9.42578125" style="149" bestFit="1" customWidth="1"/>
    <col min="12038" max="12038" width="8.42578125" style="149" bestFit="1" customWidth="1"/>
    <col min="12039" max="12039" width="7.140625" style="149" bestFit="1" customWidth="1"/>
    <col min="12040" max="12040" width="8.85546875" style="149" customWidth="1"/>
    <col min="12041" max="12041" width="7.140625" style="149" bestFit="1" customWidth="1"/>
    <col min="12042" max="12288" width="9.140625" style="149"/>
    <col min="12289" max="12289" width="32.42578125" style="149" customWidth="1"/>
    <col min="12290" max="12293" width="9.42578125" style="149" bestFit="1" customWidth="1"/>
    <col min="12294" max="12294" width="8.42578125" style="149" bestFit="1" customWidth="1"/>
    <col min="12295" max="12295" width="7.140625" style="149" bestFit="1" customWidth="1"/>
    <col min="12296" max="12296" width="8.85546875" style="149" customWidth="1"/>
    <col min="12297" max="12297" width="7.140625" style="149" bestFit="1" customWidth="1"/>
    <col min="12298" max="12544" width="9.140625" style="149"/>
    <col min="12545" max="12545" width="32.42578125" style="149" customWidth="1"/>
    <col min="12546" max="12549" width="9.42578125" style="149" bestFit="1" customWidth="1"/>
    <col min="12550" max="12550" width="8.42578125" style="149" bestFit="1" customWidth="1"/>
    <col min="12551" max="12551" width="7.140625" style="149" bestFit="1" customWidth="1"/>
    <col min="12552" max="12552" width="8.85546875" style="149" customWidth="1"/>
    <col min="12553" max="12553" width="7.140625" style="149" bestFit="1" customWidth="1"/>
    <col min="12554" max="12800" width="9.140625" style="149"/>
    <col min="12801" max="12801" width="32.42578125" style="149" customWidth="1"/>
    <col min="12802" max="12805" width="9.42578125" style="149" bestFit="1" customWidth="1"/>
    <col min="12806" max="12806" width="8.42578125" style="149" bestFit="1" customWidth="1"/>
    <col min="12807" max="12807" width="7.140625" style="149" bestFit="1" customWidth="1"/>
    <col min="12808" max="12808" width="8.85546875" style="149" customWidth="1"/>
    <col min="12809" max="12809" width="7.140625" style="149" bestFit="1" customWidth="1"/>
    <col min="12810" max="13056" width="9.140625" style="149"/>
    <col min="13057" max="13057" width="32.42578125" style="149" customWidth="1"/>
    <col min="13058" max="13061" width="9.42578125" style="149" bestFit="1" customWidth="1"/>
    <col min="13062" max="13062" width="8.42578125" style="149" bestFit="1" customWidth="1"/>
    <col min="13063" max="13063" width="7.140625" style="149" bestFit="1" customWidth="1"/>
    <col min="13064" max="13064" width="8.85546875" style="149" customWidth="1"/>
    <col min="13065" max="13065" width="7.140625" style="149" bestFit="1" customWidth="1"/>
    <col min="13066" max="13312" width="9.140625" style="149"/>
    <col min="13313" max="13313" width="32.42578125" style="149" customWidth="1"/>
    <col min="13314" max="13317" width="9.42578125" style="149" bestFit="1" customWidth="1"/>
    <col min="13318" max="13318" width="8.42578125" style="149" bestFit="1" customWidth="1"/>
    <col min="13319" max="13319" width="7.140625" style="149" bestFit="1" customWidth="1"/>
    <col min="13320" max="13320" width="8.85546875" style="149" customWidth="1"/>
    <col min="13321" max="13321" width="7.140625" style="149" bestFit="1" customWidth="1"/>
    <col min="13322" max="13568" width="9.140625" style="149"/>
    <col min="13569" max="13569" width="32.42578125" style="149" customWidth="1"/>
    <col min="13570" max="13573" width="9.42578125" style="149" bestFit="1" customWidth="1"/>
    <col min="13574" max="13574" width="8.42578125" style="149" bestFit="1" customWidth="1"/>
    <col min="13575" max="13575" width="7.140625" style="149" bestFit="1" customWidth="1"/>
    <col min="13576" max="13576" width="8.85546875" style="149" customWidth="1"/>
    <col min="13577" max="13577" width="7.140625" style="149" bestFit="1" customWidth="1"/>
    <col min="13578" max="13824" width="9.140625" style="149"/>
    <col min="13825" max="13825" width="32.42578125" style="149" customWidth="1"/>
    <col min="13826" max="13829" width="9.42578125" style="149" bestFit="1" customWidth="1"/>
    <col min="13830" max="13830" width="8.42578125" style="149" bestFit="1" customWidth="1"/>
    <col min="13831" max="13831" width="7.140625" style="149" bestFit="1" customWidth="1"/>
    <col min="13832" max="13832" width="8.85546875" style="149" customWidth="1"/>
    <col min="13833" max="13833" width="7.140625" style="149" bestFit="1" customWidth="1"/>
    <col min="13834" max="14080" width="9.140625" style="149"/>
    <col min="14081" max="14081" width="32.42578125" style="149" customWidth="1"/>
    <col min="14082" max="14085" width="9.42578125" style="149" bestFit="1" customWidth="1"/>
    <col min="14086" max="14086" width="8.42578125" style="149" bestFit="1" customWidth="1"/>
    <col min="14087" max="14087" width="7.140625" style="149" bestFit="1" customWidth="1"/>
    <col min="14088" max="14088" width="8.85546875" style="149" customWidth="1"/>
    <col min="14089" max="14089" width="7.140625" style="149" bestFit="1" customWidth="1"/>
    <col min="14090" max="14336" width="9.140625" style="149"/>
    <col min="14337" max="14337" width="32.42578125" style="149" customWidth="1"/>
    <col min="14338" max="14341" width="9.42578125" style="149" bestFit="1" customWidth="1"/>
    <col min="14342" max="14342" width="8.42578125" style="149" bestFit="1" customWidth="1"/>
    <col min="14343" max="14343" width="7.140625" style="149" bestFit="1" customWidth="1"/>
    <col min="14344" max="14344" width="8.85546875" style="149" customWidth="1"/>
    <col min="14345" max="14345" width="7.140625" style="149" bestFit="1" customWidth="1"/>
    <col min="14346" max="14592" width="9.140625" style="149"/>
    <col min="14593" max="14593" width="32.42578125" style="149" customWidth="1"/>
    <col min="14594" max="14597" width="9.42578125" style="149" bestFit="1" customWidth="1"/>
    <col min="14598" max="14598" width="8.42578125" style="149" bestFit="1" customWidth="1"/>
    <col min="14599" max="14599" width="7.140625" style="149" bestFit="1" customWidth="1"/>
    <col min="14600" max="14600" width="8.85546875" style="149" customWidth="1"/>
    <col min="14601" max="14601" width="7.140625" style="149" bestFit="1" customWidth="1"/>
    <col min="14602" max="14848" width="9.140625" style="149"/>
    <col min="14849" max="14849" width="32.42578125" style="149" customWidth="1"/>
    <col min="14850" max="14853" width="9.42578125" style="149" bestFit="1" customWidth="1"/>
    <col min="14854" max="14854" width="8.42578125" style="149" bestFit="1" customWidth="1"/>
    <col min="14855" max="14855" width="7.140625" style="149" bestFit="1" customWidth="1"/>
    <col min="14856" max="14856" width="8.85546875" style="149" customWidth="1"/>
    <col min="14857" max="14857" width="7.140625" style="149" bestFit="1" customWidth="1"/>
    <col min="14858" max="15104" width="9.140625" style="149"/>
    <col min="15105" max="15105" width="32.42578125" style="149" customWidth="1"/>
    <col min="15106" max="15109" width="9.42578125" style="149" bestFit="1" customWidth="1"/>
    <col min="15110" max="15110" width="8.42578125" style="149" bestFit="1" customWidth="1"/>
    <col min="15111" max="15111" width="7.140625" style="149" bestFit="1" customWidth="1"/>
    <col min="15112" max="15112" width="8.85546875" style="149" customWidth="1"/>
    <col min="15113" max="15113" width="7.140625" style="149" bestFit="1" customWidth="1"/>
    <col min="15114" max="15360" width="9.140625" style="149"/>
    <col min="15361" max="15361" width="32.42578125" style="149" customWidth="1"/>
    <col min="15362" max="15365" width="9.42578125" style="149" bestFit="1" customWidth="1"/>
    <col min="15366" max="15366" width="8.42578125" style="149" bestFit="1" customWidth="1"/>
    <col min="15367" max="15367" width="7.140625" style="149" bestFit="1" customWidth="1"/>
    <col min="15368" max="15368" width="8.85546875" style="149" customWidth="1"/>
    <col min="15369" max="15369" width="7.140625" style="149" bestFit="1" customWidth="1"/>
    <col min="15370" max="15616" width="9.140625" style="149"/>
    <col min="15617" max="15617" width="32.42578125" style="149" customWidth="1"/>
    <col min="15618" max="15621" width="9.42578125" style="149" bestFit="1" customWidth="1"/>
    <col min="15622" max="15622" width="8.42578125" style="149" bestFit="1" customWidth="1"/>
    <col min="15623" max="15623" width="7.140625" style="149" bestFit="1" customWidth="1"/>
    <col min="15624" max="15624" width="8.85546875" style="149" customWidth="1"/>
    <col min="15625" max="15625" width="7.140625" style="149" bestFit="1" customWidth="1"/>
    <col min="15626" max="15872" width="9.140625" style="149"/>
    <col min="15873" max="15873" width="32.42578125" style="149" customWidth="1"/>
    <col min="15874" max="15877" width="9.42578125" style="149" bestFit="1" customWidth="1"/>
    <col min="15878" max="15878" width="8.42578125" style="149" bestFit="1" customWidth="1"/>
    <col min="15879" max="15879" width="7.140625" style="149" bestFit="1" customWidth="1"/>
    <col min="15880" max="15880" width="8.85546875" style="149" customWidth="1"/>
    <col min="15881" max="15881" width="7.140625" style="149" bestFit="1" customWidth="1"/>
    <col min="15882" max="16128" width="9.140625" style="149"/>
    <col min="16129" max="16129" width="32.42578125" style="149" customWidth="1"/>
    <col min="16130" max="16133" width="9.42578125" style="149" bestFit="1" customWidth="1"/>
    <col min="16134" max="16134" width="8.42578125" style="149" bestFit="1" customWidth="1"/>
    <col min="16135" max="16135" width="7.140625" style="149" bestFit="1" customWidth="1"/>
    <col min="16136" max="16136" width="8.85546875" style="149" customWidth="1"/>
    <col min="16137" max="16137" width="7.140625" style="149" bestFit="1" customWidth="1"/>
    <col min="16138" max="16384" width="9.140625" style="149"/>
  </cols>
  <sheetData>
    <row r="1" spans="1:13">
      <c r="A1" s="1783" t="s">
        <v>249</v>
      </c>
      <c r="B1" s="1783"/>
      <c r="C1" s="1783"/>
      <c r="D1" s="1783"/>
      <c r="E1" s="1783"/>
      <c r="F1" s="1783"/>
      <c r="G1" s="1783"/>
      <c r="H1" s="1783"/>
      <c r="I1" s="1783"/>
    </row>
    <row r="2" spans="1:13" ht="15.75">
      <c r="A2" s="1784" t="s">
        <v>227</v>
      </c>
      <c r="B2" s="1784"/>
      <c r="C2" s="1784"/>
      <c r="D2" s="1784"/>
      <c r="E2" s="1784"/>
      <c r="F2" s="1784"/>
      <c r="G2" s="1784"/>
      <c r="H2" s="1784"/>
      <c r="I2" s="1784"/>
    </row>
    <row r="3" spans="1:13" ht="13.5" thickBot="1">
      <c r="H3" s="1785" t="s">
        <v>44</v>
      </c>
      <c r="I3" s="1786"/>
    </row>
    <row r="4" spans="1:13" ht="13.5" customHeight="1" thickTop="1">
      <c r="A4" s="202"/>
      <c r="B4" s="203">
        <v>2015</v>
      </c>
      <c r="C4" s="204">
        <v>2016</v>
      </c>
      <c r="D4" s="82">
        <v>2016</v>
      </c>
      <c r="E4" s="82">
        <v>2017</v>
      </c>
      <c r="F4" s="1787" t="s">
        <v>97</v>
      </c>
      <c r="G4" s="1788"/>
      <c r="H4" s="1788"/>
      <c r="I4" s="1789"/>
    </row>
    <row r="5" spans="1:13">
      <c r="A5" s="205" t="s">
        <v>140</v>
      </c>
      <c r="B5" s="206" t="s">
        <v>99</v>
      </c>
      <c r="C5" s="206" t="s">
        <v>100</v>
      </c>
      <c r="D5" s="85" t="s">
        <v>101</v>
      </c>
      <c r="E5" s="85" t="s">
        <v>102</v>
      </c>
      <c r="F5" s="1790" t="s">
        <v>6</v>
      </c>
      <c r="G5" s="1791"/>
      <c r="H5" s="1790" t="s">
        <v>77</v>
      </c>
      <c r="I5" s="1792"/>
    </row>
    <row r="6" spans="1:13" s="213" customFormat="1">
      <c r="A6" s="207"/>
      <c r="B6" s="208"/>
      <c r="C6" s="209"/>
      <c r="D6" s="208"/>
      <c r="E6" s="209"/>
      <c r="F6" s="210" t="s">
        <v>3</v>
      </c>
      <c r="G6" s="211" t="s">
        <v>103</v>
      </c>
      <c r="H6" s="210" t="s">
        <v>3</v>
      </c>
      <c r="I6" s="212" t="s">
        <v>103</v>
      </c>
      <c r="K6" s="214"/>
      <c r="L6" s="214"/>
      <c r="M6" s="214"/>
    </row>
    <row r="7" spans="1:13">
      <c r="A7" s="215" t="s">
        <v>228</v>
      </c>
      <c r="B7" s="216">
        <v>94395.612265071599</v>
      </c>
      <c r="C7" s="216">
        <v>106851.327114343</v>
      </c>
      <c r="D7" s="216">
        <v>109383.430681777</v>
      </c>
      <c r="E7" s="216">
        <v>91440.846532958603</v>
      </c>
      <c r="F7" s="216">
        <v>12455.714849271404</v>
      </c>
      <c r="G7" s="216">
        <v>13.195226505120395</v>
      </c>
      <c r="H7" s="216">
        <v>-17942.584148818394</v>
      </c>
      <c r="I7" s="217">
        <v>-16.403383983281465</v>
      </c>
      <c r="K7" s="218"/>
      <c r="L7" s="219"/>
      <c r="M7" s="219"/>
    </row>
    <row r="8" spans="1:13">
      <c r="A8" s="220" t="s">
        <v>229</v>
      </c>
      <c r="B8" s="216">
        <v>2146.8497116499998</v>
      </c>
      <c r="C8" s="216">
        <v>1440.6086469398865</v>
      </c>
      <c r="D8" s="216">
        <v>1365.8296008016096</v>
      </c>
      <c r="E8" s="216">
        <v>3236.1291673199999</v>
      </c>
      <c r="F8" s="216">
        <v>-706.24106471011328</v>
      </c>
      <c r="G8" s="216">
        <v>-32.896623404873509</v>
      </c>
      <c r="H8" s="216">
        <v>1870.2995665183903</v>
      </c>
      <c r="I8" s="217">
        <v>136.93505876726539</v>
      </c>
      <c r="K8" s="218"/>
      <c r="L8" s="219"/>
      <c r="M8" s="219"/>
    </row>
    <row r="9" spans="1:13">
      <c r="A9" s="215" t="s">
        <v>230</v>
      </c>
      <c r="B9" s="221">
        <v>251425.78589190802</v>
      </c>
      <c r="C9" s="221">
        <v>292066.04115179356</v>
      </c>
      <c r="D9" s="221">
        <v>327757.41280424339</v>
      </c>
      <c r="E9" s="221">
        <v>335184.8953238125</v>
      </c>
      <c r="F9" s="221">
        <v>40640.25525988554</v>
      </c>
      <c r="G9" s="221">
        <v>16.163916964888177</v>
      </c>
      <c r="H9" s="221">
        <v>7427.4825195691083</v>
      </c>
      <c r="I9" s="222">
        <v>2.2661524131584634</v>
      </c>
      <c r="K9" s="218"/>
      <c r="L9" s="219"/>
      <c r="M9" s="219"/>
    </row>
    <row r="10" spans="1:13">
      <c r="A10" s="223" t="s">
        <v>231</v>
      </c>
      <c r="B10" s="224">
        <v>78180.470709726011</v>
      </c>
      <c r="C10" s="224">
        <v>94214.460620224112</v>
      </c>
      <c r="D10" s="224">
        <v>101505.83048099346</v>
      </c>
      <c r="E10" s="224">
        <v>130194.63270731065</v>
      </c>
      <c r="F10" s="224">
        <v>16033.989910498101</v>
      </c>
      <c r="G10" s="224">
        <v>20.508945219874967</v>
      </c>
      <c r="H10" s="224">
        <v>28688.802226317188</v>
      </c>
      <c r="I10" s="225">
        <v>28.263206251673438</v>
      </c>
      <c r="K10" s="218"/>
      <c r="L10" s="219"/>
      <c r="M10" s="219"/>
    </row>
    <row r="11" spans="1:13">
      <c r="A11" s="223" t="s">
        <v>232</v>
      </c>
      <c r="B11" s="224">
        <v>39627.099338459993</v>
      </c>
      <c r="C11" s="224">
        <v>45648.642156430644</v>
      </c>
      <c r="D11" s="224">
        <v>54917.680429262487</v>
      </c>
      <c r="E11" s="224">
        <v>46051.414785597204</v>
      </c>
      <c r="F11" s="224">
        <v>6021.5428179706505</v>
      </c>
      <c r="G11" s="224">
        <v>15.195517508207965</v>
      </c>
      <c r="H11" s="224">
        <v>-8866.2656436652833</v>
      </c>
      <c r="I11" s="225">
        <v>-16.14464699594442</v>
      </c>
      <c r="K11" s="218"/>
      <c r="L11" s="219"/>
      <c r="M11" s="219"/>
    </row>
    <row r="12" spans="1:13">
      <c r="A12" s="223" t="s">
        <v>233</v>
      </c>
      <c r="B12" s="224">
        <v>39796.556758320003</v>
      </c>
      <c r="C12" s="224">
        <v>45239.185086121637</v>
      </c>
      <c r="D12" s="224">
        <v>48784.743056128988</v>
      </c>
      <c r="E12" s="224">
        <v>53771.381731041212</v>
      </c>
      <c r="F12" s="224">
        <v>5442.6283278016344</v>
      </c>
      <c r="G12" s="224">
        <v>13.676128718507236</v>
      </c>
      <c r="H12" s="224">
        <v>4986.6386749122248</v>
      </c>
      <c r="I12" s="225">
        <v>10.221717616048275</v>
      </c>
      <c r="K12" s="218"/>
      <c r="L12" s="219"/>
      <c r="M12" s="219"/>
    </row>
    <row r="13" spans="1:13">
      <c r="A13" s="223" t="s">
        <v>234</v>
      </c>
      <c r="B13" s="224">
        <v>93821.659085401989</v>
      </c>
      <c r="C13" s="224">
        <v>106963.75328901717</v>
      </c>
      <c r="D13" s="224">
        <v>122549.15883785849</v>
      </c>
      <c r="E13" s="224">
        <v>105167.46609986344</v>
      </c>
      <c r="F13" s="224">
        <v>13142.094203615183</v>
      </c>
      <c r="G13" s="224">
        <v>14.007526973758241</v>
      </c>
      <c r="H13" s="224">
        <v>-17381.69273799505</v>
      </c>
      <c r="I13" s="225">
        <v>-14.183445160151855</v>
      </c>
      <c r="K13" s="218"/>
      <c r="L13" s="219"/>
      <c r="M13" s="219"/>
    </row>
    <row r="14" spans="1:13">
      <c r="A14" s="215" t="s">
        <v>235</v>
      </c>
      <c r="B14" s="221">
        <v>148608.08064222999</v>
      </c>
      <c r="C14" s="221">
        <v>169374.63835719175</v>
      </c>
      <c r="D14" s="221">
        <v>178604.28415670892</v>
      </c>
      <c r="E14" s="221">
        <v>212342.12092546374</v>
      </c>
      <c r="F14" s="221">
        <v>20766.55771496176</v>
      </c>
      <c r="G14" s="221">
        <v>13.97404342026104</v>
      </c>
      <c r="H14" s="221">
        <v>33737.836768754816</v>
      </c>
      <c r="I14" s="222">
        <v>18.889713048066053</v>
      </c>
      <c r="K14" s="218"/>
      <c r="L14" s="219"/>
      <c r="M14" s="219"/>
    </row>
    <row r="15" spans="1:13">
      <c r="A15" s="215" t="s">
        <v>236</v>
      </c>
      <c r="B15" s="221">
        <v>139723.04552504799</v>
      </c>
      <c r="C15" s="221">
        <v>149293.93942515386</v>
      </c>
      <c r="D15" s="221">
        <v>164562.68361404361</v>
      </c>
      <c r="E15" s="221">
        <v>186818.85232523808</v>
      </c>
      <c r="F15" s="221">
        <v>9570.8939001058752</v>
      </c>
      <c r="G15" s="221">
        <v>6.8499035818612413</v>
      </c>
      <c r="H15" s="221">
        <v>22256.168711194478</v>
      </c>
      <c r="I15" s="222">
        <v>13.524432284656276</v>
      </c>
      <c r="K15" s="218"/>
      <c r="L15" s="219"/>
      <c r="M15" s="219"/>
    </row>
    <row r="16" spans="1:13">
      <c r="A16" s="215" t="s">
        <v>237</v>
      </c>
      <c r="B16" s="221">
        <v>84073.627521558476</v>
      </c>
      <c r="C16" s="221">
        <v>81046.007427060264</v>
      </c>
      <c r="D16" s="221">
        <v>92254.712405093713</v>
      </c>
      <c r="E16" s="221">
        <v>72078.493144393229</v>
      </c>
      <c r="F16" s="221">
        <v>-3027.620094498212</v>
      </c>
      <c r="G16" s="221">
        <v>-3.601153160331827</v>
      </c>
      <c r="H16" s="221">
        <v>-20176.219260700484</v>
      </c>
      <c r="I16" s="222">
        <v>-21.870123199892475</v>
      </c>
      <c r="K16" s="218"/>
      <c r="L16" s="219"/>
      <c r="M16" s="219"/>
    </row>
    <row r="17" spans="1:13">
      <c r="A17" s="215" t="s">
        <v>238</v>
      </c>
      <c r="B17" s="221">
        <v>71957.191405735677</v>
      </c>
      <c r="C17" s="221">
        <v>97376.527420959988</v>
      </c>
      <c r="D17" s="221">
        <v>78096.0350711637</v>
      </c>
      <c r="E17" s="221">
        <v>86594.264903702307</v>
      </c>
      <c r="F17" s="221">
        <v>25419.336015224311</v>
      </c>
      <c r="G17" s="221">
        <v>35.32563669959768</v>
      </c>
      <c r="H17" s="221">
        <v>8498.2298325386073</v>
      </c>
      <c r="I17" s="222">
        <v>10.881768613214152</v>
      </c>
      <c r="K17" s="218"/>
      <c r="L17" s="219"/>
      <c r="M17" s="219"/>
    </row>
    <row r="18" spans="1:13">
      <c r="A18" s="215" t="s">
        <v>239</v>
      </c>
      <c r="B18" s="221">
        <v>924921.46486610314</v>
      </c>
      <c r="C18" s="221">
        <v>1049015.498458612</v>
      </c>
      <c r="D18" s="221">
        <v>1097554.9779782174</v>
      </c>
      <c r="E18" s="221">
        <v>1249899.99599501</v>
      </c>
      <c r="F18" s="221">
        <v>124094.03359250887</v>
      </c>
      <c r="G18" s="221">
        <v>13.416710316099479</v>
      </c>
      <c r="H18" s="221">
        <v>152345.0180167926</v>
      </c>
      <c r="I18" s="222">
        <v>13.880399713317699</v>
      </c>
      <c r="K18" s="218"/>
      <c r="L18" s="219"/>
      <c r="M18" s="219"/>
    </row>
    <row r="19" spans="1:13">
      <c r="A19" s="215" t="s">
        <v>240</v>
      </c>
      <c r="B19" s="221">
        <v>55651.786633322699</v>
      </c>
      <c r="C19" s="221">
        <v>57538.085168659003</v>
      </c>
      <c r="D19" s="221">
        <v>59491.549503501599</v>
      </c>
      <c r="E19" s="221">
        <v>54733.642385272396</v>
      </c>
      <c r="F19" s="221">
        <v>1886.2985353363038</v>
      </c>
      <c r="G19" s="221">
        <v>3.3894662677493304</v>
      </c>
      <c r="H19" s="221">
        <v>-4757.9071182292028</v>
      </c>
      <c r="I19" s="222">
        <v>-7.9976184146105638</v>
      </c>
      <c r="K19" s="218"/>
      <c r="L19" s="219"/>
      <c r="M19" s="219"/>
    </row>
    <row r="20" spans="1:13" ht="13.5" thickBot="1">
      <c r="A20" s="226" t="s">
        <v>241</v>
      </c>
      <c r="B20" s="227">
        <v>1772903.4444626276</v>
      </c>
      <c r="C20" s="227">
        <v>2004002.6731707135</v>
      </c>
      <c r="D20" s="227">
        <v>2109070.9158155508</v>
      </c>
      <c r="E20" s="227">
        <v>2292329.2407031707</v>
      </c>
      <c r="F20" s="227">
        <v>231099.22870808584</v>
      </c>
      <c r="G20" s="227">
        <v>13.035071336224558</v>
      </c>
      <c r="H20" s="227">
        <v>183258.32488761982</v>
      </c>
      <c r="I20" s="228">
        <v>8.6890546692099342</v>
      </c>
      <c r="K20" s="229"/>
      <c r="L20" s="219"/>
      <c r="M20" s="219"/>
    </row>
    <row r="21" spans="1:13" ht="13.5" hidden="1" thickTop="1">
      <c r="A21" s="230" t="s">
        <v>242</v>
      </c>
      <c r="B21" s="231"/>
      <c r="C21" s="231"/>
      <c r="D21" s="231"/>
      <c r="E21" s="231"/>
      <c r="F21" s="231"/>
      <c r="G21" s="232"/>
      <c r="H21" s="231"/>
      <c r="I21" s="233"/>
      <c r="K21" s="219"/>
      <c r="L21" s="219"/>
      <c r="M21" s="219"/>
    </row>
    <row r="22" spans="1:13" ht="13.5" hidden="1" thickTop="1">
      <c r="A22" s="234" t="s">
        <v>243</v>
      </c>
      <c r="B22" s="231"/>
      <c r="C22" s="231"/>
      <c r="D22" s="231"/>
      <c r="E22" s="231"/>
      <c r="F22" s="231"/>
      <c r="G22" s="232"/>
      <c r="H22" s="231"/>
      <c r="I22" s="233"/>
      <c r="K22" s="219"/>
      <c r="L22" s="219"/>
      <c r="M22" s="219"/>
    </row>
    <row r="23" spans="1:13" ht="13.5" hidden="1" thickTop="1">
      <c r="A23" s="235" t="s">
        <v>244</v>
      </c>
      <c r="I23" s="233"/>
      <c r="K23" s="219"/>
      <c r="L23" s="219"/>
      <c r="M23" s="219"/>
    </row>
    <row r="24" spans="1:13" ht="13.5" hidden="1" thickTop="1">
      <c r="A24" s="149" t="s">
        <v>245</v>
      </c>
      <c r="I24" s="233"/>
      <c r="K24" s="219"/>
      <c r="L24" s="219"/>
      <c r="M24" s="219"/>
    </row>
    <row r="25" spans="1:13" ht="13.5" hidden="1" thickTop="1">
      <c r="A25" s="235" t="s">
        <v>246</v>
      </c>
      <c r="I25" s="233"/>
      <c r="K25" s="219"/>
      <c r="L25" s="219"/>
      <c r="M25" s="219"/>
    </row>
    <row r="26" spans="1:13" ht="13.5" hidden="1" thickTop="1">
      <c r="A26" s="149" t="s">
        <v>247</v>
      </c>
      <c r="I26" s="233"/>
      <c r="K26" s="219"/>
      <c r="L26" s="219"/>
      <c r="M26" s="219"/>
    </row>
    <row r="27" spans="1:13" ht="13.5" hidden="1" thickTop="1">
      <c r="I27" s="233"/>
      <c r="K27" s="219"/>
      <c r="L27" s="219"/>
      <c r="M27" s="219"/>
    </row>
    <row r="28" spans="1:13" s="236" customFormat="1" ht="13.5" thickTop="1">
      <c r="A28" s="138" t="s">
        <v>133</v>
      </c>
      <c r="E28" s="149"/>
      <c r="G28" s="237"/>
      <c r="I28" s="238"/>
      <c r="K28" s="239"/>
      <c r="L28" s="239"/>
      <c r="M28" s="239"/>
    </row>
    <row r="29" spans="1:13">
      <c r="A29" s="149" t="s">
        <v>248</v>
      </c>
      <c r="I29" s="233"/>
      <c r="K29" s="219"/>
      <c r="L29" s="219"/>
      <c r="M29" s="219"/>
    </row>
    <row r="30" spans="1:13">
      <c r="I30" s="233"/>
      <c r="K30" s="219"/>
      <c r="L30" s="219"/>
      <c r="M30" s="219"/>
    </row>
    <row r="31" spans="1:13">
      <c r="I31" s="233"/>
      <c r="K31" s="219"/>
      <c r="L31" s="219"/>
      <c r="M31" s="219"/>
    </row>
    <row r="32" spans="1:13">
      <c r="I32" s="233"/>
    </row>
    <row r="33" spans="9:9">
      <c r="I33" s="233"/>
    </row>
    <row r="34" spans="9:9">
      <c r="I34" s="233"/>
    </row>
    <row r="35" spans="9:9">
      <c r="I35" s="233"/>
    </row>
    <row r="36" spans="9:9">
      <c r="I36" s="233"/>
    </row>
    <row r="37" spans="9:9">
      <c r="I37" s="233"/>
    </row>
    <row r="38" spans="9:9">
      <c r="I38" s="233"/>
    </row>
    <row r="39" spans="9:9">
      <c r="I39" s="233"/>
    </row>
    <row r="40" spans="9:9">
      <c r="I40" s="233"/>
    </row>
    <row r="41" spans="9:9">
      <c r="I41" s="233"/>
    </row>
    <row r="42" spans="9:9">
      <c r="I42" s="233"/>
    </row>
    <row r="43" spans="9:9">
      <c r="I43" s="233"/>
    </row>
    <row r="44" spans="9:9">
      <c r="I44" s="233"/>
    </row>
    <row r="45" spans="9:9">
      <c r="I45" s="233"/>
    </row>
    <row r="46" spans="9:9">
      <c r="I46" s="233"/>
    </row>
    <row r="47" spans="9:9">
      <c r="I47" s="233"/>
    </row>
    <row r="48" spans="9:9">
      <c r="I48" s="233"/>
    </row>
    <row r="49" spans="9:9">
      <c r="I49" s="233"/>
    </row>
    <row r="50" spans="9:9">
      <c r="I50" s="233"/>
    </row>
    <row r="51" spans="9:9">
      <c r="I51" s="233"/>
    </row>
    <row r="52" spans="9:9">
      <c r="I52" s="233"/>
    </row>
    <row r="53" spans="9:9">
      <c r="I53" s="233"/>
    </row>
    <row r="54" spans="9:9">
      <c r="I54" s="233"/>
    </row>
    <row r="55" spans="9:9">
      <c r="I55" s="233"/>
    </row>
    <row r="56" spans="9:9">
      <c r="I56" s="233"/>
    </row>
    <row r="57" spans="9:9">
      <c r="I57" s="233"/>
    </row>
    <row r="58" spans="9:9">
      <c r="I58" s="233"/>
    </row>
    <row r="59" spans="9:9">
      <c r="I59" s="233"/>
    </row>
    <row r="60" spans="9:9">
      <c r="I60" s="233"/>
    </row>
    <row r="61" spans="9:9">
      <c r="I61" s="233"/>
    </row>
    <row r="62" spans="9:9">
      <c r="I62" s="233"/>
    </row>
    <row r="63" spans="9:9">
      <c r="I63" s="233"/>
    </row>
    <row r="64" spans="9:9">
      <c r="I64" s="233"/>
    </row>
    <row r="65" spans="9:9">
      <c r="I65" s="233"/>
    </row>
    <row r="66" spans="9:9">
      <c r="I66" s="233"/>
    </row>
    <row r="67" spans="9:9">
      <c r="I67" s="233"/>
    </row>
    <row r="68" spans="9:9">
      <c r="I68" s="233"/>
    </row>
    <row r="69" spans="9:9">
      <c r="I69" s="233"/>
    </row>
    <row r="70" spans="9:9">
      <c r="I70" s="233"/>
    </row>
    <row r="71" spans="9:9">
      <c r="I71" s="233"/>
    </row>
    <row r="72" spans="9:9">
      <c r="I72" s="233"/>
    </row>
    <row r="73" spans="9:9">
      <c r="I73" s="233"/>
    </row>
    <row r="74" spans="9:9">
      <c r="I74" s="233"/>
    </row>
    <row r="75" spans="9:9">
      <c r="I75" s="233"/>
    </row>
    <row r="76" spans="9:9">
      <c r="I76" s="233"/>
    </row>
    <row r="77" spans="9:9">
      <c r="I77" s="233"/>
    </row>
    <row r="78" spans="9:9">
      <c r="I78" s="233"/>
    </row>
    <row r="79" spans="9:9">
      <c r="I79" s="233"/>
    </row>
    <row r="80" spans="9:9">
      <c r="I80" s="233"/>
    </row>
    <row r="81" spans="9:9">
      <c r="I81" s="233"/>
    </row>
    <row r="82" spans="9:9">
      <c r="I82" s="233"/>
    </row>
    <row r="83" spans="9:9">
      <c r="I83" s="233"/>
    </row>
    <row r="84" spans="9:9">
      <c r="I84" s="233"/>
    </row>
    <row r="85" spans="9:9">
      <c r="I85" s="233"/>
    </row>
    <row r="86" spans="9:9">
      <c r="I86" s="233"/>
    </row>
    <row r="87" spans="9:9">
      <c r="I87" s="233"/>
    </row>
    <row r="88" spans="9:9">
      <c r="I88" s="233"/>
    </row>
    <row r="89" spans="9:9">
      <c r="I89" s="233"/>
    </row>
    <row r="90" spans="9:9">
      <c r="I90" s="233"/>
    </row>
    <row r="91" spans="9:9">
      <c r="I91" s="233"/>
    </row>
    <row r="92" spans="9:9">
      <c r="I92" s="233"/>
    </row>
    <row r="93" spans="9:9">
      <c r="I93" s="233"/>
    </row>
    <row r="94" spans="9:9">
      <c r="I94" s="233"/>
    </row>
    <row r="95" spans="9:9">
      <c r="I95" s="233"/>
    </row>
    <row r="96" spans="9:9">
      <c r="I96" s="233"/>
    </row>
    <row r="97" spans="9:9">
      <c r="I97" s="233"/>
    </row>
    <row r="98" spans="9:9">
      <c r="I98" s="233"/>
    </row>
    <row r="99" spans="9:9">
      <c r="I99" s="233"/>
    </row>
    <row r="100" spans="9:9">
      <c r="I100" s="233"/>
    </row>
    <row r="101" spans="9:9">
      <c r="I101" s="233"/>
    </row>
    <row r="102" spans="9:9">
      <c r="I102" s="233"/>
    </row>
    <row r="103" spans="9:9">
      <c r="I103" s="233"/>
    </row>
    <row r="104" spans="9:9">
      <c r="I104" s="233"/>
    </row>
    <row r="105" spans="9:9">
      <c r="I105" s="233"/>
    </row>
    <row r="106" spans="9:9">
      <c r="I106" s="233"/>
    </row>
    <row r="107" spans="9:9">
      <c r="I107" s="233"/>
    </row>
    <row r="108" spans="9:9">
      <c r="I108" s="233"/>
    </row>
    <row r="109" spans="9:9">
      <c r="I109" s="233"/>
    </row>
    <row r="110" spans="9:9">
      <c r="I110" s="233"/>
    </row>
    <row r="111" spans="9:9">
      <c r="I111" s="233"/>
    </row>
    <row r="112" spans="9:9">
      <c r="I112" s="233"/>
    </row>
    <row r="113" spans="9:9">
      <c r="I113" s="233"/>
    </row>
    <row r="114" spans="9:9">
      <c r="I114" s="233"/>
    </row>
    <row r="115" spans="9:9">
      <c r="I115" s="233"/>
    </row>
    <row r="116" spans="9:9">
      <c r="I116" s="233"/>
    </row>
    <row r="117" spans="9:9">
      <c r="I117" s="233"/>
    </row>
    <row r="118" spans="9:9">
      <c r="I118" s="233"/>
    </row>
    <row r="119" spans="9:9">
      <c r="I119" s="233"/>
    </row>
    <row r="120" spans="9:9">
      <c r="I120" s="233"/>
    </row>
    <row r="121" spans="9:9">
      <c r="I121" s="233"/>
    </row>
    <row r="122" spans="9:9">
      <c r="I122" s="233"/>
    </row>
    <row r="123" spans="9:9">
      <c r="I123" s="233"/>
    </row>
    <row r="124" spans="9:9">
      <c r="I124" s="233"/>
    </row>
    <row r="125" spans="9:9">
      <c r="I125" s="233"/>
    </row>
    <row r="126" spans="9:9">
      <c r="I126" s="233"/>
    </row>
    <row r="127" spans="9:9">
      <c r="I127" s="233"/>
    </row>
    <row r="128" spans="9:9">
      <c r="I128" s="233"/>
    </row>
    <row r="129" spans="9:9">
      <c r="I129" s="233"/>
    </row>
    <row r="130" spans="9:9">
      <c r="I130" s="233"/>
    </row>
    <row r="131" spans="9:9">
      <c r="I131" s="233"/>
    </row>
    <row r="132" spans="9:9">
      <c r="I132" s="233"/>
    </row>
    <row r="133" spans="9:9">
      <c r="I133" s="233"/>
    </row>
    <row r="134" spans="9:9">
      <c r="I134" s="233"/>
    </row>
    <row r="135" spans="9:9">
      <c r="I135" s="233"/>
    </row>
    <row r="136" spans="9:9">
      <c r="I136" s="233"/>
    </row>
    <row r="137" spans="9:9">
      <c r="I137" s="233"/>
    </row>
    <row r="138" spans="9:9">
      <c r="I138" s="233"/>
    </row>
    <row r="139" spans="9:9">
      <c r="I139" s="233"/>
    </row>
    <row r="140" spans="9:9">
      <c r="I140" s="233"/>
    </row>
    <row r="141" spans="9:9">
      <c r="I141" s="233"/>
    </row>
    <row r="142" spans="9:9">
      <c r="I142" s="233"/>
    </row>
    <row r="143" spans="9:9">
      <c r="I143" s="233"/>
    </row>
    <row r="144" spans="9:9">
      <c r="I144" s="233"/>
    </row>
    <row r="145" spans="9:9">
      <c r="I145" s="233"/>
    </row>
    <row r="146" spans="9:9">
      <c r="I146" s="233"/>
    </row>
    <row r="147" spans="9:9">
      <c r="I147" s="233"/>
    </row>
    <row r="148" spans="9:9">
      <c r="I148" s="233"/>
    </row>
    <row r="149" spans="9:9">
      <c r="I149" s="233"/>
    </row>
    <row r="150" spans="9:9">
      <c r="I150" s="233"/>
    </row>
    <row r="151" spans="9:9">
      <c r="I151" s="233"/>
    </row>
    <row r="152" spans="9:9">
      <c r="I152" s="233"/>
    </row>
    <row r="153" spans="9:9">
      <c r="I153" s="233"/>
    </row>
    <row r="154" spans="9:9">
      <c r="I154" s="233"/>
    </row>
    <row r="155" spans="9:9">
      <c r="I155" s="233"/>
    </row>
    <row r="156" spans="9:9">
      <c r="I156" s="233"/>
    </row>
    <row r="157" spans="9:9">
      <c r="I157" s="233"/>
    </row>
    <row r="158" spans="9:9">
      <c r="I158" s="233"/>
    </row>
    <row r="159" spans="9:9">
      <c r="I159" s="233"/>
    </row>
    <row r="160" spans="9:9">
      <c r="I160" s="233"/>
    </row>
    <row r="161" spans="9:9">
      <c r="I161" s="233"/>
    </row>
    <row r="162" spans="9:9">
      <c r="I162" s="233"/>
    </row>
    <row r="163" spans="9:9">
      <c r="I163" s="233"/>
    </row>
    <row r="164" spans="9:9">
      <c r="I164" s="233"/>
    </row>
    <row r="165" spans="9:9">
      <c r="I165" s="233"/>
    </row>
    <row r="166" spans="9:9">
      <c r="I166" s="233"/>
    </row>
    <row r="167" spans="9:9">
      <c r="I167" s="233"/>
    </row>
    <row r="168" spans="9:9">
      <c r="I168" s="233"/>
    </row>
    <row r="169" spans="9:9">
      <c r="I169" s="233"/>
    </row>
    <row r="170" spans="9:9">
      <c r="I170" s="233"/>
    </row>
    <row r="171" spans="9:9">
      <c r="I171" s="233"/>
    </row>
    <row r="172" spans="9:9">
      <c r="I172" s="233"/>
    </row>
    <row r="173" spans="9:9">
      <c r="I173" s="233"/>
    </row>
    <row r="174" spans="9:9">
      <c r="I174" s="233"/>
    </row>
    <row r="175" spans="9:9">
      <c r="I175" s="233"/>
    </row>
    <row r="176" spans="9:9">
      <c r="I176" s="233"/>
    </row>
    <row r="177" spans="9:9">
      <c r="I177" s="233"/>
    </row>
    <row r="178" spans="9:9">
      <c r="I178" s="233"/>
    </row>
    <row r="179" spans="9:9">
      <c r="I179" s="233"/>
    </row>
    <row r="180" spans="9:9">
      <c r="I180" s="233"/>
    </row>
    <row r="181" spans="9:9">
      <c r="I181" s="233"/>
    </row>
    <row r="182" spans="9:9">
      <c r="I182" s="233"/>
    </row>
    <row r="183" spans="9:9">
      <c r="I183" s="233"/>
    </row>
    <row r="184" spans="9:9">
      <c r="I184" s="233"/>
    </row>
    <row r="185" spans="9:9">
      <c r="I185" s="233"/>
    </row>
    <row r="186" spans="9:9">
      <c r="I186" s="233"/>
    </row>
    <row r="187" spans="9:9">
      <c r="I187" s="233"/>
    </row>
    <row r="188" spans="9:9">
      <c r="I188" s="233"/>
    </row>
    <row r="189" spans="9:9">
      <c r="I189" s="233"/>
    </row>
    <row r="190" spans="9:9">
      <c r="I190" s="233"/>
    </row>
    <row r="191" spans="9:9">
      <c r="I191" s="233"/>
    </row>
    <row r="192" spans="9:9">
      <c r="I192" s="233"/>
    </row>
    <row r="193" spans="9:9">
      <c r="I193" s="233"/>
    </row>
    <row r="194" spans="9:9">
      <c r="I194" s="233"/>
    </row>
    <row r="195" spans="9:9">
      <c r="I195" s="233"/>
    </row>
    <row r="196" spans="9:9">
      <c r="I196" s="233"/>
    </row>
    <row r="197" spans="9:9">
      <c r="I197" s="233"/>
    </row>
    <row r="198" spans="9:9">
      <c r="I198" s="233"/>
    </row>
    <row r="199" spans="9:9">
      <c r="I199" s="233"/>
    </row>
    <row r="200" spans="9:9">
      <c r="I200" s="233"/>
    </row>
    <row r="201" spans="9:9">
      <c r="I201" s="233"/>
    </row>
    <row r="202" spans="9:9">
      <c r="I202" s="233"/>
    </row>
    <row r="203" spans="9:9">
      <c r="I203" s="233"/>
    </row>
    <row r="204" spans="9:9">
      <c r="I204" s="233"/>
    </row>
    <row r="205" spans="9:9">
      <c r="I205" s="233"/>
    </row>
    <row r="206" spans="9:9">
      <c r="I206" s="233"/>
    </row>
    <row r="207" spans="9:9">
      <c r="I207" s="233"/>
    </row>
    <row r="208" spans="9:9">
      <c r="I208" s="233"/>
    </row>
    <row r="209" spans="9:9">
      <c r="I209" s="233"/>
    </row>
    <row r="210" spans="9:9">
      <c r="I210" s="233"/>
    </row>
    <row r="211" spans="9:9">
      <c r="I211" s="233"/>
    </row>
    <row r="212" spans="9:9">
      <c r="I212" s="233"/>
    </row>
    <row r="213" spans="9:9">
      <c r="I213" s="233"/>
    </row>
    <row r="214" spans="9:9">
      <c r="I214" s="233"/>
    </row>
    <row r="215" spans="9:9">
      <c r="I215" s="233"/>
    </row>
    <row r="216" spans="9:9">
      <c r="I216" s="233"/>
    </row>
    <row r="217" spans="9:9">
      <c r="I217" s="233"/>
    </row>
    <row r="218" spans="9:9">
      <c r="I218" s="233"/>
    </row>
    <row r="219" spans="9:9">
      <c r="I219" s="233"/>
    </row>
    <row r="220" spans="9:9">
      <c r="I220" s="233"/>
    </row>
    <row r="221" spans="9:9">
      <c r="I221" s="233"/>
    </row>
    <row r="222" spans="9:9">
      <c r="I222" s="233"/>
    </row>
    <row r="223" spans="9:9">
      <c r="I223" s="233"/>
    </row>
    <row r="224" spans="9:9">
      <c r="I224" s="233"/>
    </row>
    <row r="225" spans="9:9">
      <c r="I225" s="233"/>
    </row>
    <row r="226" spans="9:9">
      <c r="I226" s="233"/>
    </row>
    <row r="227" spans="9:9">
      <c r="I227" s="233"/>
    </row>
    <row r="228" spans="9:9">
      <c r="I228" s="233"/>
    </row>
    <row r="229" spans="9:9">
      <c r="I229" s="233"/>
    </row>
    <row r="230" spans="9:9">
      <c r="I230" s="233"/>
    </row>
    <row r="231" spans="9:9">
      <c r="I231" s="233"/>
    </row>
    <row r="232" spans="9:9">
      <c r="I232" s="233"/>
    </row>
    <row r="233" spans="9:9">
      <c r="I233" s="233"/>
    </row>
    <row r="234" spans="9:9">
      <c r="I234" s="233"/>
    </row>
    <row r="235" spans="9:9">
      <c r="I235" s="233"/>
    </row>
    <row r="236" spans="9:9">
      <c r="I236" s="233"/>
    </row>
    <row r="237" spans="9:9">
      <c r="I237" s="233"/>
    </row>
    <row r="238" spans="9:9">
      <c r="I238" s="233"/>
    </row>
    <row r="239" spans="9:9">
      <c r="I239" s="233"/>
    </row>
    <row r="240" spans="9:9">
      <c r="I240" s="233"/>
    </row>
    <row r="241" spans="9:9">
      <c r="I241" s="233"/>
    </row>
    <row r="242" spans="9:9">
      <c r="I242" s="233"/>
    </row>
    <row r="243" spans="9:9">
      <c r="I243" s="233"/>
    </row>
    <row r="244" spans="9:9">
      <c r="I244" s="233"/>
    </row>
    <row r="245" spans="9:9">
      <c r="I245" s="233"/>
    </row>
    <row r="246" spans="9:9">
      <c r="I246" s="233"/>
    </row>
    <row r="247" spans="9:9">
      <c r="I247" s="233"/>
    </row>
    <row r="248" spans="9:9">
      <c r="I248" s="233"/>
    </row>
    <row r="249" spans="9:9">
      <c r="I249" s="233"/>
    </row>
    <row r="250" spans="9:9">
      <c r="I250" s="233"/>
    </row>
    <row r="251" spans="9:9">
      <c r="I251" s="233"/>
    </row>
    <row r="252" spans="9:9">
      <c r="I252" s="233"/>
    </row>
    <row r="253" spans="9:9">
      <c r="I253" s="233"/>
    </row>
    <row r="254" spans="9:9">
      <c r="I254" s="233"/>
    </row>
    <row r="255" spans="9:9">
      <c r="I255" s="233"/>
    </row>
    <row r="256" spans="9:9">
      <c r="I256" s="233"/>
    </row>
    <row r="257" spans="9:9">
      <c r="I257" s="233"/>
    </row>
    <row r="258" spans="9:9">
      <c r="I258" s="233"/>
    </row>
    <row r="259" spans="9:9">
      <c r="I259" s="233"/>
    </row>
    <row r="260" spans="9:9">
      <c r="I260" s="233"/>
    </row>
    <row r="261" spans="9:9">
      <c r="I261" s="233"/>
    </row>
    <row r="262" spans="9:9">
      <c r="I262" s="233"/>
    </row>
    <row r="263" spans="9:9">
      <c r="I263" s="233"/>
    </row>
    <row r="264" spans="9:9">
      <c r="I264" s="233"/>
    </row>
    <row r="265" spans="9:9">
      <c r="I265" s="233"/>
    </row>
    <row r="266" spans="9:9">
      <c r="I266" s="233"/>
    </row>
    <row r="267" spans="9:9">
      <c r="I267" s="233"/>
    </row>
    <row r="268" spans="9:9">
      <c r="I268" s="233"/>
    </row>
    <row r="269" spans="9:9">
      <c r="I269" s="233"/>
    </row>
    <row r="270" spans="9:9">
      <c r="I270" s="233"/>
    </row>
    <row r="271" spans="9:9">
      <c r="I271" s="233"/>
    </row>
    <row r="272" spans="9:9">
      <c r="I272" s="233"/>
    </row>
    <row r="273" spans="9:9">
      <c r="I273" s="233"/>
    </row>
    <row r="274" spans="9:9">
      <c r="I274" s="233"/>
    </row>
    <row r="275" spans="9:9">
      <c r="I275" s="233"/>
    </row>
    <row r="276" spans="9:9">
      <c r="I276" s="233"/>
    </row>
    <row r="277" spans="9:9">
      <c r="I277" s="233"/>
    </row>
    <row r="278" spans="9:9">
      <c r="I278" s="233"/>
    </row>
    <row r="279" spans="9:9">
      <c r="I279" s="233"/>
    </row>
    <row r="280" spans="9:9">
      <c r="I280" s="233"/>
    </row>
    <row r="281" spans="9:9">
      <c r="I281" s="233"/>
    </row>
    <row r="282" spans="9:9">
      <c r="I282" s="233"/>
    </row>
    <row r="283" spans="9:9">
      <c r="I283" s="233"/>
    </row>
    <row r="284" spans="9:9">
      <c r="I284" s="233"/>
    </row>
    <row r="285" spans="9:9">
      <c r="I285" s="233"/>
    </row>
    <row r="286" spans="9:9">
      <c r="I286" s="233"/>
    </row>
    <row r="287" spans="9:9">
      <c r="I287" s="233"/>
    </row>
    <row r="288" spans="9:9">
      <c r="I288" s="233"/>
    </row>
    <row r="289" spans="9:9">
      <c r="I289" s="233"/>
    </row>
    <row r="290" spans="9:9">
      <c r="I290" s="233"/>
    </row>
    <row r="291" spans="9:9">
      <c r="I291" s="233"/>
    </row>
    <row r="292" spans="9:9">
      <c r="I292" s="233"/>
    </row>
    <row r="293" spans="9:9">
      <c r="I293" s="233"/>
    </row>
    <row r="294" spans="9:9">
      <c r="I294" s="233"/>
    </row>
    <row r="295" spans="9:9">
      <c r="I295" s="233"/>
    </row>
    <row r="296" spans="9:9">
      <c r="I296" s="233"/>
    </row>
    <row r="297" spans="9:9">
      <c r="I297" s="233"/>
    </row>
    <row r="298" spans="9:9">
      <c r="I298" s="233"/>
    </row>
    <row r="299" spans="9:9">
      <c r="I299" s="233"/>
    </row>
    <row r="300" spans="9:9">
      <c r="I300" s="233"/>
    </row>
    <row r="301" spans="9:9">
      <c r="I301" s="233"/>
    </row>
    <row r="302" spans="9:9">
      <c r="I302" s="233"/>
    </row>
    <row r="303" spans="9:9">
      <c r="I303" s="233"/>
    </row>
    <row r="304" spans="9:9">
      <c r="I304" s="233"/>
    </row>
    <row r="305" spans="9:9">
      <c r="I305" s="233"/>
    </row>
    <row r="306" spans="9:9">
      <c r="I306" s="233"/>
    </row>
    <row r="307" spans="9:9">
      <c r="I307" s="233"/>
    </row>
    <row r="308" spans="9:9">
      <c r="I308" s="233"/>
    </row>
    <row r="309" spans="9:9">
      <c r="I309" s="233"/>
    </row>
    <row r="310" spans="9:9">
      <c r="I310" s="233"/>
    </row>
    <row r="311" spans="9:9">
      <c r="I311" s="233"/>
    </row>
    <row r="312" spans="9:9">
      <c r="I312" s="233"/>
    </row>
    <row r="313" spans="9:9">
      <c r="I313" s="233"/>
    </row>
    <row r="314" spans="9:9">
      <c r="I314" s="233"/>
    </row>
    <row r="315" spans="9:9">
      <c r="I315" s="233"/>
    </row>
    <row r="316" spans="9:9">
      <c r="I316" s="233"/>
    </row>
    <row r="317" spans="9:9">
      <c r="I317" s="233"/>
    </row>
    <row r="318" spans="9:9">
      <c r="I318" s="233"/>
    </row>
    <row r="319" spans="9:9">
      <c r="I319" s="233"/>
    </row>
    <row r="320" spans="9:9">
      <c r="I320" s="233"/>
    </row>
    <row r="321" spans="9:9">
      <c r="I321" s="233"/>
    </row>
    <row r="322" spans="9:9">
      <c r="I322" s="233"/>
    </row>
    <row r="323" spans="9:9">
      <c r="I323" s="233"/>
    </row>
    <row r="324" spans="9:9">
      <c r="I324" s="233"/>
    </row>
    <row r="325" spans="9:9">
      <c r="I325" s="233"/>
    </row>
    <row r="326" spans="9:9">
      <c r="I326" s="233"/>
    </row>
    <row r="327" spans="9:9">
      <c r="I327" s="233"/>
    </row>
    <row r="328" spans="9:9">
      <c r="I328" s="233"/>
    </row>
    <row r="329" spans="9:9">
      <c r="I329" s="233"/>
    </row>
    <row r="330" spans="9:9">
      <c r="I330" s="233"/>
    </row>
    <row r="331" spans="9:9">
      <c r="I331" s="240"/>
    </row>
    <row r="332" spans="9:9">
      <c r="I332" s="240"/>
    </row>
    <row r="333" spans="9:9">
      <c r="I333" s="240"/>
    </row>
    <row r="334" spans="9:9">
      <c r="I334" s="240"/>
    </row>
    <row r="335" spans="9:9">
      <c r="I335" s="240"/>
    </row>
    <row r="336" spans="9:9">
      <c r="I336" s="240"/>
    </row>
    <row r="337" spans="9:9">
      <c r="I337" s="240"/>
    </row>
    <row r="338" spans="9:9">
      <c r="I338" s="240"/>
    </row>
    <row r="339" spans="9:9">
      <c r="I339" s="240"/>
    </row>
    <row r="340" spans="9:9">
      <c r="I340" s="240"/>
    </row>
    <row r="341" spans="9:9">
      <c r="I341" s="240"/>
    </row>
    <row r="342" spans="9:9">
      <c r="I342" s="240"/>
    </row>
    <row r="343" spans="9:9">
      <c r="I343" s="240"/>
    </row>
    <row r="344" spans="9:9">
      <c r="I344" s="240"/>
    </row>
    <row r="345" spans="9:9">
      <c r="I345" s="240"/>
    </row>
    <row r="346" spans="9:9">
      <c r="I346" s="240"/>
    </row>
    <row r="347" spans="9:9">
      <c r="I347" s="240"/>
    </row>
    <row r="348" spans="9:9">
      <c r="I348" s="240"/>
    </row>
    <row r="349" spans="9:9">
      <c r="I349" s="240"/>
    </row>
    <row r="350" spans="9:9">
      <c r="I350" s="240"/>
    </row>
    <row r="351" spans="9:9">
      <c r="I351" s="240"/>
    </row>
    <row r="352" spans="9:9">
      <c r="I352" s="240"/>
    </row>
    <row r="353" spans="9:9">
      <c r="I353" s="240"/>
    </row>
    <row r="354" spans="9:9">
      <c r="I354" s="240"/>
    </row>
    <row r="355" spans="9:9">
      <c r="I355" s="240"/>
    </row>
    <row r="356" spans="9:9">
      <c r="I356" s="240"/>
    </row>
    <row r="357" spans="9:9">
      <c r="I357" s="240"/>
    </row>
    <row r="358" spans="9:9">
      <c r="I358" s="240"/>
    </row>
    <row r="359" spans="9:9">
      <c r="I359" s="240"/>
    </row>
    <row r="360" spans="9:9">
      <c r="I360" s="240"/>
    </row>
    <row r="361" spans="9:9">
      <c r="I361" s="240"/>
    </row>
    <row r="362" spans="9:9">
      <c r="I362" s="240"/>
    </row>
    <row r="363" spans="9:9">
      <c r="I363" s="240"/>
    </row>
    <row r="364" spans="9:9">
      <c r="I364" s="240"/>
    </row>
    <row r="365" spans="9:9">
      <c r="I365" s="240"/>
    </row>
    <row r="366" spans="9:9">
      <c r="I366" s="240"/>
    </row>
    <row r="367" spans="9:9">
      <c r="I367" s="240"/>
    </row>
    <row r="368" spans="9:9">
      <c r="I368" s="240"/>
    </row>
    <row r="369" spans="9:9">
      <c r="I369" s="240"/>
    </row>
    <row r="370" spans="9:9">
      <c r="I370" s="240"/>
    </row>
    <row r="371" spans="9:9">
      <c r="I371" s="240"/>
    </row>
    <row r="372" spans="9:9">
      <c r="I372" s="240"/>
    </row>
    <row r="373" spans="9:9">
      <c r="I373" s="240"/>
    </row>
    <row r="374" spans="9:9">
      <c r="I374" s="240"/>
    </row>
    <row r="375" spans="9:9">
      <c r="I375" s="240"/>
    </row>
    <row r="376" spans="9:9">
      <c r="I376" s="240"/>
    </row>
    <row r="377" spans="9:9">
      <c r="I377" s="240"/>
    </row>
    <row r="378" spans="9:9">
      <c r="I378" s="240"/>
    </row>
    <row r="379" spans="9:9">
      <c r="I379" s="240"/>
    </row>
    <row r="380" spans="9:9">
      <c r="I380" s="240"/>
    </row>
    <row r="381" spans="9:9">
      <c r="I381" s="240"/>
    </row>
    <row r="382" spans="9:9">
      <c r="I382" s="240"/>
    </row>
    <row r="383" spans="9:9">
      <c r="I383" s="240"/>
    </row>
    <row r="384" spans="9:9">
      <c r="I384" s="240"/>
    </row>
    <row r="385" spans="9:9">
      <c r="I385" s="240"/>
    </row>
    <row r="386" spans="9:9">
      <c r="I386" s="240"/>
    </row>
    <row r="387" spans="9:9">
      <c r="I387" s="240"/>
    </row>
    <row r="388" spans="9:9">
      <c r="I388" s="240"/>
    </row>
    <row r="389" spans="9:9">
      <c r="I389" s="240"/>
    </row>
    <row r="390" spans="9:9">
      <c r="I390" s="240"/>
    </row>
    <row r="391" spans="9:9">
      <c r="I391" s="240"/>
    </row>
    <row r="392" spans="9:9">
      <c r="I392" s="240"/>
    </row>
    <row r="393" spans="9:9">
      <c r="I393" s="240"/>
    </row>
    <row r="394" spans="9:9">
      <c r="I394" s="240"/>
    </row>
    <row r="395" spans="9:9">
      <c r="I395" s="240"/>
    </row>
    <row r="396" spans="9:9">
      <c r="I396" s="240"/>
    </row>
    <row r="397" spans="9:9">
      <c r="I397" s="240"/>
    </row>
    <row r="398" spans="9:9">
      <c r="I398" s="240"/>
    </row>
    <row r="399" spans="9:9">
      <c r="I399" s="240"/>
    </row>
    <row r="400" spans="9:9">
      <c r="I400" s="240"/>
    </row>
    <row r="401" spans="9:9">
      <c r="I401" s="240"/>
    </row>
    <row r="402" spans="9:9">
      <c r="I402" s="240"/>
    </row>
    <row r="403" spans="9:9">
      <c r="I403" s="240"/>
    </row>
    <row r="404" spans="9:9">
      <c r="I404" s="240"/>
    </row>
    <row r="405" spans="9:9">
      <c r="I405" s="240"/>
    </row>
    <row r="406" spans="9:9">
      <c r="I406" s="240"/>
    </row>
    <row r="407" spans="9:9">
      <c r="I407" s="240"/>
    </row>
    <row r="408" spans="9:9">
      <c r="I408" s="240"/>
    </row>
    <row r="409" spans="9:9">
      <c r="I409" s="240"/>
    </row>
    <row r="410" spans="9:9">
      <c r="I410" s="240"/>
    </row>
    <row r="411" spans="9:9">
      <c r="I411" s="240"/>
    </row>
    <row r="412" spans="9:9">
      <c r="I412" s="240"/>
    </row>
    <row r="413" spans="9:9">
      <c r="I413" s="240"/>
    </row>
    <row r="414" spans="9:9">
      <c r="I414" s="240"/>
    </row>
    <row r="415" spans="9:9">
      <c r="I415" s="240"/>
    </row>
    <row r="416" spans="9:9">
      <c r="I416" s="240"/>
    </row>
    <row r="417" spans="9:9">
      <c r="I417" s="240"/>
    </row>
    <row r="418" spans="9:9">
      <c r="I418" s="240"/>
    </row>
    <row r="419" spans="9:9">
      <c r="I419" s="240"/>
    </row>
    <row r="420" spans="9:9">
      <c r="I420" s="240"/>
    </row>
    <row r="421" spans="9:9">
      <c r="I421" s="240"/>
    </row>
    <row r="422" spans="9:9">
      <c r="I422" s="240"/>
    </row>
    <row r="423" spans="9:9">
      <c r="I423" s="240"/>
    </row>
    <row r="424" spans="9:9">
      <c r="I424" s="240"/>
    </row>
    <row r="425" spans="9:9">
      <c r="I425" s="240"/>
    </row>
    <row r="426" spans="9:9">
      <c r="I426" s="240"/>
    </row>
    <row r="427" spans="9:9">
      <c r="I427" s="240"/>
    </row>
    <row r="428" spans="9:9">
      <c r="I428" s="240"/>
    </row>
    <row r="429" spans="9:9">
      <c r="I429" s="240"/>
    </row>
    <row r="430" spans="9:9">
      <c r="I430" s="240"/>
    </row>
    <row r="431" spans="9:9">
      <c r="I431" s="240"/>
    </row>
    <row r="432" spans="9:9">
      <c r="I432" s="240"/>
    </row>
    <row r="433" spans="9:9">
      <c r="I433" s="240"/>
    </row>
    <row r="434" spans="9:9">
      <c r="I434" s="240"/>
    </row>
    <row r="435" spans="9:9">
      <c r="I435" s="240"/>
    </row>
    <row r="436" spans="9:9">
      <c r="I436" s="240"/>
    </row>
    <row r="437" spans="9:9">
      <c r="I437" s="240"/>
    </row>
    <row r="438" spans="9:9">
      <c r="I438" s="240"/>
    </row>
    <row r="439" spans="9:9">
      <c r="I439" s="240"/>
    </row>
    <row r="440" spans="9:9">
      <c r="I440" s="240"/>
    </row>
    <row r="441" spans="9:9">
      <c r="I441" s="240"/>
    </row>
    <row r="442" spans="9:9">
      <c r="I442" s="240"/>
    </row>
    <row r="443" spans="9:9">
      <c r="I443" s="240"/>
    </row>
    <row r="444" spans="9:9">
      <c r="I444" s="240"/>
    </row>
    <row r="445" spans="9:9">
      <c r="I445" s="240"/>
    </row>
    <row r="446" spans="9:9">
      <c r="I446" s="240"/>
    </row>
    <row r="447" spans="9:9">
      <c r="I447" s="240"/>
    </row>
    <row r="448" spans="9:9">
      <c r="I448" s="240"/>
    </row>
    <row r="449" spans="9:9">
      <c r="I449" s="240"/>
    </row>
    <row r="450" spans="9:9">
      <c r="I450" s="240"/>
    </row>
    <row r="451" spans="9:9">
      <c r="I451" s="240"/>
    </row>
    <row r="452" spans="9:9">
      <c r="I452" s="240"/>
    </row>
    <row r="453" spans="9:9">
      <c r="I453" s="240"/>
    </row>
    <row r="454" spans="9:9">
      <c r="I454" s="240"/>
    </row>
    <row r="455" spans="9:9">
      <c r="I455" s="240"/>
    </row>
    <row r="456" spans="9:9">
      <c r="I456" s="240"/>
    </row>
    <row r="457" spans="9:9">
      <c r="I457" s="240"/>
    </row>
    <row r="458" spans="9:9">
      <c r="I458" s="240"/>
    </row>
    <row r="459" spans="9:9">
      <c r="I459" s="240"/>
    </row>
    <row r="460" spans="9:9">
      <c r="I460" s="240"/>
    </row>
    <row r="461" spans="9:9">
      <c r="I461" s="240"/>
    </row>
    <row r="462" spans="9:9">
      <c r="I462" s="240"/>
    </row>
    <row r="463" spans="9:9">
      <c r="I463" s="240"/>
    </row>
    <row r="464" spans="9:9">
      <c r="I464" s="240"/>
    </row>
    <row r="465" spans="9:9">
      <c r="I465" s="240"/>
    </row>
    <row r="466" spans="9:9">
      <c r="I466" s="240"/>
    </row>
    <row r="467" spans="9:9">
      <c r="I467" s="240"/>
    </row>
    <row r="468" spans="9:9">
      <c r="I468" s="240"/>
    </row>
    <row r="469" spans="9:9">
      <c r="I469" s="240"/>
    </row>
    <row r="470" spans="9:9">
      <c r="I470" s="240"/>
    </row>
    <row r="471" spans="9:9">
      <c r="I471" s="240"/>
    </row>
    <row r="472" spans="9:9">
      <c r="I472" s="240"/>
    </row>
    <row r="473" spans="9:9">
      <c r="I473" s="240"/>
    </row>
    <row r="474" spans="9:9">
      <c r="I474" s="240"/>
    </row>
    <row r="475" spans="9:9">
      <c r="I475" s="240"/>
    </row>
    <row r="476" spans="9:9">
      <c r="I476" s="240"/>
    </row>
    <row r="477" spans="9:9">
      <c r="I477" s="240"/>
    </row>
    <row r="478" spans="9:9">
      <c r="I478" s="240"/>
    </row>
    <row r="479" spans="9:9">
      <c r="I479" s="240"/>
    </row>
    <row r="480" spans="9:9">
      <c r="I480" s="240"/>
    </row>
    <row r="481" spans="9:9">
      <c r="I481" s="240"/>
    </row>
    <row r="482" spans="9:9">
      <c r="I482" s="240"/>
    </row>
    <row r="483" spans="9:9">
      <c r="I483" s="240"/>
    </row>
    <row r="484" spans="9:9">
      <c r="I484" s="240"/>
    </row>
    <row r="485" spans="9:9">
      <c r="I485" s="240"/>
    </row>
    <row r="486" spans="9:9">
      <c r="I486" s="240"/>
    </row>
    <row r="487" spans="9:9">
      <c r="I487" s="240"/>
    </row>
    <row r="488" spans="9:9">
      <c r="I488" s="240"/>
    </row>
    <row r="489" spans="9:9">
      <c r="I489" s="240"/>
    </row>
    <row r="490" spans="9:9">
      <c r="I490" s="240"/>
    </row>
    <row r="491" spans="9:9">
      <c r="I491" s="240"/>
    </row>
    <row r="492" spans="9:9">
      <c r="I492" s="240"/>
    </row>
    <row r="493" spans="9:9">
      <c r="I493" s="240"/>
    </row>
    <row r="494" spans="9:9">
      <c r="I494" s="240"/>
    </row>
    <row r="495" spans="9:9">
      <c r="I495" s="240"/>
    </row>
    <row r="496" spans="9:9">
      <c r="I496" s="240"/>
    </row>
    <row r="497" spans="9:9">
      <c r="I497" s="240"/>
    </row>
    <row r="498" spans="9:9">
      <c r="I498" s="240"/>
    </row>
    <row r="499" spans="9:9">
      <c r="I499" s="240"/>
    </row>
    <row r="500" spans="9:9">
      <c r="I500" s="240"/>
    </row>
    <row r="501" spans="9:9">
      <c r="I501" s="240"/>
    </row>
    <row r="502" spans="9:9">
      <c r="I502" s="240"/>
    </row>
    <row r="503" spans="9:9">
      <c r="I503" s="240"/>
    </row>
    <row r="504" spans="9:9">
      <c r="I504" s="240"/>
    </row>
    <row r="505" spans="9:9">
      <c r="I505" s="240"/>
    </row>
    <row r="506" spans="9:9">
      <c r="I506" s="240"/>
    </row>
    <row r="507" spans="9:9">
      <c r="I507" s="240"/>
    </row>
    <row r="508" spans="9:9">
      <c r="I508" s="240"/>
    </row>
    <row r="509" spans="9:9">
      <c r="I509" s="240"/>
    </row>
    <row r="510" spans="9:9">
      <c r="I510" s="240"/>
    </row>
    <row r="511" spans="9:9">
      <c r="I511" s="240"/>
    </row>
    <row r="512" spans="9:9">
      <c r="I512" s="240"/>
    </row>
    <row r="513" spans="9:9">
      <c r="I513" s="240"/>
    </row>
    <row r="514" spans="9:9">
      <c r="I514" s="240"/>
    </row>
    <row r="515" spans="9:9">
      <c r="I515" s="240"/>
    </row>
    <row r="516" spans="9:9">
      <c r="I516" s="240"/>
    </row>
    <row r="517" spans="9:9">
      <c r="I517" s="240"/>
    </row>
    <row r="518" spans="9:9">
      <c r="I518" s="240"/>
    </row>
    <row r="519" spans="9:9">
      <c r="I519" s="240"/>
    </row>
    <row r="520" spans="9:9">
      <c r="I520" s="240"/>
    </row>
    <row r="521" spans="9:9">
      <c r="I521" s="240"/>
    </row>
    <row r="522" spans="9:9">
      <c r="I522" s="240"/>
    </row>
    <row r="523" spans="9:9">
      <c r="I523" s="240"/>
    </row>
    <row r="524" spans="9:9">
      <c r="I524" s="240"/>
    </row>
    <row r="525" spans="9:9">
      <c r="I525" s="240"/>
    </row>
    <row r="526" spans="9:9">
      <c r="I526" s="240"/>
    </row>
    <row r="527" spans="9:9">
      <c r="I527" s="240"/>
    </row>
    <row r="528" spans="9:9">
      <c r="I528" s="240"/>
    </row>
    <row r="529" spans="9:9">
      <c r="I529" s="240"/>
    </row>
    <row r="530" spans="9:9">
      <c r="I530" s="240"/>
    </row>
    <row r="531" spans="9:9">
      <c r="I531" s="240"/>
    </row>
    <row r="532" spans="9:9">
      <c r="I532" s="240"/>
    </row>
    <row r="533" spans="9:9">
      <c r="I533" s="240"/>
    </row>
    <row r="534" spans="9:9">
      <c r="I534" s="240"/>
    </row>
    <row r="535" spans="9:9">
      <c r="I535" s="240"/>
    </row>
    <row r="536" spans="9:9">
      <c r="I536" s="240"/>
    </row>
    <row r="537" spans="9:9">
      <c r="I537" s="240"/>
    </row>
    <row r="538" spans="9:9">
      <c r="I538" s="240"/>
    </row>
    <row r="539" spans="9:9">
      <c r="I539" s="240"/>
    </row>
    <row r="540" spans="9:9">
      <c r="I540" s="240"/>
    </row>
    <row r="541" spans="9:9">
      <c r="I541" s="240"/>
    </row>
    <row r="542" spans="9:9">
      <c r="I542" s="240"/>
    </row>
    <row r="543" spans="9:9">
      <c r="I543" s="240"/>
    </row>
    <row r="544" spans="9:9">
      <c r="I544" s="240"/>
    </row>
    <row r="545" spans="9:9">
      <c r="I545" s="240"/>
    </row>
    <row r="546" spans="9:9">
      <c r="I546" s="240"/>
    </row>
    <row r="547" spans="9:9">
      <c r="I547" s="240"/>
    </row>
    <row r="548" spans="9:9">
      <c r="I548" s="240"/>
    </row>
    <row r="549" spans="9:9">
      <c r="I549" s="240"/>
    </row>
    <row r="550" spans="9:9">
      <c r="I550" s="240"/>
    </row>
    <row r="551" spans="9:9">
      <c r="I551" s="240"/>
    </row>
    <row r="552" spans="9:9">
      <c r="I552" s="240"/>
    </row>
    <row r="553" spans="9:9">
      <c r="I553" s="240"/>
    </row>
    <row r="554" spans="9:9">
      <c r="I554" s="240"/>
    </row>
    <row r="555" spans="9:9">
      <c r="I555" s="240"/>
    </row>
    <row r="556" spans="9:9">
      <c r="I556" s="240"/>
    </row>
    <row r="557" spans="9:9">
      <c r="I557" s="240"/>
    </row>
    <row r="558" spans="9:9">
      <c r="I558" s="240"/>
    </row>
    <row r="559" spans="9:9">
      <c r="I559" s="240"/>
    </row>
    <row r="560" spans="9:9">
      <c r="I560" s="240"/>
    </row>
    <row r="561" spans="9:9">
      <c r="I561" s="240"/>
    </row>
    <row r="562" spans="9:9">
      <c r="I562" s="240"/>
    </row>
    <row r="563" spans="9:9">
      <c r="I563" s="240"/>
    </row>
    <row r="564" spans="9:9">
      <c r="I564" s="240"/>
    </row>
    <row r="565" spans="9:9">
      <c r="I565" s="240"/>
    </row>
    <row r="566" spans="9:9">
      <c r="I566" s="240"/>
    </row>
    <row r="567" spans="9:9">
      <c r="I567" s="240"/>
    </row>
    <row r="568" spans="9:9">
      <c r="I568" s="240"/>
    </row>
    <row r="569" spans="9:9">
      <c r="I569" s="240"/>
    </row>
    <row r="570" spans="9:9">
      <c r="I570" s="240"/>
    </row>
    <row r="571" spans="9:9">
      <c r="I571" s="240"/>
    </row>
    <row r="572" spans="9:9">
      <c r="I572" s="240"/>
    </row>
    <row r="573" spans="9:9">
      <c r="I573" s="240"/>
    </row>
    <row r="574" spans="9:9">
      <c r="I574" s="240"/>
    </row>
    <row r="575" spans="9:9">
      <c r="I575" s="240"/>
    </row>
    <row r="576" spans="9:9">
      <c r="I576" s="240"/>
    </row>
    <row r="577" spans="9:9">
      <c r="I577" s="240"/>
    </row>
    <row r="578" spans="9:9">
      <c r="I578" s="240"/>
    </row>
    <row r="579" spans="9:9">
      <c r="I579" s="240"/>
    </row>
    <row r="580" spans="9:9">
      <c r="I580" s="240"/>
    </row>
    <row r="581" spans="9:9">
      <c r="I581" s="240"/>
    </row>
    <row r="582" spans="9:9">
      <c r="I582" s="240"/>
    </row>
    <row r="583" spans="9:9">
      <c r="I583" s="240"/>
    </row>
    <row r="584" spans="9:9">
      <c r="I584" s="240"/>
    </row>
    <row r="585" spans="9:9">
      <c r="I585" s="240"/>
    </row>
    <row r="586" spans="9:9">
      <c r="I586" s="240"/>
    </row>
    <row r="587" spans="9:9">
      <c r="I587" s="240"/>
    </row>
    <row r="588" spans="9:9">
      <c r="I588" s="240"/>
    </row>
    <row r="589" spans="9:9">
      <c r="I589" s="240"/>
    </row>
    <row r="590" spans="9:9">
      <c r="I590" s="240"/>
    </row>
    <row r="591" spans="9:9">
      <c r="I591" s="240"/>
    </row>
    <row r="592" spans="9:9">
      <c r="I592" s="240"/>
    </row>
    <row r="593" spans="9:9">
      <c r="I593" s="240"/>
    </row>
    <row r="594" spans="9:9">
      <c r="I594" s="240"/>
    </row>
    <row r="595" spans="9:9">
      <c r="I595" s="240"/>
    </row>
    <row r="596" spans="9:9">
      <c r="I596" s="240"/>
    </row>
    <row r="597" spans="9:9">
      <c r="I597" s="240"/>
    </row>
    <row r="598" spans="9:9">
      <c r="I598" s="240"/>
    </row>
    <row r="599" spans="9:9">
      <c r="I599" s="240"/>
    </row>
    <row r="600" spans="9:9">
      <c r="I600" s="240"/>
    </row>
    <row r="601" spans="9:9">
      <c r="I601" s="240"/>
    </row>
    <row r="602" spans="9:9">
      <c r="I602" s="240"/>
    </row>
    <row r="603" spans="9:9">
      <c r="I603" s="240"/>
    </row>
    <row r="604" spans="9:9">
      <c r="I604" s="240"/>
    </row>
    <row r="605" spans="9:9">
      <c r="I605" s="240"/>
    </row>
    <row r="606" spans="9:9">
      <c r="I606" s="240"/>
    </row>
    <row r="607" spans="9:9">
      <c r="I607" s="240"/>
    </row>
    <row r="608" spans="9:9">
      <c r="I608" s="240"/>
    </row>
    <row r="609" spans="9:9">
      <c r="I609" s="240"/>
    </row>
    <row r="610" spans="9:9">
      <c r="I610" s="240"/>
    </row>
    <row r="611" spans="9:9">
      <c r="I611" s="240"/>
    </row>
    <row r="612" spans="9:9">
      <c r="I612" s="240"/>
    </row>
    <row r="613" spans="9:9">
      <c r="I613" s="240"/>
    </row>
    <row r="614" spans="9:9">
      <c r="I614" s="240"/>
    </row>
    <row r="615" spans="9:9">
      <c r="I615" s="240"/>
    </row>
    <row r="616" spans="9:9">
      <c r="I616" s="240"/>
    </row>
    <row r="617" spans="9:9">
      <c r="I617" s="240"/>
    </row>
    <row r="618" spans="9:9">
      <c r="I618" s="240"/>
    </row>
    <row r="619" spans="9:9">
      <c r="I619" s="240"/>
    </row>
    <row r="620" spans="9:9">
      <c r="I620" s="240"/>
    </row>
    <row r="621" spans="9:9">
      <c r="I621" s="240"/>
    </row>
    <row r="622" spans="9:9">
      <c r="I622" s="240"/>
    </row>
    <row r="623" spans="9:9">
      <c r="I623" s="240"/>
    </row>
    <row r="624" spans="9:9">
      <c r="I624" s="240"/>
    </row>
    <row r="625" spans="9:9">
      <c r="I625" s="240"/>
    </row>
    <row r="626" spans="9:9">
      <c r="I626" s="240"/>
    </row>
    <row r="627" spans="9:9">
      <c r="I627" s="240"/>
    </row>
    <row r="628" spans="9:9">
      <c r="I628" s="240"/>
    </row>
    <row r="629" spans="9:9">
      <c r="I629" s="240"/>
    </row>
    <row r="630" spans="9:9">
      <c r="I630" s="240"/>
    </row>
    <row r="631" spans="9:9">
      <c r="I631" s="240"/>
    </row>
    <row r="632" spans="9:9">
      <c r="I632" s="240"/>
    </row>
    <row r="633" spans="9:9">
      <c r="I633" s="240"/>
    </row>
    <row r="634" spans="9:9">
      <c r="I634" s="240"/>
    </row>
    <row r="635" spans="9:9">
      <c r="I635" s="240"/>
    </row>
    <row r="636" spans="9:9">
      <c r="I636" s="240"/>
    </row>
    <row r="637" spans="9:9">
      <c r="I637" s="240"/>
    </row>
    <row r="638" spans="9:9">
      <c r="I638" s="240"/>
    </row>
    <row r="639" spans="9:9">
      <c r="I639" s="240"/>
    </row>
    <row r="640" spans="9:9">
      <c r="I640" s="240"/>
    </row>
    <row r="641" spans="9:9">
      <c r="I641" s="240"/>
    </row>
    <row r="642" spans="9:9">
      <c r="I642" s="240"/>
    </row>
    <row r="643" spans="9:9">
      <c r="I643" s="240"/>
    </row>
    <row r="644" spans="9:9">
      <c r="I644" s="240"/>
    </row>
    <row r="645" spans="9:9">
      <c r="I645" s="240"/>
    </row>
    <row r="646" spans="9:9">
      <c r="I646" s="240"/>
    </row>
    <row r="647" spans="9:9">
      <c r="I647" s="240"/>
    </row>
    <row r="648" spans="9:9">
      <c r="I648" s="240"/>
    </row>
    <row r="649" spans="9:9">
      <c r="I649" s="240"/>
    </row>
    <row r="650" spans="9:9">
      <c r="I650" s="240"/>
    </row>
    <row r="651" spans="9:9">
      <c r="I651" s="240"/>
    </row>
    <row r="652" spans="9:9">
      <c r="I652" s="240"/>
    </row>
    <row r="653" spans="9:9">
      <c r="I653" s="240"/>
    </row>
    <row r="654" spans="9:9">
      <c r="I654" s="240"/>
    </row>
    <row r="655" spans="9:9">
      <c r="I655" s="240"/>
    </row>
    <row r="656" spans="9:9">
      <c r="I656" s="240"/>
    </row>
    <row r="657" spans="9:9">
      <c r="I657" s="240"/>
    </row>
    <row r="658" spans="9:9">
      <c r="I658" s="240"/>
    </row>
    <row r="659" spans="9:9">
      <c r="I659" s="240"/>
    </row>
    <row r="660" spans="9:9">
      <c r="I660" s="240"/>
    </row>
    <row r="661" spans="9:9">
      <c r="I661" s="240"/>
    </row>
    <row r="662" spans="9:9">
      <c r="I662" s="240"/>
    </row>
    <row r="663" spans="9:9">
      <c r="I663" s="240"/>
    </row>
    <row r="664" spans="9:9">
      <c r="I664" s="240"/>
    </row>
    <row r="665" spans="9:9">
      <c r="I665" s="240"/>
    </row>
    <row r="666" spans="9:9">
      <c r="I666" s="240"/>
    </row>
    <row r="667" spans="9:9">
      <c r="I667" s="240"/>
    </row>
    <row r="668" spans="9:9">
      <c r="I668" s="240"/>
    </row>
    <row r="669" spans="9:9">
      <c r="I669" s="240"/>
    </row>
    <row r="670" spans="9:9">
      <c r="I670" s="240"/>
    </row>
    <row r="671" spans="9:9">
      <c r="I671" s="240"/>
    </row>
    <row r="672" spans="9:9">
      <c r="I672" s="240"/>
    </row>
    <row r="673" spans="9:9">
      <c r="I673" s="240"/>
    </row>
    <row r="674" spans="9:9">
      <c r="I674" s="240"/>
    </row>
    <row r="675" spans="9:9">
      <c r="I675" s="240"/>
    </row>
    <row r="676" spans="9:9">
      <c r="I676" s="240"/>
    </row>
    <row r="677" spans="9:9">
      <c r="I677" s="240"/>
    </row>
    <row r="678" spans="9:9">
      <c r="I678" s="240"/>
    </row>
    <row r="679" spans="9:9">
      <c r="I679" s="240"/>
    </row>
    <row r="680" spans="9:9">
      <c r="I680" s="240"/>
    </row>
    <row r="681" spans="9:9">
      <c r="I681" s="240"/>
    </row>
    <row r="682" spans="9:9">
      <c r="I682" s="240"/>
    </row>
    <row r="683" spans="9:9">
      <c r="I683" s="240"/>
    </row>
    <row r="684" spans="9:9">
      <c r="I684" s="240"/>
    </row>
    <row r="685" spans="9:9">
      <c r="I685" s="240"/>
    </row>
    <row r="686" spans="9:9">
      <c r="I686" s="240"/>
    </row>
    <row r="687" spans="9:9">
      <c r="I687" s="240"/>
    </row>
    <row r="688" spans="9:9">
      <c r="I688" s="240"/>
    </row>
    <row r="689" spans="9:9">
      <c r="I689" s="240"/>
    </row>
    <row r="690" spans="9:9">
      <c r="I690" s="240"/>
    </row>
    <row r="691" spans="9:9">
      <c r="I691" s="240"/>
    </row>
    <row r="692" spans="9:9">
      <c r="I692" s="240"/>
    </row>
    <row r="693" spans="9:9">
      <c r="I693" s="240"/>
    </row>
    <row r="694" spans="9:9">
      <c r="I694" s="240"/>
    </row>
    <row r="695" spans="9:9">
      <c r="I695" s="240"/>
    </row>
    <row r="696" spans="9:9">
      <c r="I696" s="240"/>
    </row>
    <row r="697" spans="9:9">
      <c r="I697" s="240"/>
    </row>
    <row r="698" spans="9:9">
      <c r="I698" s="240"/>
    </row>
    <row r="699" spans="9:9">
      <c r="I699" s="240"/>
    </row>
    <row r="700" spans="9:9">
      <c r="I700" s="240"/>
    </row>
    <row r="701" spans="9:9">
      <c r="I701" s="240"/>
    </row>
    <row r="702" spans="9:9">
      <c r="I702" s="240"/>
    </row>
    <row r="703" spans="9:9">
      <c r="I703" s="240"/>
    </row>
    <row r="704" spans="9:9">
      <c r="I704" s="240"/>
    </row>
    <row r="705" spans="9:9">
      <c r="I705" s="240"/>
    </row>
    <row r="706" spans="9:9">
      <c r="I706" s="240"/>
    </row>
    <row r="707" spans="9:9">
      <c r="I707" s="240"/>
    </row>
    <row r="708" spans="9:9">
      <c r="I708" s="240"/>
    </row>
    <row r="709" spans="9:9">
      <c r="I709" s="240"/>
    </row>
    <row r="710" spans="9:9">
      <c r="I710" s="240"/>
    </row>
    <row r="711" spans="9:9">
      <c r="I711" s="240"/>
    </row>
    <row r="712" spans="9:9">
      <c r="I712" s="240"/>
    </row>
    <row r="713" spans="9:9">
      <c r="I713" s="240"/>
    </row>
    <row r="714" spans="9:9">
      <c r="I714" s="240"/>
    </row>
    <row r="715" spans="9:9">
      <c r="I715" s="240"/>
    </row>
    <row r="716" spans="9:9">
      <c r="I716" s="240"/>
    </row>
    <row r="717" spans="9:9">
      <c r="I717" s="240"/>
    </row>
    <row r="718" spans="9:9">
      <c r="I718" s="240"/>
    </row>
    <row r="719" spans="9:9">
      <c r="I719" s="240"/>
    </row>
    <row r="720" spans="9:9">
      <c r="I720" s="240"/>
    </row>
    <row r="721" spans="9:9">
      <c r="I721" s="240"/>
    </row>
    <row r="722" spans="9:9">
      <c r="I722" s="240"/>
    </row>
    <row r="723" spans="9:9">
      <c r="I723" s="240"/>
    </row>
    <row r="724" spans="9:9">
      <c r="I724" s="240"/>
    </row>
    <row r="725" spans="9:9">
      <c r="I725" s="240"/>
    </row>
    <row r="726" spans="9:9">
      <c r="I726" s="240"/>
    </row>
    <row r="727" spans="9:9">
      <c r="I727" s="240"/>
    </row>
    <row r="728" spans="9:9">
      <c r="I728" s="240"/>
    </row>
    <row r="729" spans="9:9">
      <c r="I729" s="240"/>
    </row>
    <row r="730" spans="9:9">
      <c r="I730" s="240"/>
    </row>
    <row r="731" spans="9:9">
      <c r="I731" s="240"/>
    </row>
    <row r="732" spans="9:9">
      <c r="I732" s="240"/>
    </row>
    <row r="733" spans="9:9">
      <c r="I733" s="240"/>
    </row>
    <row r="734" spans="9:9">
      <c r="I734" s="240"/>
    </row>
    <row r="735" spans="9:9">
      <c r="I735" s="240"/>
    </row>
    <row r="736" spans="9:9">
      <c r="I736" s="240"/>
    </row>
    <row r="737" spans="9:9">
      <c r="I737" s="240"/>
    </row>
    <row r="738" spans="9:9">
      <c r="I738" s="240"/>
    </row>
    <row r="739" spans="9:9">
      <c r="I739" s="240"/>
    </row>
    <row r="740" spans="9:9">
      <c r="I740" s="240"/>
    </row>
    <row r="741" spans="9:9">
      <c r="I741" s="240"/>
    </row>
    <row r="742" spans="9:9">
      <c r="I742" s="240"/>
    </row>
    <row r="743" spans="9:9">
      <c r="I743" s="240"/>
    </row>
    <row r="744" spans="9:9">
      <c r="I744" s="240"/>
    </row>
    <row r="745" spans="9:9">
      <c r="I745" s="240"/>
    </row>
    <row r="746" spans="9:9">
      <c r="I746" s="240"/>
    </row>
    <row r="747" spans="9:9">
      <c r="I747" s="240"/>
    </row>
    <row r="748" spans="9:9">
      <c r="I748" s="240"/>
    </row>
    <row r="749" spans="9:9">
      <c r="I749" s="240"/>
    </row>
    <row r="750" spans="9:9">
      <c r="I750" s="240"/>
    </row>
    <row r="751" spans="9:9">
      <c r="I751" s="240"/>
    </row>
    <row r="752" spans="9:9">
      <c r="I752" s="240"/>
    </row>
    <row r="753" spans="9:9">
      <c r="I753" s="240"/>
    </row>
    <row r="754" spans="9:9">
      <c r="I754" s="240"/>
    </row>
    <row r="755" spans="9:9">
      <c r="I755" s="240"/>
    </row>
    <row r="756" spans="9:9">
      <c r="I756" s="240"/>
    </row>
    <row r="757" spans="9:9">
      <c r="I757" s="240"/>
    </row>
    <row r="758" spans="9:9">
      <c r="I758" s="240"/>
    </row>
    <row r="759" spans="9:9">
      <c r="I759" s="240"/>
    </row>
    <row r="760" spans="9:9">
      <c r="I760" s="240"/>
    </row>
    <row r="761" spans="9:9">
      <c r="I761" s="240"/>
    </row>
    <row r="762" spans="9:9">
      <c r="I762" s="240"/>
    </row>
    <row r="763" spans="9:9">
      <c r="I763" s="240"/>
    </row>
    <row r="764" spans="9:9">
      <c r="I764" s="240"/>
    </row>
    <row r="765" spans="9:9">
      <c r="I765" s="240"/>
    </row>
    <row r="766" spans="9:9">
      <c r="I766" s="240"/>
    </row>
    <row r="767" spans="9:9">
      <c r="I767" s="240"/>
    </row>
    <row r="768" spans="9:9">
      <c r="I768" s="240"/>
    </row>
    <row r="769" spans="9:9">
      <c r="I769" s="240"/>
    </row>
    <row r="770" spans="9:9">
      <c r="I770" s="240"/>
    </row>
    <row r="771" spans="9:9">
      <c r="I771" s="240"/>
    </row>
    <row r="772" spans="9:9">
      <c r="I772" s="240"/>
    </row>
    <row r="773" spans="9:9">
      <c r="I773" s="240"/>
    </row>
  </sheetData>
  <mergeCells count="6">
    <mergeCell ref="A1:I1"/>
    <mergeCell ref="A2:I2"/>
    <mergeCell ref="H3:I3"/>
    <mergeCell ref="F4:I4"/>
    <mergeCell ref="F5:G5"/>
    <mergeCell ref="H5:I5"/>
  </mergeCells>
  <pageMargins left="0.7" right="0.7" top="0.75" bottom="0.75" header="0.3" footer="0.3"/>
  <pageSetup scale="9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4"/>
  <sheetViews>
    <sheetView view="pageBreakPreview" zoomScaleSheetLayoutView="100" workbookViewId="0">
      <selection activeCell="O15" sqref="O15"/>
    </sheetView>
  </sheetViews>
  <sheetFormatPr defaultRowHeight="12.75"/>
  <cols>
    <col min="1" max="1" width="56.42578125" style="148" bestFit="1" customWidth="1"/>
    <col min="2" max="2" width="11.85546875" style="148" bestFit="1" customWidth="1"/>
    <col min="3" max="3" width="12.28515625" style="148" bestFit="1" customWidth="1"/>
    <col min="4" max="4" width="11.28515625" style="148" bestFit="1" customWidth="1"/>
    <col min="5" max="5" width="12.28515625" style="148" bestFit="1" customWidth="1"/>
    <col min="6" max="6" width="10.5703125" style="148" bestFit="1" customWidth="1"/>
    <col min="7" max="7" width="7.140625" style="148" bestFit="1" customWidth="1"/>
    <col min="8" max="8" width="11.140625" style="148" bestFit="1" customWidth="1"/>
    <col min="9" max="9" width="7" style="148" bestFit="1" customWidth="1"/>
    <col min="10" max="10" width="10.42578125" style="148" bestFit="1" customWidth="1"/>
    <col min="11" max="11" width="54.85546875" style="148" customWidth="1"/>
    <col min="12" max="12" width="12.5703125" style="148" bestFit="1" customWidth="1"/>
    <col min="13" max="14" width="9.42578125" style="148" bestFit="1" customWidth="1"/>
    <col min="15" max="15" width="10.28515625" style="148" customWidth="1"/>
    <col min="16" max="16" width="8.42578125" style="148" customWidth="1"/>
    <col min="17" max="17" width="6.85546875" style="148" customWidth="1"/>
    <col min="18" max="18" width="8.28515625" style="148" customWidth="1"/>
    <col min="19" max="19" width="6.85546875" style="148" bestFit="1" customWidth="1"/>
    <col min="20" max="256" width="9.140625" style="148"/>
    <col min="257" max="257" width="56.42578125" style="148" bestFit="1" customWidth="1"/>
    <col min="258" max="261" width="8.42578125" style="148" bestFit="1" customWidth="1"/>
    <col min="262" max="262" width="7.140625" style="148" bestFit="1" customWidth="1"/>
    <col min="263" max="263" width="7" style="148" bestFit="1" customWidth="1"/>
    <col min="264" max="264" width="7.140625" style="148" bestFit="1" customWidth="1"/>
    <col min="265" max="265" width="6.85546875" style="148" bestFit="1" customWidth="1"/>
    <col min="266" max="266" width="10.42578125" style="148" bestFit="1" customWidth="1"/>
    <col min="267" max="267" width="54.85546875" style="148" customWidth="1"/>
    <col min="268" max="270" width="9.42578125" style="148" bestFit="1" customWidth="1"/>
    <col min="271" max="271" width="10.28515625" style="148" customWidth="1"/>
    <col min="272" max="272" width="8.42578125" style="148" customWidth="1"/>
    <col min="273" max="273" width="6.85546875" style="148" customWidth="1"/>
    <col min="274" max="274" width="8.28515625" style="148" customWidth="1"/>
    <col min="275" max="275" width="6.85546875" style="148" bestFit="1" customWidth="1"/>
    <col min="276" max="512" width="9.140625" style="148"/>
    <col min="513" max="513" width="56.42578125" style="148" bestFit="1" customWidth="1"/>
    <col min="514" max="517" width="8.42578125" style="148" bestFit="1" customWidth="1"/>
    <col min="518" max="518" width="7.140625" style="148" bestFit="1" customWidth="1"/>
    <col min="519" max="519" width="7" style="148" bestFit="1" customWidth="1"/>
    <col min="520" max="520" width="7.140625" style="148" bestFit="1" customWidth="1"/>
    <col min="521" max="521" width="6.85546875" style="148" bestFit="1" customWidth="1"/>
    <col min="522" max="522" width="10.42578125" style="148" bestFit="1" customWidth="1"/>
    <col min="523" max="523" width="54.85546875" style="148" customWidth="1"/>
    <col min="524" max="526" width="9.42578125" style="148" bestFit="1" customWidth="1"/>
    <col min="527" max="527" width="10.28515625" style="148" customWidth="1"/>
    <col min="528" max="528" width="8.42578125" style="148" customWidth="1"/>
    <col min="529" max="529" width="6.85546875" style="148" customWidth="1"/>
    <col min="530" max="530" width="8.28515625" style="148" customWidth="1"/>
    <col min="531" max="531" width="6.85546875" style="148" bestFit="1" customWidth="1"/>
    <col min="532" max="768" width="9.140625" style="148"/>
    <col min="769" max="769" width="56.42578125" style="148" bestFit="1" customWidth="1"/>
    <col min="770" max="773" width="8.42578125" style="148" bestFit="1" customWidth="1"/>
    <col min="774" max="774" width="7.140625" style="148" bestFit="1" customWidth="1"/>
    <col min="775" max="775" width="7" style="148" bestFit="1" customWidth="1"/>
    <col min="776" max="776" width="7.140625" style="148" bestFit="1" customWidth="1"/>
    <col min="777" max="777" width="6.85546875" style="148" bestFit="1" customWidth="1"/>
    <col min="778" max="778" width="10.42578125" style="148" bestFit="1" customWidth="1"/>
    <col min="779" max="779" width="54.85546875" style="148" customWidth="1"/>
    <col min="780" max="782" width="9.42578125" style="148" bestFit="1" customWidth="1"/>
    <col min="783" max="783" width="10.28515625" style="148" customWidth="1"/>
    <col min="784" max="784" width="8.42578125" style="148" customWidth="1"/>
    <col min="785" max="785" width="6.85546875" style="148" customWidth="1"/>
    <col min="786" max="786" width="8.28515625" style="148" customWidth="1"/>
    <col min="787" max="787" width="6.85546875" style="148" bestFit="1" customWidth="1"/>
    <col min="788" max="1024" width="9.140625" style="148"/>
    <col min="1025" max="1025" width="56.42578125" style="148" bestFit="1" customWidth="1"/>
    <col min="1026" max="1029" width="8.42578125" style="148" bestFit="1" customWidth="1"/>
    <col min="1030" max="1030" width="7.140625" style="148" bestFit="1" customWidth="1"/>
    <col min="1031" max="1031" width="7" style="148" bestFit="1" customWidth="1"/>
    <col min="1032" max="1032" width="7.140625" style="148" bestFit="1" customWidth="1"/>
    <col min="1033" max="1033" width="6.85546875" style="148" bestFit="1" customWidth="1"/>
    <col min="1034" max="1034" width="10.42578125" style="148" bestFit="1" customWidth="1"/>
    <col min="1035" max="1035" width="54.85546875" style="148" customWidth="1"/>
    <col min="1036" max="1038" width="9.42578125" style="148" bestFit="1" customWidth="1"/>
    <col min="1039" max="1039" width="10.28515625" style="148" customWidth="1"/>
    <col min="1040" max="1040" width="8.42578125" style="148" customWidth="1"/>
    <col min="1041" max="1041" width="6.85546875" style="148" customWidth="1"/>
    <col min="1042" max="1042" width="8.28515625" style="148" customWidth="1"/>
    <col min="1043" max="1043" width="6.85546875" style="148" bestFit="1" customWidth="1"/>
    <col min="1044" max="1280" width="9.140625" style="148"/>
    <col min="1281" max="1281" width="56.42578125" style="148" bestFit="1" customWidth="1"/>
    <col min="1282" max="1285" width="8.42578125" style="148" bestFit="1" customWidth="1"/>
    <col min="1286" max="1286" width="7.140625" style="148" bestFit="1" customWidth="1"/>
    <col min="1287" max="1287" width="7" style="148" bestFit="1" customWidth="1"/>
    <col min="1288" max="1288" width="7.140625" style="148" bestFit="1" customWidth="1"/>
    <col min="1289" max="1289" width="6.85546875" style="148" bestFit="1" customWidth="1"/>
    <col min="1290" max="1290" width="10.42578125" style="148" bestFit="1" customWidth="1"/>
    <col min="1291" max="1291" width="54.85546875" style="148" customWidth="1"/>
    <col min="1292" max="1294" width="9.42578125" style="148" bestFit="1" customWidth="1"/>
    <col min="1295" max="1295" width="10.28515625" style="148" customWidth="1"/>
    <col min="1296" max="1296" width="8.42578125" style="148" customWidth="1"/>
    <col min="1297" max="1297" width="6.85546875" style="148" customWidth="1"/>
    <col min="1298" max="1298" width="8.28515625" style="148" customWidth="1"/>
    <col min="1299" max="1299" width="6.85546875" style="148" bestFit="1" customWidth="1"/>
    <col min="1300" max="1536" width="9.140625" style="148"/>
    <col min="1537" max="1537" width="56.42578125" style="148" bestFit="1" customWidth="1"/>
    <col min="1538" max="1541" width="8.42578125" style="148" bestFit="1" customWidth="1"/>
    <col min="1542" max="1542" width="7.140625" style="148" bestFit="1" customWidth="1"/>
    <col min="1543" max="1543" width="7" style="148" bestFit="1" customWidth="1"/>
    <col min="1544" max="1544" width="7.140625" style="148" bestFit="1" customWidth="1"/>
    <col min="1545" max="1545" width="6.85546875" style="148" bestFit="1" customWidth="1"/>
    <col min="1546" max="1546" width="10.42578125" style="148" bestFit="1" customWidth="1"/>
    <col min="1547" max="1547" width="54.85546875" style="148" customWidth="1"/>
    <col min="1548" max="1550" width="9.42578125" style="148" bestFit="1" customWidth="1"/>
    <col min="1551" max="1551" width="10.28515625" style="148" customWidth="1"/>
    <col min="1552" max="1552" width="8.42578125" style="148" customWidth="1"/>
    <col min="1553" max="1553" width="6.85546875" style="148" customWidth="1"/>
    <col min="1554" max="1554" width="8.28515625" style="148" customWidth="1"/>
    <col min="1555" max="1555" width="6.85546875" style="148" bestFit="1" customWidth="1"/>
    <col min="1556" max="1792" width="9.140625" style="148"/>
    <col min="1793" max="1793" width="56.42578125" style="148" bestFit="1" customWidth="1"/>
    <col min="1794" max="1797" width="8.42578125" style="148" bestFit="1" customWidth="1"/>
    <col min="1798" max="1798" width="7.140625" style="148" bestFit="1" customWidth="1"/>
    <col min="1799" max="1799" width="7" style="148" bestFit="1" customWidth="1"/>
    <col min="1800" max="1800" width="7.140625" style="148" bestFit="1" customWidth="1"/>
    <col min="1801" max="1801" width="6.85546875" style="148" bestFit="1" customWidth="1"/>
    <col min="1802" max="1802" width="10.42578125" style="148" bestFit="1" customWidth="1"/>
    <col min="1803" max="1803" width="54.85546875" style="148" customWidth="1"/>
    <col min="1804" max="1806" width="9.42578125" style="148" bestFit="1" customWidth="1"/>
    <col min="1807" max="1807" width="10.28515625" style="148" customWidth="1"/>
    <col min="1808" max="1808" width="8.42578125" style="148" customWidth="1"/>
    <col min="1809" max="1809" width="6.85546875" style="148" customWidth="1"/>
    <col min="1810" max="1810" width="8.28515625" style="148" customWidth="1"/>
    <col min="1811" max="1811" width="6.85546875" style="148" bestFit="1" customWidth="1"/>
    <col min="1812" max="2048" width="9.140625" style="148"/>
    <col min="2049" max="2049" width="56.42578125" style="148" bestFit="1" customWidth="1"/>
    <col min="2050" max="2053" width="8.42578125" style="148" bestFit="1" customWidth="1"/>
    <col min="2054" max="2054" width="7.140625" style="148" bestFit="1" customWidth="1"/>
    <col min="2055" max="2055" width="7" style="148" bestFit="1" customWidth="1"/>
    <col min="2056" max="2056" width="7.140625" style="148" bestFit="1" customWidth="1"/>
    <col min="2057" max="2057" width="6.85546875" style="148" bestFit="1" customWidth="1"/>
    <col min="2058" max="2058" width="10.42578125" style="148" bestFit="1" customWidth="1"/>
    <col min="2059" max="2059" width="54.85546875" style="148" customWidth="1"/>
    <col min="2060" max="2062" width="9.42578125" style="148" bestFit="1" customWidth="1"/>
    <col min="2063" max="2063" width="10.28515625" style="148" customWidth="1"/>
    <col min="2064" max="2064" width="8.42578125" style="148" customWidth="1"/>
    <col min="2065" max="2065" width="6.85546875" style="148" customWidth="1"/>
    <col min="2066" max="2066" width="8.28515625" style="148" customWidth="1"/>
    <col min="2067" max="2067" width="6.85546875" style="148" bestFit="1" customWidth="1"/>
    <col min="2068" max="2304" width="9.140625" style="148"/>
    <col min="2305" max="2305" width="56.42578125" style="148" bestFit="1" customWidth="1"/>
    <col min="2306" max="2309" width="8.42578125" style="148" bestFit="1" customWidth="1"/>
    <col min="2310" max="2310" width="7.140625" style="148" bestFit="1" customWidth="1"/>
    <col min="2311" max="2311" width="7" style="148" bestFit="1" customWidth="1"/>
    <col min="2312" max="2312" width="7.140625" style="148" bestFit="1" customWidth="1"/>
    <col min="2313" max="2313" width="6.85546875" style="148" bestFit="1" customWidth="1"/>
    <col min="2314" max="2314" width="10.42578125" style="148" bestFit="1" customWidth="1"/>
    <col min="2315" max="2315" width="54.85546875" style="148" customWidth="1"/>
    <col min="2316" max="2318" width="9.42578125" style="148" bestFit="1" customWidth="1"/>
    <col min="2319" max="2319" width="10.28515625" style="148" customWidth="1"/>
    <col min="2320" max="2320" width="8.42578125" style="148" customWidth="1"/>
    <col min="2321" max="2321" width="6.85546875" style="148" customWidth="1"/>
    <col min="2322" max="2322" width="8.28515625" style="148" customWidth="1"/>
    <col min="2323" max="2323" width="6.85546875" style="148" bestFit="1" customWidth="1"/>
    <col min="2324" max="2560" width="9.140625" style="148"/>
    <col min="2561" max="2561" width="56.42578125" style="148" bestFit="1" customWidth="1"/>
    <col min="2562" max="2565" width="8.42578125" style="148" bestFit="1" customWidth="1"/>
    <col min="2566" max="2566" width="7.140625" style="148" bestFit="1" customWidth="1"/>
    <col min="2567" max="2567" width="7" style="148" bestFit="1" customWidth="1"/>
    <col min="2568" max="2568" width="7.140625" style="148" bestFit="1" customWidth="1"/>
    <col min="2569" max="2569" width="6.85546875" style="148" bestFit="1" customWidth="1"/>
    <col min="2570" max="2570" width="10.42578125" style="148" bestFit="1" customWidth="1"/>
    <col min="2571" max="2571" width="54.85546875" style="148" customWidth="1"/>
    <col min="2572" max="2574" width="9.42578125" style="148" bestFit="1" customWidth="1"/>
    <col min="2575" max="2575" width="10.28515625" style="148" customWidth="1"/>
    <col min="2576" max="2576" width="8.42578125" style="148" customWidth="1"/>
    <col min="2577" max="2577" width="6.85546875" style="148" customWidth="1"/>
    <col min="2578" max="2578" width="8.28515625" style="148" customWidth="1"/>
    <col min="2579" max="2579" width="6.85546875" style="148" bestFit="1" customWidth="1"/>
    <col min="2580" max="2816" width="9.140625" style="148"/>
    <col min="2817" max="2817" width="56.42578125" style="148" bestFit="1" customWidth="1"/>
    <col min="2818" max="2821" width="8.42578125" style="148" bestFit="1" customWidth="1"/>
    <col min="2822" max="2822" width="7.140625" style="148" bestFit="1" customWidth="1"/>
    <col min="2823" max="2823" width="7" style="148" bestFit="1" customWidth="1"/>
    <col min="2824" max="2824" width="7.140625" style="148" bestFit="1" customWidth="1"/>
    <col min="2825" max="2825" width="6.85546875" style="148" bestFit="1" customWidth="1"/>
    <col min="2826" max="2826" width="10.42578125" style="148" bestFit="1" customWidth="1"/>
    <col min="2827" max="2827" width="54.85546875" style="148" customWidth="1"/>
    <col min="2828" max="2830" width="9.42578125" style="148" bestFit="1" customWidth="1"/>
    <col min="2831" max="2831" width="10.28515625" style="148" customWidth="1"/>
    <col min="2832" max="2832" width="8.42578125" style="148" customWidth="1"/>
    <col min="2833" max="2833" width="6.85546875" style="148" customWidth="1"/>
    <col min="2834" max="2834" width="8.28515625" style="148" customWidth="1"/>
    <col min="2835" max="2835" width="6.85546875" style="148" bestFit="1" customWidth="1"/>
    <col min="2836" max="3072" width="9.140625" style="148"/>
    <col min="3073" max="3073" width="56.42578125" style="148" bestFit="1" customWidth="1"/>
    <col min="3074" max="3077" width="8.42578125" style="148" bestFit="1" customWidth="1"/>
    <col min="3078" max="3078" width="7.140625" style="148" bestFit="1" customWidth="1"/>
    <col min="3079" max="3079" width="7" style="148" bestFit="1" customWidth="1"/>
    <col min="3080" max="3080" width="7.140625" style="148" bestFit="1" customWidth="1"/>
    <col min="3081" max="3081" width="6.85546875" style="148" bestFit="1" customWidth="1"/>
    <col min="3082" max="3082" width="10.42578125" style="148" bestFit="1" customWidth="1"/>
    <col min="3083" max="3083" width="54.85546875" style="148" customWidth="1"/>
    <col min="3084" max="3086" width="9.42578125" style="148" bestFit="1" customWidth="1"/>
    <col min="3087" max="3087" width="10.28515625" style="148" customWidth="1"/>
    <col min="3088" max="3088" width="8.42578125" style="148" customWidth="1"/>
    <col min="3089" max="3089" width="6.85546875" style="148" customWidth="1"/>
    <col min="3090" max="3090" width="8.28515625" style="148" customWidth="1"/>
    <col min="3091" max="3091" width="6.85546875" style="148" bestFit="1" customWidth="1"/>
    <col min="3092" max="3328" width="9.140625" style="148"/>
    <col min="3329" max="3329" width="56.42578125" style="148" bestFit="1" customWidth="1"/>
    <col min="3330" max="3333" width="8.42578125" style="148" bestFit="1" customWidth="1"/>
    <col min="3334" max="3334" width="7.140625" style="148" bestFit="1" customWidth="1"/>
    <col min="3335" max="3335" width="7" style="148" bestFit="1" customWidth="1"/>
    <col min="3336" max="3336" width="7.140625" style="148" bestFit="1" customWidth="1"/>
    <col min="3337" max="3337" width="6.85546875" style="148" bestFit="1" customWidth="1"/>
    <col min="3338" max="3338" width="10.42578125" style="148" bestFit="1" customWidth="1"/>
    <col min="3339" max="3339" width="54.85546875" style="148" customWidth="1"/>
    <col min="3340" max="3342" width="9.42578125" style="148" bestFit="1" customWidth="1"/>
    <col min="3343" max="3343" width="10.28515625" style="148" customWidth="1"/>
    <col min="3344" max="3344" width="8.42578125" style="148" customWidth="1"/>
    <col min="3345" max="3345" width="6.85546875" style="148" customWidth="1"/>
    <col min="3346" max="3346" width="8.28515625" style="148" customWidth="1"/>
    <col min="3347" max="3347" width="6.85546875" style="148" bestFit="1" customWidth="1"/>
    <col min="3348" max="3584" width="9.140625" style="148"/>
    <col min="3585" max="3585" width="56.42578125" style="148" bestFit="1" customWidth="1"/>
    <col min="3586" max="3589" width="8.42578125" style="148" bestFit="1" customWidth="1"/>
    <col min="3590" max="3590" width="7.140625" style="148" bestFit="1" customWidth="1"/>
    <col min="3591" max="3591" width="7" style="148" bestFit="1" customWidth="1"/>
    <col min="3592" max="3592" width="7.140625" style="148" bestFit="1" customWidth="1"/>
    <col min="3593" max="3593" width="6.85546875" style="148" bestFit="1" customWidth="1"/>
    <col min="3594" max="3594" width="10.42578125" style="148" bestFit="1" customWidth="1"/>
    <col min="3595" max="3595" width="54.85546875" style="148" customWidth="1"/>
    <col min="3596" max="3598" width="9.42578125" style="148" bestFit="1" customWidth="1"/>
    <col min="3599" max="3599" width="10.28515625" style="148" customWidth="1"/>
    <col min="3600" max="3600" width="8.42578125" style="148" customWidth="1"/>
    <col min="3601" max="3601" width="6.85546875" style="148" customWidth="1"/>
    <col min="3602" max="3602" width="8.28515625" style="148" customWidth="1"/>
    <col min="3603" max="3603" width="6.85546875" style="148" bestFit="1" customWidth="1"/>
    <col min="3604" max="3840" width="9.140625" style="148"/>
    <col min="3841" max="3841" width="56.42578125" style="148" bestFit="1" customWidth="1"/>
    <col min="3842" max="3845" width="8.42578125" style="148" bestFit="1" customWidth="1"/>
    <col min="3846" max="3846" width="7.140625" style="148" bestFit="1" customWidth="1"/>
    <col min="3847" max="3847" width="7" style="148" bestFit="1" customWidth="1"/>
    <col min="3848" max="3848" width="7.140625" style="148" bestFit="1" customWidth="1"/>
    <col min="3849" max="3849" width="6.85546875" style="148" bestFit="1" customWidth="1"/>
    <col min="3850" max="3850" width="10.42578125" style="148" bestFit="1" customWidth="1"/>
    <col min="3851" max="3851" width="54.85546875" style="148" customWidth="1"/>
    <col min="3852" max="3854" width="9.42578125" style="148" bestFit="1" customWidth="1"/>
    <col min="3855" max="3855" width="10.28515625" style="148" customWidth="1"/>
    <col min="3856" max="3856" width="8.42578125" style="148" customWidth="1"/>
    <col min="3857" max="3857" width="6.85546875" style="148" customWidth="1"/>
    <col min="3858" max="3858" width="8.28515625" style="148" customWidth="1"/>
    <col min="3859" max="3859" width="6.85546875" style="148" bestFit="1" customWidth="1"/>
    <col min="3860" max="4096" width="9.140625" style="148"/>
    <col min="4097" max="4097" width="56.42578125" style="148" bestFit="1" customWidth="1"/>
    <col min="4098" max="4101" width="8.42578125" style="148" bestFit="1" customWidth="1"/>
    <col min="4102" max="4102" width="7.140625" style="148" bestFit="1" customWidth="1"/>
    <col min="4103" max="4103" width="7" style="148" bestFit="1" customWidth="1"/>
    <col min="4104" max="4104" width="7.140625" style="148" bestFit="1" customWidth="1"/>
    <col min="4105" max="4105" width="6.85546875" style="148" bestFit="1" customWidth="1"/>
    <col min="4106" max="4106" width="10.42578125" style="148" bestFit="1" customWidth="1"/>
    <col min="4107" max="4107" width="54.85546875" style="148" customWidth="1"/>
    <col min="4108" max="4110" width="9.42578125" style="148" bestFit="1" customWidth="1"/>
    <col min="4111" max="4111" width="10.28515625" style="148" customWidth="1"/>
    <col min="4112" max="4112" width="8.42578125" style="148" customWidth="1"/>
    <col min="4113" max="4113" width="6.85546875" style="148" customWidth="1"/>
    <col min="4114" max="4114" width="8.28515625" style="148" customWidth="1"/>
    <col min="4115" max="4115" width="6.85546875" style="148" bestFit="1" customWidth="1"/>
    <col min="4116" max="4352" width="9.140625" style="148"/>
    <col min="4353" max="4353" width="56.42578125" style="148" bestFit="1" customWidth="1"/>
    <col min="4354" max="4357" width="8.42578125" style="148" bestFit="1" customWidth="1"/>
    <col min="4358" max="4358" width="7.140625" style="148" bestFit="1" customWidth="1"/>
    <col min="4359" max="4359" width="7" style="148" bestFit="1" customWidth="1"/>
    <col min="4360" max="4360" width="7.140625" style="148" bestFit="1" customWidth="1"/>
    <col min="4361" max="4361" width="6.85546875" style="148" bestFit="1" customWidth="1"/>
    <col min="4362" max="4362" width="10.42578125" style="148" bestFit="1" customWidth="1"/>
    <col min="4363" max="4363" width="54.85546875" style="148" customWidth="1"/>
    <col min="4364" max="4366" width="9.42578125" style="148" bestFit="1" customWidth="1"/>
    <col min="4367" max="4367" width="10.28515625" style="148" customWidth="1"/>
    <col min="4368" max="4368" width="8.42578125" style="148" customWidth="1"/>
    <col min="4369" max="4369" width="6.85546875" style="148" customWidth="1"/>
    <col min="4370" max="4370" width="8.28515625" style="148" customWidth="1"/>
    <col min="4371" max="4371" width="6.85546875" style="148" bestFit="1" customWidth="1"/>
    <col min="4372" max="4608" width="9.140625" style="148"/>
    <col min="4609" max="4609" width="56.42578125" style="148" bestFit="1" customWidth="1"/>
    <col min="4610" max="4613" width="8.42578125" style="148" bestFit="1" customWidth="1"/>
    <col min="4614" max="4614" width="7.140625" style="148" bestFit="1" customWidth="1"/>
    <col min="4615" max="4615" width="7" style="148" bestFit="1" customWidth="1"/>
    <col min="4616" max="4616" width="7.140625" style="148" bestFit="1" customWidth="1"/>
    <col min="4617" max="4617" width="6.85546875" style="148" bestFit="1" customWidth="1"/>
    <col min="4618" max="4618" width="10.42578125" style="148" bestFit="1" customWidth="1"/>
    <col min="4619" max="4619" width="54.85546875" style="148" customWidth="1"/>
    <col min="4620" max="4622" width="9.42578125" style="148" bestFit="1" customWidth="1"/>
    <col min="4623" max="4623" width="10.28515625" style="148" customWidth="1"/>
    <col min="4624" max="4624" width="8.42578125" style="148" customWidth="1"/>
    <col min="4625" max="4625" width="6.85546875" style="148" customWidth="1"/>
    <col min="4626" max="4626" width="8.28515625" style="148" customWidth="1"/>
    <col min="4627" max="4627" width="6.85546875" style="148" bestFit="1" customWidth="1"/>
    <col min="4628" max="4864" width="9.140625" style="148"/>
    <col min="4865" max="4865" width="56.42578125" style="148" bestFit="1" customWidth="1"/>
    <col min="4866" max="4869" width="8.42578125" style="148" bestFit="1" customWidth="1"/>
    <col min="4870" max="4870" width="7.140625" style="148" bestFit="1" customWidth="1"/>
    <col min="4871" max="4871" width="7" style="148" bestFit="1" customWidth="1"/>
    <col min="4872" max="4872" width="7.140625" style="148" bestFit="1" customWidth="1"/>
    <col min="4873" max="4873" width="6.85546875" style="148" bestFit="1" customWidth="1"/>
    <col min="4874" max="4874" width="10.42578125" style="148" bestFit="1" customWidth="1"/>
    <col min="4875" max="4875" width="54.85546875" style="148" customWidth="1"/>
    <col min="4876" max="4878" width="9.42578125" style="148" bestFit="1" customWidth="1"/>
    <col min="4879" max="4879" width="10.28515625" style="148" customWidth="1"/>
    <col min="4880" max="4880" width="8.42578125" style="148" customWidth="1"/>
    <col min="4881" max="4881" width="6.85546875" style="148" customWidth="1"/>
    <col min="4882" max="4882" width="8.28515625" style="148" customWidth="1"/>
    <col min="4883" max="4883" width="6.85546875" style="148" bestFit="1" customWidth="1"/>
    <col min="4884" max="5120" width="9.140625" style="148"/>
    <col min="5121" max="5121" width="56.42578125" style="148" bestFit="1" customWidth="1"/>
    <col min="5122" max="5125" width="8.42578125" style="148" bestFit="1" customWidth="1"/>
    <col min="5126" max="5126" width="7.140625" style="148" bestFit="1" customWidth="1"/>
    <col min="5127" max="5127" width="7" style="148" bestFit="1" customWidth="1"/>
    <col min="5128" max="5128" width="7.140625" style="148" bestFit="1" customWidth="1"/>
    <col min="5129" max="5129" width="6.85546875" style="148" bestFit="1" customWidth="1"/>
    <col min="5130" max="5130" width="10.42578125" style="148" bestFit="1" customWidth="1"/>
    <col min="5131" max="5131" width="54.85546875" style="148" customWidth="1"/>
    <col min="5132" max="5134" width="9.42578125" style="148" bestFit="1" customWidth="1"/>
    <col min="5135" max="5135" width="10.28515625" style="148" customWidth="1"/>
    <col min="5136" max="5136" width="8.42578125" style="148" customWidth="1"/>
    <col min="5137" max="5137" width="6.85546875" style="148" customWidth="1"/>
    <col min="5138" max="5138" width="8.28515625" style="148" customWidth="1"/>
    <col min="5139" max="5139" width="6.85546875" style="148" bestFit="1" customWidth="1"/>
    <col min="5140" max="5376" width="9.140625" style="148"/>
    <col min="5377" max="5377" width="56.42578125" style="148" bestFit="1" customWidth="1"/>
    <col min="5378" max="5381" width="8.42578125" style="148" bestFit="1" customWidth="1"/>
    <col min="5382" max="5382" width="7.140625" style="148" bestFit="1" customWidth="1"/>
    <col min="5383" max="5383" width="7" style="148" bestFit="1" customWidth="1"/>
    <col min="5384" max="5384" width="7.140625" style="148" bestFit="1" customWidth="1"/>
    <col min="5385" max="5385" width="6.85546875" style="148" bestFit="1" customWidth="1"/>
    <col min="5386" max="5386" width="10.42578125" style="148" bestFit="1" customWidth="1"/>
    <col min="5387" max="5387" width="54.85546875" style="148" customWidth="1"/>
    <col min="5388" max="5390" width="9.42578125" style="148" bestFit="1" customWidth="1"/>
    <col min="5391" max="5391" width="10.28515625" style="148" customWidth="1"/>
    <col min="5392" max="5392" width="8.42578125" style="148" customWidth="1"/>
    <col min="5393" max="5393" width="6.85546875" style="148" customWidth="1"/>
    <col min="5394" max="5394" width="8.28515625" style="148" customWidth="1"/>
    <col min="5395" max="5395" width="6.85546875" style="148" bestFit="1" customWidth="1"/>
    <col min="5396" max="5632" width="9.140625" style="148"/>
    <col min="5633" max="5633" width="56.42578125" style="148" bestFit="1" customWidth="1"/>
    <col min="5634" max="5637" width="8.42578125" style="148" bestFit="1" customWidth="1"/>
    <col min="5638" max="5638" width="7.140625" style="148" bestFit="1" customWidth="1"/>
    <col min="5639" max="5639" width="7" style="148" bestFit="1" customWidth="1"/>
    <col min="5640" max="5640" width="7.140625" style="148" bestFit="1" customWidth="1"/>
    <col min="5641" max="5641" width="6.85546875" style="148" bestFit="1" customWidth="1"/>
    <col min="5642" max="5642" width="10.42578125" style="148" bestFit="1" customWidth="1"/>
    <col min="5643" max="5643" width="54.85546875" style="148" customWidth="1"/>
    <col min="5644" max="5646" width="9.42578125" style="148" bestFit="1" customWidth="1"/>
    <col min="5647" max="5647" width="10.28515625" style="148" customWidth="1"/>
    <col min="5648" max="5648" width="8.42578125" style="148" customWidth="1"/>
    <col min="5649" max="5649" width="6.85546875" style="148" customWidth="1"/>
    <col min="5650" max="5650" width="8.28515625" style="148" customWidth="1"/>
    <col min="5651" max="5651" width="6.85546875" style="148" bestFit="1" customWidth="1"/>
    <col min="5652" max="5888" width="9.140625" style="148"/>
    <col min="5889" max="5889" width="56.42578125" style="148" bestFit="1" customWidth="1"/>
    <col min="5890" max="5893" width="8.42578125" style="148" bestFit="1" customWidth="1"/>
    <col min="5894" max="5894" width="7.140625" style="148" bestFit="1" customWidth="1"/>
    <col min="5895" max="5895" width="7" style="148" bestFit="1" customWidth="1"/>
    <col min="5896" max="5896" width="7.140625" style="148" bestFit="1" customWidth="1"/>
    <col min="5897" max="5897" width="6.85546875" style="148" bestFit="1" customWidth="1"/>
    <col min="5898" max="5898" width="10.42578125" style="148" bestFit="1" customWidth="1"/>
    <col min="5899" max="5899" width="54.85546875" style="148" customWidth="1"/>
    <col min="5900" max="5902" width="9.42578125" style="148" bestFit="1" customWidth="1"/>
    <col min="5903" max="5903" width="10.28515625" style="148" customWidth="1"/>
    <col min="5904" max="5904" width="8.42578125" style="148" customWidth="1"/>
    <col min="5905" max="5905" width="6.85546875" style="148" customWidth="1"/>
    <col min="5906" max="5906" width="8.28515625" style="148" customWidth="1"/>
    <col min="5907" max="5907" width="6.85546875" style="148" bestFit="1" customWidth="1"/>
    <col min="5908" max="6144" width="9.140625" style="148"/>
    <col min="6145" max="6145" width="56.42578125" style="148" bestFit="1" customWidth="1"/>
    <col min="6146" max="6149" width="8.42578125" style="148" bestFit="1" customWidth="1"/>
    <col min="6150" max="6150" width="7.140625" style="148" bestFit="1" customWidth="1"/>
    <col min="6151" max="6151" width="7" style="148" bestFit="1" customWidth="1"/>
    <col min="6152" max="6152" width="7.140625" style="148" bestFit="1" customWidth="1"/>
    <col min="6153" max="6153" width="6.85546875" style="148" bestFit="1" customWidth="1"/>
    <col min="6154" max="6154" width="10.42578125" style="148" bestFit="1" customWidth="1"/>
    <col min="6155" max="6155" width="54.85546875" style="148" customWidth="1"/>
    <col min="6156" max="6158" width="9.42578125" style="148" bestFit="1" customWidth="1"/>
    <col min="6159" max="6159" width="10.28515625" style="148" customWidth="1"/>
    <col min="6160" max="6160" width="8.42578125" style="148" customWidth="1"/>
    <col min="6161" max="6161" width="6.85546875" style="148" customWidth="1"/>
    <col min="6162" max="6162" width="8.28515625" style="148" customWidth="1"/>
    <col min="6163" max="6163" width="6.85546875" style="148" bestFit="1" customWidth="1"/>
    <col min="6164" max="6400" width="9.140625" style="148"/>
    <col min="6401" max="6401" width="56.42578125" style="148" bestFit="1" customWidth="1"/>
    <col min="6402" max="6405" width="8.42578125" style="148" bestFit="1" customWidth="1"/>
    <col min="6406" max="6406" width="7.140625" style="148" bestFit="1" customWidth="1"/>
    <col min="6407" max="6407" width="7" style="148" bestFit="1" customWidth="1"/>
    <col min="6408" max="6408" width="7.140625" style="148" bestFit="1" customWidth="1"/>
    <col min="6409" max="6409" width="6.85546875" style="148" bestFit="1" customWidth="1"/>
    <col min="6410" max="6410" width="10.42578125" style="148" bestFit="1" customWidth="1"/>
    <col min="6411" max="6411" width="54.85546875" style="148" customWidth="1"/>
    <col min="6412" max="6414" width="9.42578125" style="148" bestFit="1" customWidth="1"/>
    <col min="6415" max="6415" width="10.28515625" style="148" customWidth="1"/>
    <col min="6416" max="6416" width="8.42578125" style="148" customWidth="1"/>
    <col min="6417" max="6417" width="6.85546875" style="148" customWidth="1"/>
    <col min="6418" max="6418" width="8.28515625" style="148" customWidth="1"/>
    <col min="6419" max="6419" width="6.85546875" style="148" bestFit="1" customWidth="1"/>
    <col min="6420" max="6656" width="9.140625" style="148"/>
    <col min="6657" max="6657" width="56.42578125" style="148" bestFit="1" customWidth="1"/>
    <col min="6658" max="6661" width="8.42578125" style="148" bestFit="1" customWidth="1"/>
    <col min="6662" max="6662" width="7.140625" style="148" bestFit="1" customWidth="1"/>
    <col min="6663" max="6663" width="7" style="148" bestFit="1" customWidth="1"/>
    <col min="6664" max="6664" width="7.140625" style="148" bestFit="1" customWidth="1"/>
    <col min="6665" max="6665" width="6.85546875" style="148" bestFit="1" customWidth="1"/>
    <col min="6666" max="6666" width="10.42578125" style="148" bestFit="1" customWidth="1"/>
    <col min="6667" max="6667" width="54.85546875" style="148" customWidth="1"/>
    <col min="6668" max="6670" width="9.42578125" style="148" bestFit="1" customWidth="1"/>
    <col min="6671" max="6671" width="10.28515625" style="148" customWidth="1"/>
    <col min="6672" max="6672" width="8.42578125" style="148" customWidth="1"/>
    <col min="6673" max="6673" width="6.85546875" style="148" customWidth="1"/>
    <col min="6674" max="6674" width="8.28515625" style="148" customWidth="1"/>
    <col min="6675" max="6675" width="6.85546875" style="148" bestFit="1" customWidth="1"/>
    <col min="6676" max="6912" width="9.140625" style="148"/>
    <col min="6913" max="6913" width="56.42578125" style="148" bestFit="1" customWidth="1"/>
    <col min="6914" max="6917" width="8.42578125" style="148" bestFit="1" customWidth="1"/>
    <col min="6918" max="6918" width="7.140625" style="148" bestFit="1" customWidth="1"/>
    <col min="6919" max="6919" width="7" style="148" bestFit="1" customWidth="1"/>
    <col min="6920" max="6920" width="7.140625" style="148" bestFit="1" customWidth="1"/>
    <col min="6921" max="6921" width="6.85546875" style="148" bestFit="1" customWidth="1"/>
    <col min="6922" max="6922" width="10.42578125" style="148" bestFit="1" customWidth="1"/>
    <col min="6923" max="6923" width="54.85546875" style="148" customWidth="1"/>
    <col min="6924" max="6926" width="9.42578125" style="148" bestFit="1" customWidth="1"/>
    <col min="6927" max="6927" width="10.28515625" style="148" customWidth="1"/>
    <col min="6928" max="6928" width="8.42578125" style="148" customWidth="1"/>
    <col min="6929" max="6929" width="6.85546875" style="148" customWidth="1"/>
    <col min="6930" max="6930" width="8.28515625" style="148" customWidth="1"/>
    <col min="6931" max="6931" width="6.85546875" style="148" bestFit="1" customWidth="1"/>
    <col min="6932" max="7168" width="9.140625" style="148"/>
    <col min="7169" max="7169" width="56.42578125" style="148" bestFit="1" customWidth="1"/>
    <col min="7170" max="7173" width="8.42578125" style="148" bestFit="1" customWidth="1"/>
    <col min="7174" max="7174" width="7.140625" style="148" bestFit="1" customWidth="1"/>
    <col min="7175" max="7175" width="7" style="148" bestFit="1" customWidth="1"/>
    <col min="7176" max="7176" width="7.140625" style="148" bestFit="1" customWidth="1"/>
    <col min="7177" max="7177" width="6.85546875" style="148" bestFit="1" customWidth="1"/>
    <col min="7178" max="7178" width="10.42578125" style="148" bestFit="1" customWidth="1"/>
    <col min="7179" max="7179" width="54.85546875" style="148" customWidth="1"/>
    <col min="7180" max="7182" width="9.42578125" style="148" bestFit="1" customWidth="1"/>
    <col min="7183" max="7183" width="10.28515625" style="148" customWidth="1"/>
    <col min="7184" max="7184" width="8.42578125" style="148" customWidth="1"/>
    <col min="7185" max="7185" width="6.85546875" style="148" customWidth="1"/>
    <col min="7186" max="7186" width="8.28515625" style="148" customWidth="1"/>
    <col min="7187" max="7187" width="6.85546875" style="148" bestFit="1" customWidth="1"/>
    <col min="7188" max="7424" width="9.140625" style="148"/>
    <col min="7425" max="7425" width="56.42578125" style="148" bestFit="1" customWidth="1"/>
    <col min="7426" max="7429" width="8.42578125" style="148" bestFit="1" customWidth="1"/>
    <col min="7430" max="7430" width="7.140625" style="148" bestFit="1" customWidth="1"/>
    <col min="7431" max="7431" width="7" style="148" bestFit="1" customWidth="1"/>
    <col min="7432" max="7432" width="7.140625" style="148" bestFit="1" customWidth="1"/>
    <col min="7433" max="7433" width="6.85546875" style="148" bestFit="1" customWidth="1"/>
    <col min="7434" max="7434" width="10.42578125" style="148" bestFit="1" customWidth="1"/>
    <col min="7435" max="7435" width="54.85546875" style="148" customWidth="1"/>
    <col min="7436" max="7438" width="9.42578125" style="148" bestFit="1" customWidth="1"/>
    <col min="7439" max="7439" width="10.28515625" style="148" customWidth="1"/>
    <col min="7440" max="7440" width="8.42578125" style="148" customWidth="1"/>
    <col min="7441" max="7441" width="6.85546875" style="148" customWidth="1"/>
    <col min="7442" max="7442" width="8.28515625" style="148" customWidth="1"/>
    <col min="7443" max="7443" width="6.85546875" style="148" bestFit="1" customWidth="1"/>
    <col min="7444" max="7680" width="9.140625" style="148"/>
    <col min="7681" max="7681" width="56.42578125" style="148" bestFit="1" customWidth="1"/>
    <col min="7682" max="7685" width="8.42578125" style="148" bestFit="1" customWidth="1"/>
    <col min="7686" max="7686" width="7.140625" style="148" bestFit="1" customWidth="1"/>
    <col min="7687" max="7687" width="7" style="148" bestFit="1" customWidth="1"/>
    <col min="7688" max="7688" width="7.140625" style="148" bestFit="1" customWidth="1"/>
    <col min="7689" max="7689" width="6.85546875" style="148" bestFit="1" customWidth="1"/>
    <col min="7690" max="7690" width="10.42578125" style="148" bestFit="1" customWidth="1"/>
    <col min="7691" max="7691" width="54.85546875" style="148" customWidth="1"/>
    <col min="7692" max="7694" width="9.42578125" style="148" bestFit="1" customWidth="1"/>
    <col min="7695" max="7695" width="10.28515625" style="148" customWidth="1"/>
    <col min="7696" max="7696" width="8.42578125" style="148" customWidth="1"/>
    <col min="7697" max="7697" width="6.85546875" style="148" customWidth="1"/>
    <col min="7698" max="7698" width="8.28515625" style="148" customWidth="1"/>
    <col min="7699" max="7699" width="6.85546875" style="148" bestFit="1" customWidth="1"/>
    <col min="7700" max="7936" width="9.140625" style="148"/>
    <col min="7937" max="7937" width="56.42578125" style="148" bestFit="1" customWidth="1"/>
    <col min="7938" max="7941" width="8.42578125" style="148" bestFit="1" customWidth="1"/>
    <col min="7942" max="7942" width="7.140625" style="148" bestFit="1" customWidth="1"/>
    <col min="7943" max="7943" width="7" style="148" bestFit="1" customWidth="1"/>
    <col min="7944" max="7944" width="7.140625" style="148" bestFit="1" customWidth="1"/>
    <col min="7945" max="7945" width="6.85546875" style="148" bestFit="1" customWidth="1"/>
    <col min="7946" max="7946" width="10.42578125" style="148" bestFit="1" customWidth="1"/>
    <col min="7947" max="7947" width="54.85546875" style="148" customWidth="1"/>
    <col min="7948" max="7950" width="9.42578125" style="148" bestFit="1" customWidth="1"/>
    <col min="7951" max="7951" width="10.28515625" style="148" customWidth="1"/>
    <col min="7952" max="7952" width="8.42578125" style="148" customWidth="1"/>
    <col min="7953" max="7953" width="6.85546875" style="148" customWidth="1"/>
    <col min="7954" max="7954" width="8.28515625" style="148" customWidth="1"/>
    <col min="7955" max="7955" width="6.85546875" style="148" bestFit="1" customWidth="1"/>
    <col min="7956" max="8192" width="9.140625" style="148"/>
    <col min="8193" max="8193" width="56.42578125" style="148" bestFit="1" customWidth="1"/>
    <col min="8194" max="8197" width="8.42578125" style="148" bestFit="1" customWidth="1"/>
    <col min="8198" max="8198" width="7.140625" style="148" bestFit="1" customWidth="1"/>
    <col min="8199" max="8199" width="7" style="148" bestFit="1" customWidth="1"/>
    <col min="8200" max="8200" width="7.140625" style="148" bestFit="1" customWidth="1"/>
    <col min="8201" max="8201" width="6.85546875" style="148" bestFit="1" customWidth="1"/>
    <col min="8202" max="8202" width="10.42578125" style="148" bestFit="1" customWidth="1"/>
    <col min="8203" max="8203" width="54.85546875" style="148" customWidth="1"/>
    <col min="8204" max="8206" width="9.42578125" style="148" bestFit="1" customWidth="1"/>
    <col min="8207" max="8207" width="10.28515625" style="148" customWidth="1"/>
    <col min="8208" max="8208" width="8.42578125" style="148" customWidth="1"/>
    <col min="8209" max="8209" width="6.85546875" style="148" customWidth="1"/>
    <col min="8210" max="8210" width="8.28515625" style="148" customWidth="1"/>
    <col min="8211" max="8211" width="6.85546875" style="148" bestFit="1" customWidth="1"/>
    <col min="8212" max="8448" width="9.140625" style="148"/>
    <col min="8449" max="8449" width="56.42578125" style="148" bestFit="1" customWidth="1"/>
    <col min="8450" max="8453" width="8.42578125" style="148" bestFit="1" customWidth="1"/>
    <col min="8454" max="8454" width="7.140625" style="148" bestFit="1" customWidth="1"/>
    <col min="8455" max="8455" width="7" style="148" bestFit="1" customWidth="1"/>
    <col min="8456" max="8456" width="7.140625" style="148" bestFit="1" customWidth="1"/>
    <col min="8457" max="8457" width="6.85546875" style="148" bestFit="1" customWidth="1"/>
    <col min="8458" max="8458" width="10.42578125" style="148" bestFit="1" customWidth="1"/>
    <col min="8459" max="8459" width="54.85546875" style="148" customWidth="1"/>
    <col min="8460" max="8462" width="9.42578125" style="148" bestFit="1" customWidth="1"/>
    <col min="8463" max="8463" width="10.28515625" style="148" customWidth="1"/>
    <col min="8464" max="8464" width="8.42578125" style="148" customWidth="1"/>
    <col min="8465" max="8465" width="6.85546875" style="148" customWidth="1"/>
    <col min="8466" max="8466" width="8.28515625" style="148" customWidth="1"/>
    <col min="8467" max="8467" width="6.85546875" style="148" bestFit="1" customWidth="1"/>
    <col min="8468" max="8704" width="9.140625" style="148"/>
    <col min="8705" max="8705" width="56.42578125" style="148" bestFit="1" customWidth="1"/>
    <col min="8706" max="8709" width="8.42578125" style="148" bestFit="1" customWidth="1"/>
    <col min="8710" max="8710" width="7.140625" style="148" bestFit="1" customWidth="1"/>
    <col min="8711" max="8711" width="7" style="148" bestFit="1" customWidth="1"/>
    <col min="8712" max="8712" width="7.140625" style="148" bestFit="1" customWidth="1"/>
    <col min="8713" max="8713" width="6.85546875" style="148" bestFit="1" customWidth="1"/>
    <col min="8714" max="8714" width="10.42578125" style="148" bestFit="1" customWidth="1"/>
    <col min="8715" max="8715" width="54.85546875" style="148" customWidth="1"/>
    <col min="8716" max="8718" width="9.42578125" style="148" bestFit="1" customWidth="1"/>
    <col min="8719" max="8719" width="10.28515625" style="148" customWidth="1"/>
    <col min="8720" max="8720" width="8.42578125" style="148" customWidth="1"/>
    <col min="8721" max="8721" width="6.85546875" style="148" customWidth="1"/>
    <col min="8722" max="8722" width="8.28515625" style="148" customWidth="1"/>
    <col min="8723" max="8723" width="6.85546875" style="148" bestFit="1" customWidth="1"/>
    <col min="8724" max="8960" width="9.140625" style="148"/>
    <col min="8961" max="8961" width="56.42578125" style="148" bestFit="1" customWidth="1"/>
    <col min="8962" max="8965" width="8.42578125" style="148" bestFit="1" customWidth="1"/>
    <col min="8966" max="8966" width="7.140625" style="148" bestFit="1" customWidth="1"/>
    <col min="8967" max="8967" width="7" style="148" bestFit="1" customWidth="1"/>
    <col min="8968" max="8968" width="7.140625" style="148" bestFit="1" customWidth="1"/>
    <col min="8969" max="8969" width="6.85546875" style="148" bestFit="1" customWidth="1"/>
    <col min="8970" max="8970" width="10.42578125" style="148" bestFit="1" customWidth="1"/>
    <col min="8971" max="8971" width="54.85546875" style="148" customWidth="1"/>
    <col min="8972" max="8974" width="9.42578125" style="148" bestFit="1" customWidth="1"/>
    <col min="8975" max="8975" width="10.28515625" style="148" customWidth="1"/>
    <col min="8976" max="8976" width="8.42578125" style="148" customWidth="1"/>
    <col min="8977" max="8977" width="6.85546875" style="148" customWidth="1"/>
    <col min="8978" max="8978" width="8.28515625" style="148" customWidth="1"/>
    <col min="8979" max="8979" width="6.85546875" style="148" bestFit="1" customWidth="1"/>
    <col min="8980" max="9216" width="9.140625" style="148"/>
    <col min="9217" max="9217" width="56.42578125" style="148" bestFit="1" customWidth="1"/>
    <col min="9218" max="9221" width="8.42578125" style="148" bestFit="1" customWidth="1"/>
    <col min="9222" max="9222" width="7.140625" style="148" bestFit="1" customWidth="1"/>
    <col min="9223" max="9223" width="7" style="148" bestFit="1" customWidth="1"/>
    <col min="9224" max="9224" width="7.140625" style="148" bestFit="1" customWidth="1"/>
    <col min="9225" max="9225" width="6.85546875" style="148" bestFit="1" customWidth="1"/>
    <col min="9226" max="9226" width="10.42578125" style="148" bestFit="1" customWidth="1"/>
    <col min="9227" max="9227" width="54.85546875" style="148" customWidth="1"/>
    <col min="9228" max="9230" width="9.42578125" style="148" bestFit="1" customWidth="1"/>
    <col min="9231" max="9231" width="10.28515625" style="148" customWidth="1"/>
    <col min="9232" max="9232" width="8.42578125" style="148" customWidth="1"/>
    <col min="9233" max="9233" width="6.85546875" style="148" customWidth="1"/>
    <col min="9234" max="9234" width="8.28515625" style="148" customWidth="1"/>
    <col min="9235" max="9235" width="6.85546875" style="148" bestFit="1" customWidth="1"/>
    <col min="9236" max="9472" width="9.140625" style="148"/>
    <col min="9473" max="9473" width="56.42578125" style="148" bestFit="1" customWidth="1"/>
    <col min="9474" max="9477" width="8.42578125" style="148" bestFit="1" customWidth="1"/>
    <col min="9478" max="9478" width="7.140625" style="148" bestFit="1" customWidth="1"/>
    <col min="9479" max="9479" width="7" style="148" bestFit="1" customWidth="1"/>
    <col min="9480" max="9480" width="7.140625" style="148" bestFit="1" customWidth="1"/>
    <col min="9481" max="9481" width="6.85546875" style="148" bestFit="1" customWidth="1"/>
    <col min="9482" max="9482" width="10.42578125" style="148" bestFit="1" customWidth="1"/>
    <col min="9483" max="9483" width="54.85546875" style="148" customWidth="1"/>
    <col min="9484" max="9486" width="9.42578125" style="148" bestFit="1" customWidth="1"/>
    <col min="9487" max="9487" width="10.28515625" style="148" customWidth="1"/>
    <col min="9488" max="9488" width="8.42578125" style="148" customWidth="1"/>
    <col min="9489" max="9489" width="6.85546875" style="148" customWidth="1"/>
    <col min="9490" max="9490" width="8.28515625" style="148" customWidth="1"/>
    <col min="9491" max="9491" width="6.85546875" style="148" bestFit="1" customWidth="1"/>
    <col min="9492" max="9728" width="9.140625" style="148"/>
    <col min="9729" max="9729" width="56.42578125" style="148" bestFit="1" customWidth="1"/>
    <col min="9730" max="9733" width="8.42578125" style="148" bestFit="1" customWidth="1"/>
    <col min="9734" max="9734" width="7.140625" style="148" bestFit="1" customWidth="1"/>
    <col min="9735" max="9735" width="7" style="148" bestFit="1" customWidth="1"/>
    <col min="9736" max="9736" width="7.140625" style="148" bestFit="1" customWidth="1"/>
    <col min="9737" max="9737" width="6.85546875" style="148" bestFit="1" customWidth="1"/>
    <col min="9738" max="9738" width="10.42578125" style="148" bestFit="1" customWidth="1"/>
    <col min="9739" max="9739" width="54.85546875" style="148" customWidth="1"/>
    <col min="9740" max="9742" width="9.42578125" style="148" bestFit="1" customWidth="1"/>
    <col min="9743" max="9743" width="10.28515625" style="148" customWidth="1"/>
    <col min="9744" max="9744" width="8.42578125" style="148" customWidth="1"/>
    <col min="9745" max="9745" width="6.85546875" style="148" customWidth="1"/>
    <col min="9746" max="9746" width="8.28515625" style="148" customWidth="1"/>
    <col min="9747" max="9747" width="6.85546875" style="148" bestFit="1" customWidth="1"/>
    <col min="9748" max="9984" width="9.140625" style="148"/>
    <col min="9985" max="9985" width="56.42578125" style="148" bestFit="1" customWidth="1"/>
    <col min="9986" max="9989" width="8.42578125" style="148" bestFit="1" customWidth="1"/>
    <col min="9990" max="9990" width="7.140625" style="148" bestFit="1" customWidth="1"/>
    <col min="9991" max="9991" width="7" style="148" bestFit="1" customWidth="1"/>
    <col min="9992" max="9992" width="7.140625" style="148" bestFit="1" customWidth="1"/>
    <col min="9993" max="9993" width="6.85546875" style="148" bestFit="1" customWidth="1"/>
    <col min="9994" max="9994" width="10.42578125" style="148" bestFit="1" customWidth="1"/>
    <col min="9995" max="9995" width="54.85546875" style="148" customWidth="1"/>
    <col min="9996" max="9998" width="9.42578125" style="148" bestFit="1" customWidth="1"/>
    <col min="9999" max="9999" width="10.28515625" style="148" customWidth="1"/>
    <col min="10000" max="10000" width="8.42578125" style="148" customWidth="1"/>
    <col min="10001" max="10001" width="6.85546875" style="148" customWidth="1"/>
    <col min="10002" max="10002" width="8.28515625" style="148" customWidth="1"/>
    <col min="10003" max="10003" width="6.85546875" style="148" bestFit="1" customWidth="1"/>
    <col min="10004" max="10240" width="9.140625" style="148"/>
    <col min="10241" max="10241" width="56.42578125" style="148" bestFit="1" customWidth="1"/>
    <col min="10242" max="10245" width="8.42578125" style="148" bestFit="1" customWidth="1"/>
    <col min="10246" max="10246" width="7.140625" style="148" bestFit="1" customWidth="1"/>
    <col min="10247" max="10247" width="7" style="148" bestFit="1" customWidth="1"/>
    <col min="10248" max="10248" width="7.140625" style="148" bestFit="1" customWidth="1"/>
    <col min="10249" max="10249" width="6.85546875" style="148" bestFit="1" customWidth="1"/>
    <col min="10250" max="10250" width="10.42578125" style="148" bestFit="1" customWidth="1"/>
    <col min="10251" max="10251" width="54.85546875" style="148" customWidth="1"/>
    <col min="10252" max="10254" width="9.42578125" style="148" bestFit="1" customWidth="1"/>
    <col min="10255" max="10255" width="10.28515625" style="148" customWidth="1"/>
    <col min="10256" max="10256" width="8.42578125" style="148" customWidth="1"/>
    <col min="10257" max="10257" width="6.85546875" style="148" customWidth="1"/>
    <col min="10258" max="10258" width="8.28515625" style="148" customWidth="1"/>
    <col min="10259" max="10259" width="6.85546875" style="148" bestFit="1" customWidth="1"/>
    <col min="10260" max="10496" width="9.140625" style="148"/>
    <col min="10497" max="10497" width="56.42578125" style="148" bestFit="1" customWidth="1"/>
    <col min="10498" max="10501" width="8.42578125" style="148" bestFit="1" customWidth="1"/>
    <col min="10502" max="10502" width="7.140625" style="148" bestFit="1" customWidth="1"/>
    <col min="10503" max="10503" width="7" style="148" bestFit="1" customWidth="1"/>
    <col min="10504" max="10504" width="7.140625" style="148" bestFit="1" customWidth="1"/>
    <col min="10505" max="10505" width="6.85546875" style="148" bestFit="1" customWidth="1"/>
    <col min="10506" max="10506" width="10.42578125" style="148" bestFit="1" customWidth="1"/>
    <col min="10507" max="10507" width="54.85546875" style="148" customWidth="1"/>
    <col min="10508" max="10510" width="9.42578125" style="148" bestFit="1" customWidth="1"/>
    <col min="10511" max="10511" width="10.28515625" style="148" customWidth="1"/>
    <col min="10512" max="10512" width="8.42578125" style="148" customWidth="1"/>
    <col min="10513" max="10513" width="6.85546875" style="148" customWidth="1"/>
    <col min="10514" max="10514" width="8.28515625" style="148" customWidth="1"/>
    <col min="10515" max="10515" width="6.85546875" style="148" bestFit="1" customWidth="1"/>
    <col min="10516" max="10752" width="9.140625" style="148"/>
    <col min="10753" max="10753" width="56.42578125" style="148" bestFit="1" customWidth="1"/>
    <col min="10754" max="10757" width="8.42578125" style="148" bestFit="1" customWidth="1"/>
    <col min="10758" max="10758" width="7.140625" style="148" bestFit="1" customWidth="1"/>
    <col min="10759" max="10759" width="7" style="148" bestFit="1" customWidth="1"/>
    <col min="10760" max="10760" width="7.140625" style="148" bestFit="1" customWidth="1"/>
    <col min="10761" max="10761" width="6.85546875" style="148" bestFit="1" customWidth="1"/>
    <col min="10762" max="10762" width="10.42578125" style="148" bestFit="1" customWidth="1"/>
    <col min="10763" max="10763" width="54.85546875" style="148" customWidth="1"/>
    <col min="10764" max="10766" width="9.42578125" style="148" bestFit="1" customWidth="1"/>
    <col min="10767" max="10767" width="10.28515625" style="148" customWidth="1"/>
    <col min="10768" max="10768" width="8.42578125" style="148" customWidth="1"/>
    <col min="10769" max="10769" width="6.85546875" style="148" customWidth="1"/>
    <col min="10770" max="10770" width="8.28515625" style="148" customWidth="1"/>
    <col min="10771" max="10771" width="6.85546875" style="148" bestFit="1" customWidth="1"/>
    <col min="10772" max="11008" width="9.140625" style="148"/>
    <col min="11009" max="11009" width="56.42578125" style="148" bestFit="1" customWidth="1"/>
    <col min="11010" max="11013" width="8.42578125" style="148" bestFit="1" customWidth="1"/>
    <col min="11014" max="11014" width="7.140625" style="148" bestFit="1" customWidth="1"/>
    <col min="11015" max="11015" width="7" style="148" bestFit="1" customWidth="1"/>
    <col min="11016" max="11016" width="7.140625" style="148" bestFit="1" customWidth="1"/>
    <col min="11017" max="11017" width="6.85546875" style="148" bestFit="1" customWidth="1"/>
    <col min="11018" max="11018" width="10.42578125" style="148" bestFit="1" customWidth="1"/>
    <col min="11019" max="11019" width="54.85546875" style="148" customWidth="1"/>
    <col min="11020" max="11022" width="9.42578125" style="148" bestFit="1" customWidth="1"/>
    <col min="11023" max="11023" width="10.28515625" style="148" customWidth="1"/>
    <col min="11024" max="11024" width="8.42578125" style="148" customWidth="1"/>
    <col min="11025" max="11025" width="6.85546875" style="148" customWidth="1"/>
    <col min="11026" max="11026" width="8.28515625" style="148" customWidth="1"/>
    <col min="11027" max="11027" width="6.85546875" style="148" bestFit="1" customWidth="1"/>
    <col min="11028" max="11264" width="9.140625" style="148"/>
    <col min="11265" max="11265" width="56.42578125" style="148" bestFit="1" customWidth="1"/>
    <col min="11266" max="11269" width="8.42578125" style="148" bestFit="1" customWidth="1"/>
    <col min="11270" max="11270" width="7.140625" style="148" bestFit="1" customWidth="1"/>
    <col min="11271" max="11271" width="7" style="148" bestFit="1" customWidth="1"/>
    <col min="11272" max="11272" width="7.140625" style="148" bestFit="1" customWidth="1"/>
    <col min="11273" max="11273" width="6.85546875" style="148" bestFit="1" customWidth="1"/>
    <col min="11274" max="11274" width="10.42578125" style="148" bestFit="1" customWidth="1"/>
    <col min="11275" max="11275" width="54.85546875" style="148" customWidth="1"/>
    <col min="11276" max="11278" width="9.42578125" style="148" bestFit="1" customWidth="1"/>
    <col min="11279" max="11279" width="10.28515625" style="148" customWidth="1"/>
    <col min="11280" max="11280" width="8.42578125" style="148" customWidth="1"/>
    <col min="11281" max="11281" width="6.85546875" style="148" customWidth="1"/>
    <col min="11282" max="11282" width="8.28515625" style="148" customWidth="1"/>
    <col min="11283" max="11283" width="6.85546875" style="148" bestFit="1" customWidth="1"/>
    <col min="11284" max="11520" width="9.140625" style="148"/>
    <col min="11521" max="11521" width="56.42578125" style="148" bestFit="1" customWidth="1"/>
    <col min="11522" max="11525" width="8.42578125" style="148" bestFit="1" customWidth="1"/>
    <col min="11526" max="11526" width="7.140625" style="148" bestFit="1" customWidth="1"/>
    <col min="11527" max="11527" width="7" style="148" bestFit="1" customWidth="1"/>
    <col min="11528" max="11528" width="7.140625" style="148" bestFit="1" customWidth="1"/>
    <col min="11529" max="11529" width="6.85546875" style="148" bestFit="1" customWidth="1"/>
    <col min="11530" max="11530" width="10.42578125" style="148" bestFit="1" customWidth="1"/>
    <col min="11531" max="11531" width="54.85546875" style="148" customWidth="1"/>
    <col min="11532" max="11534" width="9.42578125" style="148" bestFit="1" customWidth="1"/>
    <col min="11535" max="11535" width="10.28515625" style="148" customWidth="1"/>
    <col min="11536" max="11536" width="8.42578125" style="148" customWidth="1"/>
    <col min="11537" max="11537" width="6.85546875" style="148" customWidth="1"/>
    <col min="11538" max="11538" width="8.28515625" style="148" customWidth="1"/>
    <col min="11539" max="11539" width="6.85546875" style="148" bestFit="1" customWidth="1"/>
    <col min="11540" max="11776" width="9.140625" style="148"/>
    <col min="11777" max="11777" width="56.42578125" style="148" bestFit="1" customWidth="1"/>
    <col min="11778" max="11781" width="8.42578125" style="148" bestFit="1" customWidth="1"/>
    <col min="11782" max="11782" width="7.140625" style="148" bestFit="1" customWidth="1"/>
    <col min="11783" max="11783" width="7" style="148" bestFit="1" customWidth="1"/>
    <col min="11784" max="11784" width="7.140625" style="148" bestFit="1" customWidth="1"/>
    <col min="11785" max="11785" width="6.85546875" style="148" bestFit="1" customWidth="1"/>
    <col min="11786" max="11786" width="10.42578125" style="148" bestFit="1" customWidth="1"/>
    <col min="11787" max="11787" width="54.85546875" style="148" customWidth="1"/>
    <col min="11788" max="11790" width="9.42578125" style="148" bestFit="1" customWidth="1"/>
    <col min="11791" max="11791" width="10.28515625" style="148" customWidth="1"/>
    <col min="11792" max="11792" width="8.42578125" style="148" customWidth="1"/>
    <col min="11793" max="11793" width="6.85546875" style="148" customWidth="1"/>
    <col min="11794" max="11794" width="8.28515625" style="148" customWidth="1"/>
    <col min="11795" max="11795" width="6.85546875" style="148" bestFit="1" customWidth="1"/>
    <col min="11796" max="12032" width="9.140625" style="148"/>
    <col min="12033" max="12033" width="56.42578125" style="148" bestFit="1" customWidth="1"/>
    <col min="12034" max="12037" width="8.42578125" style="148" bestFit="1" customWidth="1"/>
    <col min="12038" max="12038" width="7.140625" style="148" bestFit="1" customWidth="1"/>
    <col min="12039" max="12039" width="7" style="148" bestFit="1" customWidth="1"/>
    <col min="12040" max="12040" width="7.140625" style="148" bestFit="1" customWidth="1"/>
    <col min="12041" max="12041" width="6.85546875" style="148" bestFit="1" customWidth="1"/>
    <col min="12042" max="12042" width="10.42578125" style="148" bestFit="1" customWidth="1"/>
    <col min="12043" max="12043" width="54.85546875" style="148" customWidth="1"/>
    <col min="12044" max="12046" width="9.42578125" style="148" bestFit="1" customWidth="1"/>
    <col min="12047" max="12047" width="10.28515625" style="148" customWidth="1"/>
    <col min="12048" max="12048" width="8.42578125" style="148" customWidth="1"/>
    <col min="12049" max="12049" width="6.85546875" style="148" customWidth="1"/>
    <col min="12050" max="12050" width="8.28515625" style="148" customWidth="1"/>
    <col min="12051" max="12051" width="6.85546875" style="148" bestFit="1" customWidth="1"/>
    <col min="12052" max="12288" width="9.140625" style="148"/>
    <col min="12289" max="12289" width="56.42578125" style="148" bestFit="1" customWidth="1"/>
    <col min="12290" max="12293" width="8.42578125" style="148" bestFit="1" customWidth="1"/>
    <col min="12294" max="12294" width="7.140625" style="148" bestFit="1" customWidth="1"/>
    <col min="12295" max="12295" width="7" style="148" bestFit="1" customWidth="1"/>
    <col min="12296" max="12296" width="7.140625" style="148" bestFit="1" customWidth="1"/>
    <col min="12297" max="12297" width="6.85546875" style="148" bestFit="1" customWidth="1"/>
    <col min="12298" max="12298" width="10.42578125" style="148" bestFit="1" customWidth="1"/>
    <col min="12299" max="12299" width="54.85546875" style="148" customWidth="1"/>
    <col min="12300" max="12302" width="9.42578125" style="148" bestFit="1" customWidth="1"/>
    <col min="12303" max="12303" width="10.28515625" style="148" customWidth="1"/>
    <col min="12304" max="12304" width="8.42578125" style="148" customWidth="1"/>
    <col min="12305" max="12305" width="6.85546875" style="148" customWidth="1"/>
    <col min="12306" max="12306" width="8.28515625" style="148" customWidth="1"/>
    <col min="12307" max="12307" width="6.85546875" style="148" bestFit="1" customWidth="1"/>
    <col min="12308" max="12544" width="9.140625" style="148"/>
    <col min="12545" max="12545" width="56.42578125" style="148" bestFit="1" customWidth="1"/>
    <col min="12546" max="12549" width="8.42578125" style="148" bestFit="1" customWidth="1"/>
    <col min="12550" max="12550" width="7.140625" style="148" bestFit="1" customWidth="1"/>
    <col min="12551" max="12551" width="7" style="148" bestFit="1" customWidth="1"/>
    <col min="12552" max="12552" width="7.140625" style="148" bestFit="1" customWidth="1"/>
    <col min="12553" max="12553" width="6.85546875" style="148" bestFit="1" customWidth="1"/>
    <col min="12554" max="12554" width="10.42578125" style="148" bestFit="1" customWidth="1"/>
    <col min="12555" max="12555" width="54.85546875" style="148" customWidth="1"/>
    <col min="12556" max="12558" width="9.42578125" style="148" bestFit="1" customWidth="1"/>
    <col min="12559" max="12559" width="10.28515625" style="148" customWidth="1"/>
    <col min="12560" max="12560" width="8.42578125" style="148" customWidth="1"/>
    <col min="12561" max="12561" width="6.85546875" style="148" customWidth="1"/>
    <col min="12562" max="12562" width="8.28515625" style="148" customWidth="1"/>
    <col min="12563" max="12563" width="6.85546875" style="148" bestFit="1" customWidth="1"/>
    <col min="12564" max="12800" width="9.140625" style="148"/>
    <col min="12801" max="12801" width="56.42578125" style="148" bestFit="1" customWidth="1"/>
    <col min="12802" max="12805" width="8.42578125" style="148" bestFit="1" customWidth="1"/>
    <col min="12806" max="12806" width="7.140625" style="148" bestFit="1" customWidth="1"/>
    <col min="12807" max="12807" width="7" style="148" bestFit="1" customWidth="1"/>
    <col min="12808" max="12808" width="7.140625" style="148" bestFit="1" customWidth="1"/>
    <col min="12809" max="12809" width="6.85546875" style="148" bestFit="1" customWidth="1"/>
    <col min="12810" max="12810" width="10.42578125" style="148" bestFit="1" customWidth="1"/>
    <col min="12811" max="12811" width="54.85546875" style="148" customWidth="1"/>
    <col min="12812" max="12814" width="9.42578125" style="148" bestFit="1" customWidth="1"/>
    <col min="12815" max="12815" width="10.28515625" style="148" customWidth="1"/>
    <col min="12816" max="12816" width="8.42578125" style="148" customWidth="1"/>
    <col min="12817" max="12817" width="6.85546875" style="148" customWidth="1"/>
    <col min="12818" max="12818" width="8.28515625" style="148" customWidth="1"/>
    <col min="12819" max="12819" width="6.85546875" style="148" bestFit="1" customWidth="1"/>
    <col min="12820" max="13056" width="9.140625" style="148"/>
    <col min="13057" max="13057" width="56.42578125" style="148" bestFit="1" customWidth="1"/>
    <col min="13058" max="13061" width="8.42578125" style="148" bestFit="1" customWidth="1"/>
    <col min="13062" max="13062" width="7.140625" style="148" bestFit="1" customWidth="1"/>
    <col min="13063" max="13063" width="7" style="148" bestFit="1" customWidth="1"/>
    <col min="13064" max="13064" width="7.140625" style="148" bestFit="1" customWidth="1"/>
    <col min="13065" max="13065" width="6.85546875" style="148" bestFit="1" customWidth="1"/>
    <col min="13066" max="13066" width="10.42578125" style="148" bestFit="1" customWidth="1"/>
    <col min="13067" max="13067" width="54.85546875" style="148" customWidth="1"/>
    <col min="13068" max="13070" width="9.42578125" style="148" bestFit="1" customWidth="1"/>
    <col min="13071" max="13071" width="10.28515625" style="148" customWidth="1"/>
    <col min="13072" max="13072" width="8.42578125" style="148" customWidth="1"/>
    <col min="13073" max="13073" width="6.85546875" style="148" customWidth="1"/>
    <col min="13074" max="13074" width="8.28515625" style="148" customWidth="1"/>
    <col min="13075" max="13075" width="6.85546875" style="148" bestFit="1" customWidth="1"/>
    <col min="13076" max="13312" width="9.140625" style="148"/>
    <col min="13313" max="13313" width="56.42578125" style="148" bestFit="1" customWidth="1"/>
    <col min="13314" max="13317" width="8.42578125" style="148" bestFit="1" customWidth="1"/>
    <col min="13318" max="13318" width="7.140625" style="148" bestFit="1" customWidth="1"/>
    <col min="13319" max="13319" width="7" style="148" bestFit="1" customWidth="1"/>
    <col min="13320" max="13320" width="7.140625" style="148" bestFit="1" customWidth="1"/>
    <col min="13321" max="13321" width="6.85546875" style="148" bestFit="1" customWidth="1"/>
    <col min="13322" max="13322" width="10.42578125" style="148" bestFit="1" customWidth="1"/>
    <col min="13323" max="13323" width="54.85546875" style="148" customWidth="1"/>
    <col min="13324" max="13326" width="9.42578125" style="148" bestFit="1" customWidth="1"/>
    <col min="13327" max="13327" width="10.28515625" style="148" customWidth="1"/>
    <col min="13328" max="13328" width="8.42578125" style="148" customWidth="1"/>
    <col min="13329" max="13329" width="6.85546875" style="148" customWidth="1"/>
    <col min="13330" max="13330" width="8.28515625" style="148" customWidth="1"/>
    <col min="13331" max="13331" width="6.85546875" style="148" bestFit="1" customWidth="1"/>
    <col min="13332" max="13568" width="9.140625" style="148"/>
    <col min="13569" max="13569" width="56.42578125" style="148" bestFit="1" customWidth="1"/>
    <col min="13570" max="13573" width="8.42578125" style="148" bestFit="1" customWidth="1"/>
    <col min="13574" max="13574" width="7.140625" style="148" bestFit="1" customWidth="1"/>
    <col min="13575" max="13575" width="7" style="148" bestFit="1" customWidth="1"/>
    <col min="13576" max="13576" width="7.140625" style="148" bestFit="1" customWidth="1"/>
    <col min="13577" max="13577" width="6.85546875" style="148" bestFit="1" customWidth="1"/>
    <col min="13578" max="13578" width="10.42578125" style="148" bestFit="1" customWidth="1"/>
    <col min="13579" max="13579" width="54.85546875" style="148" customWidth="1"/>
    <col min="13580" max="13582" width="9.42578125" style="148" bestFit="1" customWidth="1"/>
    <col min="13583" max="13583" width="10.28515625" style="148" customWidth="1"/>
    <col min="13584" max="13584" width="8.42578125" style="148" customWidth="1"/>
    <col min="13585" max="13585" width="6.85546875" style="148" customWidth="1"/>
    <col min="13586" max="13586" width="8.28515625" style="148" customWidth="1"/>
    <col min="13587" max="13587" width="6.85546875" style="148" bestFit="1" customWidth="1"/>
    <col min="13588" max="13824" width="9.140625" style="148"/>
    <col min="13825" max="13825" width="56.42578125" style="148" bestFit="1" customWidth="1"/>
    <col min="13826" max="13829" width="8.42578125" style="148" bestFit="1" customWidth="1"/>
    <col min="13830" max="13830" width="7.140625" style="148" bestFit="1" customWidth="1"/>
    <col min="13831" max="13831" width="7" style="148" bestFit="1" customWidth="1"/>
    <col min="13832" max="13832" width="7.140625" style="148" bestFit="1" customWidth="1"/>
    <col min="13833" max="13833" width="6.85546875" style="148" bestFit="1" customWidth="1"/>
    <col min="13834" max="13834" width="10.42578125" style="148" bestFit="1" customWidth="1"/>
    <col min="13835" max="13835" width="54.85546875" style="148" customWidth="1"/>
    <col min="13836" max="13838" width="9.42578125" style="148" bestFit="1" customWidth="1"/>
    <col min="13839" max="13839" width="10.28515625" style="148" customWidth="1"/>
    <col min="13840" max="13840" width="8.42578125" style="148" customWidth="1"/>
    <col min="13841" max="13841" width="6.85546875" style="148" customWidth="1"/>
    <col min="13842" max="13842" width="8.28515625" style="148" customWidth="1"/>
    <col min="13843" max="13843" width="6.85546875" style="148" bestFit="1" customWidth="1"/>
    <col min="13844" max="14080" width="9.140625" style="148"/>
    <col min="14081" max="14081" width="56.42578125" style="148" bestFit="1" customWidth="1"/>
    <col min="14082" max="14085" width="8.42578125" style="148" bestFit="1" customWidth="1"/>
    <col min="14086" max="14086" width="7.140625" style="148" bestFit="1" customWidth="1"/>
    <col min="14087" max="14087" width="7" style="148" bestFit="1" customWidth="1"/>
    <col min="14088" max="14088" width="7.140625" style="148" bestFit="1" customWidth="1"/>
    <col min="14089" max="14089" width="6.85546875" style="148" bestFit="1" customWidth="1"/>
    <col min="14090" max="14090" width="10.42578125" style="148" bestFit="1" customWidth="1"/>
    <col min="14091" max="14091" width="54.85546875" style="148" customWidth="1"/>
    <col min="14092" max="14094" width="9.42578125" style="148" bestFit="1" customWidth="1"/>
    <col min="14095" max="14095" width="10.28515625" style="148" customWidth="1"/>
    <col min="14096" max="14096" width="8.42578125" style="148" customWidth="1"/>
    <col min="14097" max="14097" width="6.85546875" style="148" customWidth="1"/>
    <col min="14098" max="14098" width="8.28515625" style="148" customWidth="1"/>
    <col min="14099" max="14099" width="6.85546875" style="148" bestFit="1" customWidth="1"/>
    <col min="14100" max="14336" width="9.140625" style="148"/>
    <col min="14337" max="14337" width="56.42578125" style="148" bestFit="1" customWidth="1"/>
    <col min="14338" max="14341" width="8.42578125" style="148" bestFit="1" customWidth="1"/>
    <col min="14342" max="14342" width="7.140625" style="148" bestFit="1" customWidth="1"/>
    <col min="14343" max="14343" width="7" style="148" bestFit="1" customWidth="1"/>
    <col min="14344" max="14344" width="7.140625" style="148" bestFit="1" customWidth="1"/>
    <col min="14345" max="14345" width="6.85546875" style="148" bestFit="1" customWidth="1"/>
    <col min="14346" max="14346" width="10.42578125" style="148" bestFit="1" customWidth="1"/>
    <col min="14347" max="14347" width="54.85546875" style="148" customWidth="1"/>
    <col min="14348" max="14350" width="9.42578125" style="148" bestFit="1" customWidth="1"/>
    <col min="14351" max="14351" width="10.28515625" style="148" customWidth="1"/>
    <col min="14352" max="14352" width="8.42578125" style="148" customWidth="1"/>
    <col min="14353" max="14353" width="6.85546875" style="148" customWidth="1"/>
    <col min="14354" max="14354" width="8.28515625" style="148" customWidth="1"/>
    <col min="14355" max="14355" width="6.85546875" style="148" bestFit="1" customWidth="1"/>
    <col min="14356" max="14592" width="9.140625" style="148"/>
    <col min="14593" max="14593" width="56.42578125" style="148" bestFit="1" customWidth="1"/>
    <col min="14594" max="14597" width="8.42578125" style="148" bestFit="1" customWidth="1"/>
    <col min="14598" max="14598" width="7.140625" style="148" bestFit="1" customWidth="1"/>
    <col min="14599" max="14599" width="7" style="148" bestFit="1" customWidth="1"/>
    <col min="14600" max="14600" width="7.140625" style="148" bestFit="1" customWidth="1"/>
    <col min="14601" max="14601" width="6.85546875" style="148" bestFit="1" customWidth="1"/>
    <col min="14602" max="14602" width="10.42578125" style="148" bestFit="1" customWidth="1"/>
    <col min="14603" max="14603" width="54.85546875" style="148" customWidth="1"/>
    <col min="14604" max="14606" width="9.42578125" style="148" bestFit="1" customWidth="1"/>
    <col min="14607" max="14607" width="10.28515625" style="148" customWidth="1"/>
    <col min="14608" max="14608" width="8.42578125" style="148" customWidth="1"/>
    <col min="14609" max="14609" width="6.85546875" style="148" customWidth="1"/>
    <col min="14610" max="14610" width="8.28515625" style="148" customWidth="1"/>
    <col min="14611" max="14611" width="6.85546875" style="148" bestFit="1" customWidth="1"/>
    <col min="14612" max="14848" width="9.140625" style="148"/>
    <col min="14849" max="14849" width="56.42578125" style="148" bestFit="1" customWidth="1"/>
    <col min="14850" max="14853" width="8.42578125" style="148" bestFit="1" customWidth="1"/>
    <col min="14854" max="14854" width="7.140625" style="148" bestFit="1" customWidth="1"/>
    <col min="14855" max="14855" width="7" style="148" bestFit="1" customWidth="1"/>
    <col min="14856" max="14856" width="7.140625" style="148" bestFit="1" customWidth="1"/>
    <col min="14857" max="14857" width="6.85546875" style="148" bestFit="1" customWidth="1"/>
    <col min="14858" max="14858" width="10.42578125" style="148" bestFit="1" customWidth="1"/>
    <col min="14859" max="14859" width="54.85546875" style="148" customWidth="1"/>
    <col min="14860" max="14862" width="9.42578125" style="148" bestFit="1" customWidth="1"/>
    <col min="14863" max="14863" width="10.28515625" style="148" customWidth="1"/>
    <col min="14864" max="14864" width="8.42578125" style="148" customWidth="1"/>
    <col min="14865" max="14865" width="6.85546875" style="148" customWidth="1"/>
    <col min="14866" max="14866" width="8.28515625" style="148" customWidth="1"/>
    <col min="14867" max="14867" width="6.85546875" style="148" bestFit="1" customWidth="1"/>
    <col min="14868" max="15104" width="9.140625" style="148"/>
    <col min="15105" max="15105" width="56.42578125" style="148" bestFit="1" customWidth="1"/>
    <col min="15106" max="15109" width="8.42578125" style="148" bestFit="1" customWidth="1"/>
    <col min="15110" max="15110" width="7.140625" style="148" bestFit="1" customWidth="1"/>
    <col min="15111" max="15111" width="7" style="148" bestFit="1" customWidth="1"/>
    <col min="15112" max="15112" width="7.140625" style="148" bestFit="1" customWidth="1"/>
    <col min="15113" max="15113" width="6.85546875" style="148" bestFit="1" customWidth="1"/>
    <col min="15114" max="15114" width="10.42578125" style="148" bestFit="1" customWidth="1"/>
    <col min="15115" max="15115" width="54.85546875" style="148" customWidth="1"/>
    <col min="15116" max="15118" width="9.42578125" style="148" bestFit="1" customWidth="1"/>
    <col min="15119" max="15119" width="10.28515625" style="148" customWidth="1"/>
    <col min="15120" max="15120" width="8.42578125" style="148" customWidth="1"/>
    <col min="15121" max="15121" width="6.85546875" style="148" customWidth="1"/>
    <col min="15122" max="15122" width="8.28515625" style="148" customWidth="1"/>
    <col min="15123" max="15123" width="6.85546875" style="148" bestFit="1" customWidth="1"/>
    <col min="15124" max="15360" width="9.140625" style="148"/>
    <col min="15361" max="15361" width="56.42578125" style="148" bestFit="1" customWidth="1"/>
    <col min="15362" max="15365" width="8.42578125" style="148" bestFit="1" customWidth="1"/>
    <col min="15366" max="15366" width="7.140625" style="148" bestFit="1" customWidth="1"/>
    <col min="15367" max="15367" width="7" style="148" bestFit="1" customWidth="1"/>
    <col min="15368" max="15368" width="7.140625" style="148" bestFit="1" customWidth="1"/>
    <col min="15369" max="15369" width="6.85546875" style="148" bestFit="1" customWidth="1"/>
    <col min="15370" max="15370" width="10.42578125" style="148" bestFit="1" customWidth="1"/>
    <col min="15371" max="15371" width="54.85546875" style="148" customWidth="1"/>
    <col min="15372" max="15374" width="9.42578125" style="148" bestFit="1" customWidth="1"/>
    <col min="15375" max="15375" width="10.28515625" style="148" customWidth="1"/>
    <col min="15376" max="15376" width="8.42578125" style="148" customWidth="1"/>
    <col min="15377" max="15377" width="6.85546875" style="148" customWidth="1"/>
    <col min="15378" max="15378" width="8.28515625" style="148" customWidth="1"/>
    <col min="15379" max="15379" width="6.85546875" style="148" bestFit="1" customWidth="1"/>
    <col min="15380" max="15616" width="9.140625" style="148"/>
    <col min="15617" max="15617" width="56.42578125" style="148" bestFit="1" customWidth="1"/>
    <col min="15618" max="15621" width="8.42578125" style="148" bestFit="1" customWidth="1"/>
    <col min="15622" max="15622" width="7.140625" style="148" bestFit="1" customWidth="1"/>
    <col min="15623" max="15623" width="7" style="148" bestFit="1" customWidth="1"/>
    <col min="15624" max="15624" width="7.140625" style="148" bestFit="1" customWidth="1"/>
    <col min="15625" max="15625" width="6.85546875" style="148" bestFit="1" customWidth="1"/>
    <col min="15626" max="15626" width="10.42578125" style="148" bestFit="1" customWidth="1"/>
    <col min="15627" max="15627" width="54.85546875" style="148" customWidth="1"/>
    <col min="15628" max="15630" width="9.42578125" style="148" bestFit="1" customWidth="1"/>
    <col min="15631" max="15631" width="10.28515625" style="148" customWidth="1"/>
    <col min="15632" max="15632" width="8.42578125" style="148" customWidth="1"/>
    <col min="15633" max="15633" width="6.85546875" style="148" customWidth="1"/>
    <col min="15634" max="15634" width="8.28515625" style="148" customWidth="1"/>
    <col min="15635" max="15635" width="6.85546875" style="148" bestFit="1" customWidth="1"/>
    <col min="15636" max="15872" width="9.140625" style="148"/>
    <col min="15873" max="15873" width="56.42578125" style="148" bestFit="1" customWidth="1"/>
    <col min="15874" max="15877" width="8.42578125" style="148" bestFit="1" customWidth="1"/>
    <col min="15878" max="15878" width="7.140625" style="148" bestFit="1" customWidth="1"/>
    <col min="15879" max="15879" width="7" style="148" bestFit="1" customWidth="1"/>
    <col min="15880" max="15880" width="7.140625" style="148" bestFit="1" customWidth="1"/>
    <col min="15881" max="15881" width="6.85546875" style="148" bestFit="1" customWidth="1"/>
    <col min="15882" max="15882" width="10.42578125" style="148" bestFit="1" customWidth="1"/>
    <col min="15883" max="15883" width="54.85546875" style="148" customWidth="1"/>
    <col min="15884" max="15886" width="9.42578125" style="148" bestFit="1" customWidth="1"/>
    <col min="15887" max="15887" width="10.28515625" style="148" customWidth="1"/>
    <col min="15888" max="15888" width="8.42578125" style="148" customWidth="1"/>
    <col min="15889" max="15889" width="6.85546875" style="148" customWidth="1"/>
    <col min="15890" max="15890" width="8.28515625" style="148" customWidth="1"/>
    <col min="15891" max="15891" width="6.85546875" style="148" bestFit="1" customWidth="1"/>
    <col min="15892" max="16128" width="9.140625" style="148"/>
    <col min="16129" max="16129" width="56.42578125" style="148" bestFit="1" customWidth="1"/>
    <col min="16130" max="16133" width="8.42578125" style="148" bestFit="1" customWidth="1"/>
    <col min="16134" max="16134" width="7.140625" style="148" bestFit="1" customWidth="1"/>
    <col min="16135" max="16135" width="7" style="148" bestFit="1" customWidth="1"/>
    <col min="16136" max="16136" width="7.140625" style="148" bestFit="1" customWidth="1"/>
    <col min="16137" max="16137" width="6.85546875" style="148" bestFit="1" customWidth="1"/>
    <col min="16138" max="16138" width="10.42578125" style="148" bestFit="1" customWidth="1"/>
    <col min="16139" max="16139" width="54.85546875" style="148" customWidth="1"/>
    <col min="16140" max="16142" width="9.42578125" style="148" bestFit="1" customWidth="1"/>
    <col min="16143" max="16143" width="10.28515625" style="148" customWidth="1"/>
    <col min="16144" max="16144" width="8.42578125" style="148" customWidth="1"/>
    <col min="16145" max="16145" width="6.85546875" style="148" customWidth="1"/>
    <col min="16146" max="16146" width="8.28515625" style="148" customWidth="1"/>
    <col min="16147" max="16147" width="6.85546875" style="148" bestFit="1" customWidth="1"/>
    <col min="16148" max="16384" width="9.140625" style="148"/>
  </cols>
  <sheetData>
    <row r="1" spans="1:19">
      <c r="A1" s="1793" t="s">
        <v>358</v>
      </c>
      <c r="B1" s="1793"/>
      <c r="C1" s="1793"/>
      <c r="D1" s="1793"/>
      <c r="E1" s="1793"/>
      <c r="F1" s="1793"/>
      <c r="G1" s="1793"/>
      <c r="H1" s="1793"/>
      <c r="I1" s="1793"/>
      <c r="J1" s="1793"/>
      <c r="K1" s="1793"/>
      <c r="L1" s="1793"/>
      <c r="M1" s="1793"/>
      <c r="N1" s="1793"/>
      <c r="O1" s="1793"/>
      <c r="P1" s="1793"/>
      <c r="Q1" s="1793"/>
      <c r="R1" s="1793"/>
      <c r="S1" s="1793"/>
    </row>
    <row r="2" spans="1:19" ht="15.75">
      <c r="A2" s="1794" t="s">
        <v>250</v>
      </c>
      <c r="B2" s="1794"/>
      <c r="C2" s="1794"/>
      <c r="D2" s="1794"/>
      <c r="E2" s="1794"/>
      <c r="F2" s="1794"/>
      <c r="G2" s="1794"/>
      <c r="H2" s="1794"/>
      <c r="I2" s="1794"/>
      <c r="J2" s="1794"/>
      <c r="K2" s="1794"/>
      <c r="L2" s="1794"/>
      <c r="M2" s="1794"/>
      <c r="N2" s="1794"/>
      <c r="O2" s="1794"/>
      <c r="P2" s="1794"/>
      <c r="Q2" s="1794"/>
      <c r="R2" s="1794"/>
      <c r="S2" s="1794"/>
    </row>
    <row r="3" spans="1:19" ht="13.5" thickBot="1">
      <c r="A3" s="241"/>
      <c r="B3" s="241"/>
      <c r="C3" s="241"/>
      <c r="D3" s="241"/>
      <c r="E3" s="241"/>
      <c r="F3" s="241"/>
      <c r="G3" s="241"/>
      <c r="H3" s="1795" t="s">
        <v>44</v>
      </c>
      <c r="I3" s="1795"/>
      <c r="K3" s="241"/>
      <c r="L3" s="241"/>
      <c r="M3" s="241"/>
      <c r="N3" s="241"/>
      <c r="O3" s="241"/>
      <c r="P3" s="241"/>
      <c r="Q3" s="241"/>
      <c r="R3" s="1795" t="s">
        <v>44</v>
      </c>
      <c r="S3" s="1795"/>
    </row>
    <row r="4" spans="1:19" ht="13.5" customHeight="1" thickTop="1">
      <c r="A4" s="242"/>
      <c r="B4" s="203">
        <v>2015</v>
      </c>
      <c r="C4" s="82">
        <v>2016</v>
      </c>
      <c r="D4" s="204">
        <v>2016</v>
      </c>
      <c r="E4" s="82">
        <v>2017</v>
      </c>
      <c r="F4" s="1787" t="s">
        <v>97</v>
      </c>
      <c r="G4" s="1788"/>
      <c r="H4" s="1788"/>
      <c r="I4" s="1789"/>
      <c r="K4" s="242"/>
      <c r="L4" s="203">
        <v>2015</v>
      </c>
      <c r="M4" s="204">
        <v>2016</v>
      </c>
      <c r="N4" s="204">
        <v>2016</v>
      </c>
      <c r="O4" s="82">
        <v>2017</v>
      </c>
      <c r="P4" s="1787" t="s">
        <v>97</v>
      </c>
      <c r="Q4" s="1788"/>
      <c r="R4" s="1788"/>
      <c r="S4" s="1789"/>
    </row>
    <row r="5" spans="1:19">
      <c r="A5" s="243" t="s">
        <v>140</v>
      </c>
      <c r="B5" s="206" t="s">
        <v>99</v>
      </c>
      <c r="C5" s="85" t="s">
        <v>100</v>
      </c>
      <c r="D5" s="206" t="s">
        <v>101</v>
      </c>
      <c r="E5" s="85" t="s">
        <v>102</v>
      </c>
      <c r="F5" s="1790" t="s">
        <v>6</v>
      </c>
      <c r="G5" s="1791"/>
      <c r="H5" s="1790" t="s">
        <v>77</v>
      </c>
      <c r="I5" s="1792"/>
      <c r="K5" s="243" t="s">
        <v>140</v>
      </c>
      <c r="L5" s="206" t="s">
        <v>99</v>
      </c>
      <c r="M5" s="85" t="s">
        <v>100</v>
      </c>
      <c r="N5" s="206" t="s">
        <v>101</v>
      </c>
      <c r="O5" s="85" t="s">
        <v>102</v>
      </c>
      <c r="P5" s="1790" t="s">
        <v>6</v>
      </c>
      <c r="Q5" s="1791"/>
      <c r="R5" s="1790" t="s">
        <v>77</v>
      </c>
      <c r="S5" s="1792"/>
    </row>
    <row r="6" spans="1:19">
      <c r="A6" s="244"/>
      <c r="B6" s="245"/>
      <c r="C6" s="246"/>
      <c r="D6" s="246"/>
      <c r="E6" s="246"/>
      <c r="F6" s="210" t="s">
        <v>3</v>
      </c>
      <c r="G6" s="211" t="s">
        <v>103</v>
      </c>
      <c r="H6" s="210" t="s">
        <v>3</v>
      </c>
      <c r="I6" s="212" t="s">
        <v>103</v>
      </c>
      <c r="K6" s="244"/>
      <c r="L6" s="245"/>
      <c r="M6" s="246"/>
      <c r="N6" s="246"/>
      <c r="O6" s="246"/>
      <c r="P6" s="210" t="s">
        <v>3</v>
      </c>
      <c r="Q6" s="211" t="s">
        <v>103</v>
      </c>
      <c r="R6" s="210" t="s">
        <v>3</v>
      </c>
      <c r="S6" s="212" t="s">
        <v>103</v>
      </c>
    </row>
    <row r="7" spans="1:19" s="241" customFormat="1">
      <c r="A7" s="247" t="s">
        <v>251</v>
      </c>
      <c r="B7" s="248">
        <v>65159.776093844128</v>
      </c>
      <c r="C7" s="249">
        <v>76906.465584158374</v>
      </c>
      <c r="D7" s="249">
        <v>78791.454301178601</v>
      </c>
      <c r="E7" s="249">
        <v>88731.474395631114</v>
      </c>
      <c r="F7" s="249">
        <v>11746.689490314246</v>
      </c>
      <c r="G7" s="249">
        <v>18.027516659045116</v>
      </c>
      <c r="H7" s="249">
        <v>9940.0200944525131</v>
      </c>
      <c r="I7" s="250">
        <v>12.615606835300952</v>
      </c>
      <c r="J7" s="235"/>
      <c r="K7" s="247" t="s">
        <v>252</v>
      </c>
      <c r="L7" s="251">
        <v>23002.465491631418</v>
      </c>
      <c r="M7" s="252">
        <v>28862.492077959643</v>
      </c>
      <c r="N7" s="252">
        <v>29942.067053997056</v>
      </c>
      <c r="O7" s="252">
        <v>34732.181408284501</v>
      </c>
      <c r="P7" s="252">
        <v>5860.0265863282257</v>
      </c>
      <c r="Q7" s="252">
        <v>25.475645593122074</v>
      </c>
      <c r="R7" s="252">
        <v>4790.1143542874452</v>
      </c>
      <c r="S7" s="253">
        <v>15.997941443551737</v>
      </c>
    </row>
    <row r="8" spans="1:19" s="77" customFormat="1">
      <c r="A8" s="254" t="s">
        <v>253</v>
      </c>
      <c r="B8" s="255">
        <v>7998.3237936732321</v>
      </c>
      <c r="C8" s="256">
        <v>10367.487256135248</v>
      </c>
      <c r="D8" s="256">
        <v>10347.911532059999</v>
      </c>
      <c r="E8" s="256">
        <v>11616.712940507974</v>
      </c>
      <c r="F8" s="257">
        <v>2369.1634624620156</v>
      </c>
      <c r="G8" s="257">
        <v>29.620749591758859</v>
      </c>
      <c r="H8" s="257">
        <v>1268.8014084479746</v>
      </c>
      <c r="I8" s="258">
        <v>12.2614249698305</v>
      </c>
      <c r="J8" s="219"/>
      <c r="K8" s="254" t="s">
        <v>254</v>
      </c>
      <c r="L8" s="259">
        <v>14342.269260266698</v>
      </c>
      <c r="M8" s="260">
        <v>18057.581229639996</v>
      </c>
      <c r="N8" s="260">
        <v>18943.62419662</v>
      </c>
      <c r="O8" s="260">
        <v>21411.754753069999</v>
      </c>
      <c r="P8" s="261">
        <v>3715.3119693732988</v>
      </c>
      <c r="Q8" s="261">
        <v>25.90463128220626</v>
      </c>
      <c r="R8" s="261">
        <v>2468.1305564499999</v>
      </c>
      <c r="S8" s="262">
        <v>13.028819252497492</v>
      </c>
    </row>
    <row r="9" spans="1:19" s="77" customFormat="1">
      <c r="A9" s="254" t="s">
        <v>255</v>
      </c>
      <c r="B9" s="263">
        <v>3479.8611558051589</v>
      </c>
      <c r="C9" s="257">
        <v>3527.6101864900006</v>
      </c>
      <c r="D9" s="257">
        <v>3421.7982416800005</v>
      </c>
      <c r="E9" s="257">
        <v>2809.0172554699993</v>
      </c>
      <c r="F9" s="263">
        <v>47.749030684841728</v>
      </c>
      <c r="G9" s="257">
        <v>1.3721533287380172</v>
      </c>
      <c r="H9" s="257">
        <v>-612.78098621000117</v>
      </c>
      <c r="I9" s="258">
        <v>-17.908156557738604</v>
      </c>
      <c r="K9" s="254" t="s">
        <v>256</v>
      </c>
      <c r="L9" s="264">
        <v>44.920723449999997</v>
      </c>
      <c r="M9" s="261">
        <v>54.298838570000001</v>
      </c>
      <c r="N9" s="261">
        <v>49.519275039999997</v>
      </c>
      <c r="O9" s="261">
        <v>30.240962930000002</v>
      </c>
      <c r="P9" s="264">
        <v>9.3781151200000039</v>
      </c>
      <c r="Q9" s="261">
        <v>20.877034917833686</v>
      </c>
      <c r="R9" s="261">
        <v>-19.278312109999995</v>
      </c>
      <c r="S9" s="262">
        <v>-38.930925572774697</v>
      </c>
    </row>
    <row r="10" spans="1:19" s="77" customFormat="1">
      <c r="A10" s="254" t="s">
        <v>257</v>
      </c>
      <c r="B10" s="263">
        <v>20730.12233032415</v>
      </c>
      <c r="C10" s="257">
        <v>26963.21590225169</v>
      </c>
      <c r="D10" s="257">
        <v>28761.712302441654</v>
      </c>
      <c r="E10" s="257">
        <v>31898.616942565004</v>
      </c>
      <c r="F10" s="263">
        <v>6233.0935719275403</v>
      </c>
      <c r="G10" s="257">
        <v>30.067808923682676</v>
      </c>
      <c r="H10" s="257">
        <v>3136.90464012335</v>
      </c>
      <c r="I10" s="258">
        <v>10.90652951096048</v>
      </c>
      <c r="K10" s="254" t="s">
        <v>258</v>
      </c>
      <c r="L10" s="264">
        <v>6466.2278675740008</v>
      </c>
      <c r="M10" s="261">
        <v>7286.2724084379997</v>
      </c>
      <c r="N10" s="261">
        <v>7273.6232158500006</v>
      </c>
      <c r="O10" s="261">
        <v>8867.8113134644973</v>
      </c>
      <c r="P10" s="264">
        <v>820.04454086399892</v>
      </c>
      <c r="Q10" s="261">
        <v>12.681961688610629</v>
      </c>
      <c r="R10" s="261">
        <v>1594.1880976144967</v>
      </c>
      <c r="S10" s="262">
        <v>21.917386291615859</v>
      </c>
    </row>
    <row r="11" spans="1:19" s="77" customFormat="1">
      <c r="A11" s="254" t="s">
        <v>259</v>
      </c>
      <c r="B11" s="263">
        <v>1769.2807420700001</v>
      </c>
      <c r="C11" s="257">
        <v>2247.0514738400002</v>
      </c>
      <c r="D11" s="257">
        <v>2010.0968664000006</v>
      </c>
      <c r="E11" s="257">
        <v>1746.9363733199998</v>
      </c>
      <c r="F11" s="263">
        <v>477.77073177000011</v>
      </c>
      <c r="G11" s="257">
        <v>27.003669932620422</v>
      </c>
      <c r="H11" s="257">
        <v>-263.16049308000083</v>
      </c>
      <c r="I11" s="258">
        <v>-13.091930915315055</v>
      </c>
      <c r="K11" s="254" t="s">
        <v>260</v>
      </c>
      <c r="L11" s="265">
        <v>2149.0476403407201</v>
      </c>
      <c r="M11" s="266">
        <v>3464.3396013116503</v>
      </c>
      <c r="N11" s="266">
        <v>3675.3003664870571</v>
      </c>
      <c r="O11" s="266">
        <v>4422.3743788199999</v>
      </c>
      <c r="P11" s="261">
        <v>1315.2919609709302</v>
      </c>
      <c r="Q11" s="261">
        <v>61.203480848027993</v>
      </c>
      <c r="R11" s="261">
        <v>747.07401233294286</v>
      </c>
      <c r="S11" s="262">
        <v>20.326883188788585</v>
      </c>
    </row>
    <row r="12" spans="1:19" s="77" customFormat="1">
      <c r="A12" s="254" t="s">
        <v>261</v>
      </c>
      <c r="B12" s="267">
        <v>31182.188071971588</v>
      </c>
      <c r="C12" s="268">
        <v>33801.100765441435</v>
      </c>
      <c r="D12" s="268">
        <v>34249.935358596929</v>
      </c>
      <c r="E12" s="268">
        <v>40660.190883768133</v>
      </c>
      <c r="F12" s="257">
        <v>2618.912693469847</v>
      </c>
      <c r="G12" s="257">
        <v>8.3987457436442128</v>
      </c>
      <c r="H12" s="257">
        <v>6410.2555251712038</v>
      </c>
      <c r="I12" s="258">
        <v>18.716109849714485</v>
      </c>
      <c r="K12" s="247" t="s">
        <v>262</v>
      </c>
      <c r="L12" s="251">
        <v>60042.013868701571</v>
      </c>
      <c r="M12" s="252">
        <v>79418.706063475591</v>
      </c>
      <c r="N12" s="252">
        <v>83966.814373449117</v>
      </c>
      <c r="O12" s="252">
        <v>105928.64591265201</v>
      </c>
      <c r="P12" s="252">
        <v>19376.692194774019</v>
      </c>
      <c r="Q12" s="252">
        <v>32.271889209356807</v>
      </c>
      <c r="R12" s="252">
        <v>21961.831539202889</v>
      </c>
      <c r="S12" s="253">
        <v>26.155370670043393</v>
      </c>
    </row>
    <row r="13" spans="1:19" s="241" customFormat="1">
      <c r="A13" s="247" t="s">
        <v>263</v>
      </c>
      <c r="B13" s="248">
        <v>3526.16618513</v>
      </c>
      <c r="C13" s="249">
        <v>3716.6134352999998</v>
      </c>
      <c r="D13" s="249">
        <v>3404.0254247600001</v>
      </c>
      <c r="E13" s="249">
        <v>3699.0214624875002</v>
      </c>
      <c r="F13" s="249">
        <v>190.44725016999973</v>
      </c>
      <c r="G13" s="249">
        <v>5.4009720521149651</v>
      </c>
      <c r="H13" s="249">
        <v>294.99603772750015</v>
      </c>
      <c r="I13" s="250">
        <v>8.6660938423601444</v>
      </c>
      <c r="K13" s="254" t="s">
        <v>264</v>
      </c>
      <c r="L13" s="259">
        <v>10938.141335183493</v>
      </c>
      <c r="M13" s="260">
        <v>14576.246117811583</v>
      </c>
      <c r="N13" s="260">
        <v>15317.699804687185</v>
      </c>
      <c r="O13" s="260">
        <v>16849.504251548995</v>
      </c>
      <c r="P13" s="261">
        <v>3638.1047826280901</v>
      </c>
      <c r="Q13" s="261">
        <v>33.260722010656472</v>
      </c>
      <c r="R13" s="261">
        <v>1531.80444686181</v>
      </c>
      <c r="S13" s="262">
        <v>10.000225010239989</v>
      </c>
    </row>
    <row r="14" spans="1:19" s="77" customFormat="1">
      <c r="A14" s="254" t="s">
        <v>265</v>
      </c>
      <c r="B14" s="255">
        <v>1064.9545842500002</v>
      </c>
      <c r="C14" s="256">
        <v>1609.4337067699998</v>
      </c>
      <c r="D14" s="256">
        <v>1624.5139974299998</v>
      </c>
      <c r="E14" s="256">
        <v>1276.3405777080002</v>
      </c>
      <c r="F14" s="257">
        <v>544.47912251999969</v>
      </c>
      <c r="G14" s="257">
        <v>51.12698049029499</v>
      </c>
      <c r="H14" s="257">
        <v>-348.17341972199961</v>
      </c>
      <c r="I14" s="258">
        <v>-21.432466588334361</v>
      </c>
      <c r="K14" s="254" t="s">
        <v>266</v>
      </c>
      <c r="L14" s="264">
        <v>6241.1166349097848</v>
      </c>
      <c r="M14" s="261">
        <v>9932.8070066609489</v>
      </c>
      <c r="N14" s="261">
        <v>10873.652292877894</v>
      </c>
      <c r="O14" s="261">
        <v>14958.844565312997</v>
      </c>
      <c r="P14" s="264">
        <v>3691.6903717511641</v>
      </c>
      <c r="Q14" s="261">
        <v>59.151119706714582</v>
      </c>
      <c r="R14" s="261">
        <v>4085.1922724351025</v>
      </c>
      <c r="S14" s="262">
        <v>37.569642309703546</v>
      </c>
    </row>
    <row r="15" spans="1:19" s="77" customFormat="1">
      <c r="A15" s="254" t="s">
        <v>267</v>
      </c>
      <c r="B15" s="263">
        <v>796.04308353999988</v>
      </c>
      <c r="C15" s="257">
        <v>618.11609997999994</v>
      </c>
      <c r="D15" s="257">
        <v>511.91883568000009</v>
      </c>
      <c r="E15" s="257">
        <v>622.63766033949992</v>
      </c>
      <c r="F15" s="263">
        <v>-177.92698355999994</v>
      </c>
      <c r="G15" s="257">
        <v>-22.351426353553563</v>
      </c>
      <c r="H15" s="257">
        <v>110.71882465949983</v>
      </c>
      <c r="I15" s="258">
        <v>21.628199031283554</v>
      </c>
      <c r="K15" s="254" t="s">
        <v>268</v>
      </c>
      <c r="L15" s="264">
        <v>0</v>
      </c>
      <c r="M15" s="261">
        <v>0</v>
      </c>
      <c r="N15" s="261">
        <v>0</v>
      </c>
      <c r="O15" s="261">
        <v>0</v>
      </c>
      <c r="P15" s="269">
        <v>0</v>
      </c>
      <c r="Q15" s="270"/>
      <c r="R15" s="270">
        <v>0</v>
      </c>
      <c r="S15" s="271"/>
    </row>
    <row r="16" spans="1:19" s="77" customFormat="1">
      <c r="A16" s="254" t="s">
        <v>269</v>
      </c>
      <c r="B16" s="263">
        <v>241.57251959000001</v>
      </c>
      <c r="C16" s="257">
        <v>258.37872928000007</v>
      </c>
      <c r="D16" s="257">
        <v>254.76278612000002</v>
      </c>
      <c r="E16" s="257">
        <v>520.92808346000004</v>
      </c>
      <c r="F16" s="263">
        <v>16.80620969000006</v>
      </c>
      <c r="G16" s="257">
        <v>6.9570039334456473</v>
      </c>
      <c r="H16" s="257">
        <v>266.16529734000005</v>
      </c>
      <c r="I16" s="258">
        <v>104.47573658368971</v>
      </c>
      <c r="K16" s="254" t="s">
        <v>270</v>
      </c>
      <c r="L16" s="264">
        <v>0</v>
      </c>
      <c r="M16" s="261">
        <v>0</v>
      </c>
      <c r="N16" s="261">
        <v>0</v>
      </c>
      <c r="O16" s="261">
        <v>0</v>
      </c>
      <c r="P16" s="269">
        <v>0</v>
      </c>
      <c r="Q16" s="270"/>
      <c r="R16" s="270">
        <v>0</v>
      </c>
      <c r="S16" s="271"/>
    </row>
    <row r="17" spans="1:19" s="77" customFormat="1">
      <c r="A17" s="254" t="s">
        <v>271</v>
      </c>
      <c r="B17" s="263">
        <v>11.854953219999999</v>
      </c>
      <c r="C17" s="257">
        <v>13.38938289</v>
      </c>
      <c r="D17" s="257">
        <v>14.135019659999999</v>
      </c>
      <c r="E17" s="257">
        <v>5.31</v>
      </c>
      <c r="F17" s="263">
        <v>1.5344296700000015</v>
      </c>
      <c r="G17" s="257">
        <v>12.943363347999798</v>
      </c>
      <c r="H17" s="257">
        <v>-8.8250196599999988</v>
      </c>
      <c r="I17" s="258">
        <v>-62.433727524083253</v>
      </c>
      <c r="J17" s="219"/>
      <c r="K17" s="254" t="s">
        <v>272</v>
      </c>
      <c r="L17" s="264">
        <v>31477.382981504998</v>
      </c>
      <c r="M17" s="261">
        <v>40252.524862012026</v>
      </c>
      <c r="N17" s="261">
        <v>42207.085875954006</v>
      </c>
      <c r="O17" s="261">
        <v>56306.38423643</v>
      </c>
      <c r="P17" s="264">
        <v>8775.141880507028</v>
      </c>
      <c r="Q17" s="272">
        <v>27.87760941137639</v>
      </c>
      <c r="R17" s="272">
        <v>14099.298360475994</v>
      </c>
      <c r="S17" s="273">
        <v>33.405050521406807</v>
      </c>
    </row>
    <row r="18" spans="1:19" s="77" customFormat="1">
      <c r="A18" s="254" t="s">
        <v>273</v>
      </c>
      <c r="B18" s="263">
        <v>16.026268829999999</v>
      </c>
      <c r="C18" s="257">
        <v>24.51515054</v>
      </c>
      <c r="D18" s="257">
        <v>27.84733919</v>
      </c>
      <c r="E18" s="257">
        <v>32.130476349999995</v>
      </c>
      <c r="F18" s="263">
        <v>8.4888817100000011</v>
      </c>
      <c r="G18" s="257">
        <v>52.96854682800177</v>
      </c>
      <c r="H18" s="257">
        <v>4.2831371599999954</v>
      </c>
      <c r="I18" s="258">
        <v>15.380777067340325</v>
      </c>
      <c r="K18" s="254" t="s">
        <v>274</v>
      </c>
      <c r="L18" s="264">
        <v>3063.0504860332953</v>
      </c>
      <c r="M18" s="261">
        <v>3778.7153539009996</v>
      </c>
      <c r="N18" s="261">
        <v>4210.6796657599998</v>
      </c>
      <c r="O18" s="261">
        <v>5150.7262444199978</v>
      </c>
      <c r="P18" s="264">
        <v>715.66486786770429</v>
      </c>
      <c r="Q18" s="272">
        <v>23.36444897434593</v>
      </c>
      <c r="R18" s="272">
        <v>940.04657865999798</v>
      </c>
      <c r="S18" s="273">
        <v>22.325293142201684</v>
      </c>
    </row>
    <row r="19" spans="1:19" s="77" customFormat="1">
      <c r="A19" s="254" t="s">
        <v>275</v>
      </c>
      <c r="B19" s="263">
        <v>517.13052965999998</v>
      </c>
      <c r="C19" s="257">
        <v>783.28512393999995</v>
      </c>
      <c r="D19" s="257">
        <v>511.20403726000012</v>
      </c>
      <c r="E19" s="257">
        <v>553.9727726399999</v>
      </c>
      <c r="F19" s="263">
        <v>266.15459427999997</v>
      </c>
      <c r="G19" s="257">
        <v>51.467584877456332</v>
      </c>
      <c r="H19" s="257">
        <v>42.768735379999782</v>
      </c>
      <c r="I19" s="258">
        <v>8.3662749631704205</v>
      </c>
      <c r="K19" s="254" t="s">
        <v>276</v>
      </c>
      <c r="L19" s="265">
        <v>8322.3224310699989</v>
      </c>
      <c r="M19" s="266">
        <v>10878.412723090018</v>
      </c>
      <c r="N19" s="266">
        <v>11357.696734170016</v>
      </c>
      <c r="O19" s="266">
        <v>12663.186614940012</v>
      </c>
      <c r="P19" s="261">
        <v>2556.0902920200188</v>
      </c>
      <c r="Q19" s="272">
        <v>30.713665724813584</v>
      </c>
      <c r="R19" s="272">
        <v>1305.4898807699956</v>
      </c>
      <c r="S19" s="273">
        <v>11.49431888634942</v>
      </c>
    </row>
    <row r="20" spans="1:19" s="77" customFormat="1">
      <c r="A20" s="254" t="s">
        <v>277</v>
      </c>
      <c r="B20" s="267">
        <v>878.58424604000004</v>
      </c>
      <c r="C20" s="268">
        <v>409.49524189999994</v>
      </c>
      <c r="D20" s="268">
        <v>459.64340942000001</v>
      </c>
      <c r="E20" s="268">
        <v>687.70189198999992</v>
      </c>
      <c r="F20" s="257">
        <v>-469.0890041400001</v>
      </c>
      <c r="G20" s="257">
        <v>-53.391465446176852</v>
      </c>
      <c r="H20" s="257">
        <v>228.05848256999991</v>
      </c>
      <c r="I20" s="258">
        <v>49.616393468531392</v>
      </c>
      <c r="J20" s="219"/>
      <c r="K20" s="247" t="s">
        <v>278</v>
      </c>
      <c r="L20" s="251">
        <v>297464.8425950582</v>
      </c>
      <c r="M20" s="252">
        <v>358841.19022208848</v>
      </c>
      <c r="N20" s="252">
        <v>374349.8277711696</v>
      </c>
      <c r="O20" s="252">
        <v>430134.15927167103</v>
      </c>
      <c r="P20" s="252">
        <v>61376.347627030278</v>
      </c>
      <c r="Q20" s="274">
        <v>20.633143430191009</v>
      </c>
      <c r="R20" s="274">
        <v>55784.33150050143</v>
      </c>
      <c r="S20" s="275">
        <v>14.901658118192312</v>
      </c>
    </row>
    <row r="21" spans="1:19" s="241" customFormat="1">
      <c r="A21" s="247" t="s">
        <v>279</v>
      </c>
      <c r="B21" s="248">
        <v>255565.55740765922</v>
      </c>
      <c r="C21" s="249">
        <v>290754.58708973747</v>
      </c>
      <c r="D21" s="249">
        <v>296111.19728122093</v>
      </c>
      <c r="E21" s="249">
        <v>329139.93807126459</v>
      </c>
      <c r="F21" s="249">
        <v>35189.029682078253</v>
      </c>
      <c r="G21" s="249">
        <v>13.769081420446389</v>
      </c>
      <c r="H21" s="249">
        <v>33028.740790043666</v>
      </c>
      <c r="I21" s="250">
        <v>11.154168127818487</v>
      </c>
      <c r="J21" s="235"/>
      <c r="K21" s="254" t="s">
        <v>280</v>
      </c>
      <c r="L21" s="259">
        <v>66556.965644598677</v>
      </c>
      <c r="M21" s="260">
        <v>73452.297392976019</v>
      </c>
      <c r="N21" s="260">
        <v>75449.720605735507</v>
      </c>
      <c r="O21" s="260">
        <v>89748.686730144502</v>
      </c>
      <c r="P21" s="261">
        <v>6895.3317483773426</v>
      </c>
      <c r="Q21" s="272">
        <v>10.360045235831635</v>
      </c>
      <c r="R21" s="272">
        <v>14298.966124408995</v>
      </c>
      <c r="S21" s="273">
        <v>18.951648872404203</v>
      </c>
    </row>
    <row r="22" spans="1:19" s="77" customFormat="1">
      <c r="A22" s="254" t="s">
        <v>281</v>
      </c>
      <c r="B22" s="255">
        <v>49144.707336350497</v>
      </c>
      <c r="C22" s="256">
        <v>58176.199145725339</v>
      </c>
      <c r="D22" s="256">
        <v>59646.213291206157</v>
      </c>
      <c r="E22" s="256">
        <v>66920.009804448026</v>
      </c>
      <c r="F22" s="257">
        <v>9031.491809374842</v>
      </c>
      <c r="G22" s="257">
        <v>18.377343764736569</v>
      </c>
      <c r="H22" s="257">
        <v>7273.7965132418685</v>
      </c>
      <c r="I22" s="258">
        <v>12.194900752088934</v>
      </c>
      <c r="J22" s="219"/>
      <c r="K22" s="254" t="s">
        <v>282</v>
      </c>
      <c r="L22" s="264">
        <v>48139.079228488103</v>
      </c>
      <c r="M22" s="261">
        <v>57080.776143988005</v>
      </c>
      <c r="N22" s="261">
        <v>59146.077144251867</v>
      </c>
      <c r="O22" s="261">
        <v>69856.320516426946</v>
      </c>
      <c r="P22" s="264">
        <v>8941.6969154999024</v>
      </c>
      <c r="Q22" s="272">
        <v>18.574715301592885</v>
      </c>
      <c r="R22" s="272">
        <v>10710.243372175079</v>
      </c>
      <c r="S22" s="273">
        <v>18.108121263991485</v>
      </c>
    </row>
    <row r="23" spans="1:19" s="77" customFormat="1">
      <c r="A23" s="254" t="s">
        <v>283</v>
      </c>
      <c r="B23" s="263">
        <v>14607.971609179998</v>
      </c>
      <c r="C23" s="257">
        <v>19842.546044858002</v>
      </c>
      <c r="D23" s="257">
        <v>19602.753444843507</v>
      </c>
      <c r="E23" s="257">
        <v>17998.507362012002</v>
      </c>
      <c r="F23" s="263">
        <v>5234.5744356780033</v>
      </c>
      <c r="G23" s="257">
        <v>35.833684345254831</v>
      </c>
      <c r="H23" s="257">
        <v>-1604.2460828315052</v>
      </c>
      <c r="I23" s="258">
        <v>-8.1837793213356012</v>
      </c>
      <c r="K23" s="254" t="s">
        <v>284</v>
      </c>
      <c r="L23" s="264">
        <v>26139.835300735725</v>
      </c>
      <c r="M23" s="261">
        <v>34654.867075646231</v>
      </c>
      <c r="N23" s="261">
        <v>39671.87261881226</v>
      </c>
      <c r="O23" s="261">
        <v>40619.948451659984</v>
      </c>
      <c r="P23" s="264">
        <v>8515.0317749105052</v>
      </c>
      <c r="Q23" s="272">
        <v>32.574925116956813</v>
      </c>
      <c r="R23" s="272">
        <v>948.07583284772409</v>
      </c>
      <c r="S23" s="273">
        <v>2.3897934991809535</v>
      </c>
    </row>
    <row r="24" spans="1:19" s="77" customFormat="1">
      <c r="A24" s="254" t="s">
        <v>285</v>
      </c>
      <c r="B24" s="263">
        <v>9952.8695671039495</v>
      </c>
      <c r="C24" s="257">
        <v>12212.363633583949</v>
      </c>
      <c r="D24" s="257">
        <v>13697.186892970001</v>
      </c>
      <c r="E24" s="257">
        <v>15919.443529947002</v>
      </c>
      <c r="F24" s="263">
        <v>2259.4940664799997</v>
      </c>
      <c r="G24" s="257">
        <v>22.70193587131936</v>
      </c>
      <c r="H24" s="257">
        <v>2222.2566369770011</v>
      </c>
      <c r="I24" s="276">
        <v>16.224182778126224</v>
      </c>
      <c r="K24" s="254" t="s">
        <v>286</v>
      </c>
      <c r="L24" s="264">
        <v>119664.8019044213</v>
      </c>
      <c r="M24" s="261">
        <v>143949.44811971951</v>
      </c>
      <c r="N24" s="261">
        <v>150233.75500248134</v>
      </c>
      <c r="O24" s="261">
        <v>174161.77443984849</v>
      </c>
      <c r="P24" s="264">
        <v>24284.646215298213</v>
      </c>
      <c r="Q24" s="272">
        <v>20.293892463629241</v>
      </c>
      <c r="R24" s="272">
        <v>23928.019437367155</v>
      </c>
      <c r="S24" s="273">
        <v>15.927192552014658</v>
      </c>
    </row>
    <row r="25" spans="1:19" s="77" customFormat="1">
      <c r="A25" s="254" t="s">
        <v>287</v>
      </c>
      <c r="B25" s="263">
        <v>5640.7019754739467</v>
      </c>
      <c r="C25" s="257">
        <v>8532.3181081739476</v>
      </c>
      <c r="D25" s="257">
        <v>9577.1869013099986</v>
      </c>
      <c r="E25" s="257">
        <v>12206.186369567</v>
      </c>
      <c r="F25" s="263">
        <v>2891.6161327000009</v>
      </c>
      <c r="G25" s="257">
        <v>51.26340915142994</v>
      </c>
      <c r="H25" s="257">
        <v>2628.9994682570014</v>
      </c>
      <c r="I25" s="258">
        <v>27.450643861794095</v>
      </c>
      <c r="K25" s="254" t="s">
        <v>288</v>
      </c>
      <c r="L25" s="264">
        <v>35801.55782196435</v>
      </c>
      <c r="M25" s="261">
        <v>48368.634369798689</v>
      </c>
      <c r="N25" s="261">
        <v>48367.846879668592</v>
      </c>
      <c r="O25" s="261">
        <v>54366.94171225121</v>
      </c>
      <c r="P25" s="264">
        <v>12567.076547834338</v>
      </c>
      <c r="Q25" s="272">
        <v>35.102038325618345</v>
      </c>
      <c r="R25" s="272">
        <v>5999.0948325826175</v>
      </c>
      <c r="S25" s="273">
        <v>12.403063645788077</v>
      </c>
    </row>
    <row r="26" spans="1:19" s="77" customFormat="1">
      <c r="A26" s="254" t="s">
        <v>289</v>
      </c>
      <c r="B26" s="263">
        <v>4312.167591630001</v>
      </c>
      <c r="C26" s="257">
        <v>3680.0455254100007</v>
      </c>
      <c r="D26" s="257">
        <v>4119.9999916600018</v>
      </c>
      <c r="E26" s="257">
        <v>3713.2571603800011</v>
      </c>
      <c r="F26" s="263">
        <v>-632.12206622000031</v>
      </c>
      <c r="G26" s="257">
        <v>-14.659032906025296</v>
      </c>
      <c r="H26" s="257">
        <v>-406.7428312800007</v>
      </c>
      <c r="I26" s="258">
        <v>-9.8723988374601603</v>
      </c>
      <c r="K26" s="254" t="s">
        <v>290</v>
      </c>
      <c r="L26" s="265">
        <v>1162.6026948499998</v>
      </c>
      <c r="M26" s="266">
        <v>1335.1671199600194</v>
      </c>
      <c r="N26" s="266">
        <v>1480.5555202200196</v>
      </c>
      <c r="O26" s="266">
        <v>1380.4874213400001</v>
      </c>
      <c r="P26" s="261">
        <v>172.56442511001956</v>
      </c>
      <c r="Q26" s="272">
        <v>14.842940402119401</v>
      </c>
      <c r="R26" s="272">
        <v>-100.06809888001953</v>
      </c>
      <c r="S26" s="273">
        <v>-6.7588210987959974</v>
      </c>
    </row>
    <row r="27" spans="1:19" s="77" customFormat="1">
      <c r="A27" s="254" t="s">
        <v>291</v>
      </c>
      <c r="B27" s="263">
        <v>1277.4018440000004</v>
      </c>
      <c r="C27" s="257">
        <v>427.93903272599999</v>
      </c>
      <c r="D27" s="257">
        <v>494.77012422999985</v>
      </c>
      <c r="E27" s="257">
        <v>454.83842708000009</v>
      </c>
      <c r="F27" s="263">
        <v>-849.46281127400039</v>
      </c>
      <c r="G27" s="257">
        <v>-66.499262958164323</v>
      </c>
      <c r="H27" s="257">
        <v>-39.931697149999763</v>
      </c>
      <c r="I27" s="258">
        <v>-8.0707575486989249</v>
      </c>
      <c r="K27" s="247" t="s">
        <v>292</v>
      </c>
      <c r="L27" s="251">
        <v>107252.81507546373</v>
      </c>
      <c r="M27" s="252">
        <v>129234.42403726601</v>
      </c>
      <c r="N27" s="252">
        <v>135056.38298246288</v>
      </c>
      <c r="O27" s="252">
        <v>160147.165427689</v>
      </c>
      <c r="P27" s="252">
        <v>21981.608961802282</v>
      </c>
      <c r="Q27" s="274">
        <v>20.495134739667101</v>
      </c>
      <c r="R27" s="274">
        <v>25090.782445226127</v>
      </c>
      <c r="S27" s="275">
        <v>18.578005638196437</v>
      </c>
    </row>
    <row r="28" spans="1:19" s="77" customFormat="1">
      <c r="A28" s="254" t="s">
        <v>293</v>
      </c>
      <c r="B28" s="263">
        <v>5944.7057402490782</v>
      </c>
      <c r="C28" s="257">
        <v>6528.8627484900026</v>
      </c>
      <c r="D28" s="257">
        <v>6808.2353451999998</v>
      </c>
      <c r="E28" s="257">
        <v>7915.2813289130036</v>
      </c>
      <c r="F28" s="263">
        <v>584.15700824092437</v>
      </c>
      <c r="G28" s="257">
        <v>9.8265083885623685</v>
      </c>
      <c r="H28" s="257">
        <v>1107.0459837130038</v>
      </c>
      <c r="I28" s="258">
        <v>16.260395353305508</v>
      </c>
      <c r="K28" s="254" t="s">
        <v>294</v>
      </c>
      <c r="L28" s="259">
        <v>2160.3991930699999</v>
      </c>
      <c r="M28" s="260">
        <v>2029.03342539</v>
      </c>
      <c r="N28" s="260">
        <v>1497.29522539</v>
      </c>
      <c r="O28" s="260">
        <v>1134.5842005499999</v>
      </c>
      <c r="P28" s="261">
        <v>-131.36576767999986</v>
      </c>
      <c r="Q28" s="272">
        <v>-6.0806247336782553</v>
      </c>
      <c r="R28" s="272">
        <v>-362.71102484000016</v>
      </c>
      <c r="S28" s="273">
        <v>-24.224416046309432</v>
      </c>
    </row>
    <row r="29" spans="1:19" s="77" customFormat="1">
      <c r="A29" s="254" t="s">
        <v>295</v>
      </c>
      <c r="B29" s="263">
        <v>0</v>
      </c>
      <c r="C29" s="257">
        <v>0</v>
      </c>
      <c r="D29" s="257">
        <v>0</v>
      </c>
      <c r="E29" s="257">
        <v>0</v>
      </c>
      <c r="F29" s="277">
        <v>0</v>
      </c>
      <c r="G29" s="278"/>
      <c r="H29" s="278">
        <v>0</v>
      </c>
      <c r="I29" s="279"/>
      <c r="J29" s="219"/>
      <c r="K29" s="280" t="s">
        <v>296</v>
      </c>
      <c r="L29" s="264">
        <v>131.60030004000001</v>
      </c>
      <c r="M29" s="261">
        <v>133.924432</v>
      </c>
      <c r="N29" s="261">
        <v>158.91970232</v>
      </c>
      <c r="O29" s="261">
        <v>176.12318173</v>
      </c>
      <c r="P29" s="264">
        <v>2.3241319599999883</v>
      </c>
      <c r="Q29" s="272">
        <v>1.7660536938696694</v>
      </c>
      <c r="R29" s="272">
        <v>17.20347941</v>
      </c>
      <c r="S29" s="273">
        <v>10.825265312515594</v>
      </c>
    </row>
    <row r="30" spans="1:19" s="77" customFormat="1">
      <c r="A30" s="254" t="s">
        <v>297</v>
      </c>
      <c r="B30" s="263">
        <v>13283.049057741999</v>
      </c>
      <c r="C30" s="257">
        <v>14850.381019370998</v>
      </c>
      <c r="D30" s="257">
        <v>15064.411486055002</v>
      </c>
      <c r="E30" s="257">
        <v>15923.567306082496</v>
      </c>
      <c r="F30" s="263">
        <v>1567.3319616289991</v>
      </c>
      <c r="G30" s="281">
        <v>11.799489370367738</v>
      </c>
      <c r="H30" s="281">
        <v>859.15582002749397</v>
      </c>
      <c r="I30" s="282">
        <v>5.7032152953522761</v>
      </c>
      <c r="K30" s="254" t="s">
        <v>298</v>
      </c>
      <c r="L30" s="264">
        <v>567.73356982999996</v>
      </c>
      <c r="M30" s="261">
        <v>490.29742822999998</v>
      </c>
      <c r="N30" s="261">
        <v>507.23868614000003</v>
      </c>
      <c r="O30" s="261">
        <v>1200.355</v>
      </c>
      <c r="P30" s="264">
        <v>-77.436141599999985</v>
      </c>
      <c r="Q30" s="272">
        <v>-13.639521373236249</v>
      </c>
      <c r="R30" s="272">
        <v>693.11631385999999</v>
      </c>
      <c r="S30" s="273">
        <v>136.64500220487855</v>
      </c>
    </row>
    <row r="31" spans="1:19" s="77" customFormat="1">
      <c r="A31" s="254" t="s">
        <v>299</v>
      </c>
      <c r="B31" s="263">
        <v>11736.549682733475</v>
      </c>
      <c r="C31" s="257">
        <v>13194.1003495975</v>
      </c>
      <c r="D31" s="257">
        <v>13731.801656999</v>
      </c>
      <c r="E31" s="257">
        <v>15931.294227189001</v>
      </c>
      <c r="F31" s="263">
        <v>1457.5506668640246</v>
      </c>
      <c r="G31" s="281">
        <v>12.418902541760952</v>
      </c>
      <c r="H31" s="281">
        <v>2199.4925701900011</v>
      </c>
      <c r="I31" s="282">
        <v>16.017509028532579</v>
      </c>
      <c r="K31" s="254" t="s">
        <v>300</v>
      </c>
      <c r="L31" s="264">
        <v>30965.701122430008</v>
      </c>
      <c r="M31" s="261">
        <v>37894.613901009994</v>
      </c>
      <c r="N31" s="261">
        <v>40879.620896200009</v>
      </c>
      <c r="O31" s="261">
        <v>50778.619358930002</v>
      </c>
      <c r="P31" s="264">
        <v>6928.9127785799865</v>
      </c>
      <c r="Q31" s="272">
        <v>22.376088793161632</v>
      </c>
      <c r="R31" s="272">
        <v>9898.9984627299928</v>
      </c>
      <c r="S31" s="273">
        <v>24.214995750242295</v>
      </c>
    </row>
    <row r="32" spans="1:19" s="77" customFormat="1">
      <c r="A32" s="254" t="s">
        <v>301</v>
      </c>
      <c r="B32" s="263">
        <v>3889.9394175924995</v>
      </c>
      <c r="C32" s="257">
        <v>4784.4075912750013</v>
      </c>
      <c r="D32" s="257">
        <v>4792.5171924058332</v>
      </c>
      <c r="E32" s="257">
        <v>5920.1864067200022</v>
      </c>
      <c r="F32" s="263">
        <v>894.46817368250186</v>
      </c>
      <c r="G32" s="281">
        <v>22.994398566651512</v>
      </c>
      <c r="H32" s="281">
        <v>1127.669214314169</v>
      </c>
      <c r="I32" s="282">
        <v>23.529789650020671</v>
      </c>
      <c r="K32" s="254" t="s">
        <v>302</v>
      </c>
      <c r="L32" s="264">
        <v>3379.172844783744</v>
      </c>
      <c r="M32" s="261">
        <v>3852.3609462359996</v>
      </c>
      <c r="N32" s="261">
        <v>4013.5000495628806</v>
      </c>
      <c r="O32" s="261">
        <v>4270.7278657500001</v>
      </c>
      <c r="P32" s="264">
        <v>473.18810145225552</v>
      </c>
      <c r="Q32" s="272">
        <v>14.003074811124023</v>
      </c>
      <c r="R32" s="272">
        <v>257.22781618711952</v>
      </c>
      <c r="S32" s="273">
        <v>6.4090647317952509</v>
      </c>
    </row>
    <row r="33" spans="1:19" s="77" customFormat="1">
      <c r="A33" s="254" t="s">
        <v>303</v>
      </c>
      <c r="B33" s="263">
        <v>6546.3175204399986</v>
      </c>
      <c r="C33" s="257">
        <v>7055.9512035164998</v>
      </c>
      <c r="D33" s="257">
        <v>7318.6586114084985</v>
      </c>
      <c r="E33" s="257">
        <v>7643.4380002499993</v>
      </c>
      <c r="F33" s="263">
        <v>509.63368307650126</v>
      </c>
      <c r="G33" s="281">
        <v>7.7850437514715471</v>
      </c>
      <c r="H33" s="281">
        <v>324.7793888415008</v>
      </c>
      <c r="I33" s="282">
        <v>4.437690102599225</v>
      </c>
      <c r="K33" s="254" t="s">
        <v>304</v>
      </c>
      <c r="L33" s="264">
        <v>40.993670499999993</v>
      </c>
      <c r="M33" s="261">
        <v>20.884187000000004</v>
      </c>
      <c r="N33" s="261">
        <v>75.750901909999996</v>
      </c>
      <c r="O33" s="261">
        <v>170.57006174</v>
      </c>
      <c r="P33" s="264">
        <v>-20.109483499999989</v>
      </c>
      <c r="Q33" s="272">
        <v>-49.055093761364922</v>
      </c>
      <c r="R33" s="272">
        <v>94.819159830000004</v>
      </c>
      <c r="S33" s="273">
        <v>125.17231800441809</v>
      </c>
    </row>
    <row r="34" spans="1:19" s="77" customFormat="1">
      <c r="A34" s="254" t="s">
        <v>305</v>
      </c>
      <c r="B34" s="263">
        <v>0</v>
      </c>
      <c r="C34" s="257">
        <v>0</v>
      </c>
      <c r="D34" s="257">
        <v>0</v>
      </c>
      <c r="E34" s="257">
        <v>0</v>
      </c>
      <c r="F34" s="277">
        <v>0</v>
      </c>
      <c r="G34" s="278"/>
      <c r="H34" s="278">
        <v>0</v>
      </c>
      <c r="I34" s="279"/>
      <c r="K34" s="254" t="s">
        <v>306</v>
      </c>
      <c r="L34" s="264">
        <v>3323.2612199799996</v>
      </c>
      <c r="M34" s="261">
        <v>4803.1743784</v>
      </c>
      <c r="N34" s="261">
        <v>5434.4995479699992</v>
      </c>
      <c r="O34" s="261">
        <v>5416.9904164899999</v>
      </c>
      <c r="P34" s="264">
        <v>1479.9131584200004</v>
      </c>
      <c r="Q34" s="272">
        <v>44.531954019218119</v>
      </c>
      <c r="R34" s="272">
        <v>-17.509131479999269</v>
      </c>
      <c r="S34" s="273">
        <v>-0.32218479963881169</v>
      </c>
    </row>
    <row r="35" spans="1:19" s="77" customFormat="1">
      <c r="A35" s="254" t="s">
        <v>307</v>
      </c>
      <c r="B35" s="263">
        <v>8346.0753699999987</v>
      </c>
      <c r="C35" s="257">
        <v>9318.2765611899995</v>
      </c>
      <c r="D35" s="257">
        <v>9756.6369618300014</v>
      </c>
      <c r="E35" s="257">
        <v>10765.529259339995</v>
      </c>
      <c r="F35" s="263">
        <v>972.20119119000083</v>
      </c>
      <c r="G35" s="257">
        <v>11.648603062998712</v>
      </c>
      <c r="H35" s="257">
        <v>1008.892297509994</v>
      </c>
      <c r="I35" s="258">
        <v>10.340574333727812</v>
      </c>
      <c r="K35" s="254" t="s">
        <v>308</v>
      </c>
      <c r="L35" s="264">
        <v>0</v>
      </c>
      <c r="M35" s="261">
        <v>0</v>
      </c>
      <c r="N35" s="261">
        <v>0</v>
      </c>
      <c r="O35" s="261">
        <v>0</v>
      </c>
      <c r="P35" s="269">
        <v>0</v>
      </c>
      <c r="Q35" s="270"/>
      <c r="R35" s="270">
        <v>0</v>
      </c>
      <c r="S35" s="271"/>
    </row>
    <row r="36" spans="1:19" s="77" customFormat="1">
      <c r="A36" s="254" t="s">
        <v>309</v>
      </c>
      <c r="B36" s="263">
        <v>1650.7727841995002</v>
      </c>
      <c r="C36" s="257">
        <v>1763.2415328669997</v>
      </c>
      <c r="D36" s="257">
        <v>1607.0436244189998</v>
      </c>
      <c r="E36" s="257">
        <v>1541.188380288</v>
      </c>
      <c r="F36" s="263">
        <v>112.46874866749954</v>
      </c>
      <c r="G36" s="257">
        <v>6.8130968564543162</v>
      </c>
      <c r="H36" s="257">
        <v>-65.855244130999836</v>
      </c>
      <c r="I36" s="258">
        <v>-4.0979126596397606</v>
      </c>
      <c r="K36" s="254" t="s">
        <v>310</v>
      </c>
      <c r="L36" s="264">
        <v>3358.7018524999999</v>
      </c>
      <c r="M36" s="261">
        <v>1896.16082854</v>
      </c>
      <c r="N36" s="261">
        <v>1614.92240128</v>
      </c>
      <c r="O36" s="261">
        <v>2703.4149893900008</v>
      </c>
      <c r="P36" s="264">
        <v>-1462.5410239599998</v>
      </c>
      <c r="Q36" s="272">
        <v>-43.544830359723029</v>
      </c>
      <c r="R36" s="272">
        <v>1088.4925881100007</v>
      </c>
      <c r="S36" s="273">
        <v>67.402160453483901</v>
      </c>
    </row>
    <row r="37" spans="1:19" s="77" customFormat="1">
      <c r="A37" s="254" t="s">
        <v>311</v>
      </c>
      <c r="B37" s="263">
        <v>804.17682712000021</v>
      </c>
      <c r="C37" s="257">
        <v>951.55931593000003</v>
      </c>
      <c r="D37" s="257">
        <v>991.1339984</v>
      </c>
      <c r="E37" s="257">
        <v>1200.96697169</v>
      </c>
      <c r="F37" s="263">
        <v>147.38248880999981</v>
      </c>
      <c r="G37" s="257">
        <v>18.327124562619016</v>
      </c>
      <c r="H37" s="257">
        <v>209.83297329000004</v>
      </c>
      <c r="I37" s="258">
        <v>21.170999443943607</v>
      </c>
      <c r="K37" s="254" t="s">
        <v>312</v>
      </c>
      <c r="L37" s="264">
        <v>783.9566853</v>
      </c>
      <c r="M37" s="261">
        <v>701.68714207999994</v>
      </c>
      <c r="N37" s="261">
        <v>811.31831507999993</v>
      </c>
      <c r="O37" s="261">
        <v>746.00162651999995</v>
      </c>
      <c r="P37" s="264">
        <v>-82.26954322000006</v>
      </c>
      <c r="Q37" s="272">
        <v>-10.494143970277852</v>
      </c>
      <c r="R37" s="272">
        <v>-65.316688559999989</v>
      </c>
      <c r="S37" s="273">
        <v>-8.0506858215766339</v>
      </c>
    </row>
    <row r="38" spans="1:19" s="77" customFormat="1">
      <c r="A38" s="254" t="s">
        <v>313</v>
      </c>
      <c r="B38" s="263">
        <v>589.60718425000005</v>
      </c>
      <c r="C38" s="257">
        <v>475.97079617999992</v>
      </c>
      <c r="D38" s="257">
        <v>476.60258767000005</v>
      </c>
      <c r="E38" s="257">
        <v>509.63556263000009</v>
      </c>
      <c r="F38" s="263">
        <v>-113.63638807000012</v>
      </c>
      <c r="G38" s="257">
        <v>-19.273236674439335</v>
      </c>
      <c r="H38" s="257">
        <v>33.032974960000047</v>
      </c>
      <c r="I38" s="258">
        <v>6.9309264814298706</v>
      </c>
      <c r="K38" s="254" t="s">
        <v>314</v>
      </c>
      <c r="L38" s="264">
        <v>56501.032569479983</v>
      </c>
      <c r="M38" s="261">
        <v>66462.568098520016</v>
      </c>
      <c r="N38" s="261">
        <v>68126.247831810004</v>
      </c>
      <c r="O38" s="261">
        <v>83902.553742429009</v>
      </c>
      <c r="P38" s="264">
        <v>9961.535529040033</v>
      </c>
      <c r="Q38" s="272">
        <v>17.630714123304234</v>
      </c>
      <c r="R38" s="272">
        <v>15776.305910619005</v>
      </c>
      <c r="S38" s="273">
        <v>23.157456065344341</v>
      </c>
    </row>
    <row r="39" spans="1:19" s="77" customFormat="1">
      <c r="A39" s="254" t="s">
        <v>315</v>
      </c>
      <c r="B39" s="263">
        <v>1541.6826397700002</v>
      </c>
      <c r="C39" s="257">
        <v>1728.00653852</v>
      </c>
      <c r="D39" s="257">
        <v>1822.8033438570001</v>
      </c>
      <c r="E39" s="257">
        <v>1891.7574853300002</v>
      </c>
      <c r="F39" s="263">
        <v>186.3238987499999</v>
      </c>
      <c r="G39" s="257">
        <v>12.08574929388821</v>
      </c>
      <c r="H39" s="257">
        <v>68.954141473000163</v>
      </c>
      <c r="I39" s="258">
        <v>3.782862353494215</v>
      </c>
      <c r="K39" s="254" t="s">
        <v>316</v>
      </c>
      <c r="L39" s="265">
        <v>6040.2620475499971</v>
      </c>
      <c r="M39" s="266">
        <v>10949.719269860001</v>
      </c>
      <c r="N39" s="266">
        <v>11937.0694248</v>
      </c>
      <c r="O39" s="266">
        <v>9647.2249841600005</v>
      </c>
      <c r="P39" s="261">
        <v>4909.457222310004</v>
      </c>
      <c r="Q39" s="272">
        <v>81.278878029825535</v>
      </c>
      <c r="R39" s="272">
        <v>-2289.8444406399994</v>
      </c>
      <c r="S39" s="273">
        <v>-19.182634859128036</v>
      </c>
    </row>
    <row r="40" spans="1:19" s="77" customFormat="1">
      <c r="A40" s="254" t="s">
        <v>317</v>
      </c>
      <c r="B40" s="263">
        <v>12615.068088548751</v>
      </c>
      <c r="C40" s="257">
        <v>13457.159839416254</v>
      </c>
      <c r="D40" s="257">
        <v>14252.240938379999</v>
      </c>
      <c r="E40" s="257">
        <v>15725.2081494135</v>
      </c>
      <c r="F40" s="263">
        <v>842.09175086750292</v>
      </c>
      <c r="G40" s="257">
        <v>6.6752850238827213</v>
      </c>
      <c r="H40" s="257">
        <v>1472.9672110335014</v>
      </c>
      <c r="I40" s="258">
        <v>10.33498673929188</v>
      </c>
      <c r="K40" s="247" t="s">
        <v>318</v>
      </c>
      <c r="L40" s="251">
        <v>107993.85060592178</v>
      </c>
      <c r="M40" s="252">
        <v>123637.27706909104</v>
      </c>
      <c r="N40" s="252">
        <v>126574.73428609353</v>
      </c>
      <c r="O40" s="252">
        <v>148971.57656167849</v>
      </c>
      <c r="P40" s="252">
        <v>15643.426463169264</v>
      </c>
      <c r="Q40" s="274">
        <v>14.485478918844539</v>
      </c>
      <c r="R40" s="274">
        <v>22396.842275584961</v>
      </c>
      <c r="S40" s="275">
        <v>17.694559978267044</v>
      </c>
    </row>
    <row r="41" spans="1:19" s="77" customFormat="1">
      <c r="A41" s="254" t="s">
        <v>319</v>
      </c>
      <c r="B41" s="263">
        <v>35459.97253626999</v>
      </c>
      <c r="C41" s="257">
        <v>38520.091521329996</v>
      </c>
      <c r="D41" s="257">
        <v>38608.395599509997</v>
      </c>
      <c r="E41" s="257">
        <v>46211.001573555994</v>
      </c>
      <c r="F41" s="263">
        <v>3060.1189850600058</v>
      </c>
      <c r="G41" s="257">
        <v>8.6297838553878865</v>
      </c>
      <c r="H41" s="257">
        <v>7602.6059740459968</v>
      </c>
      <c r="I41" s="258">
        <v>19.691587428052788</v>
      </c>
      <c r="K41" s="254" t="s">
        <v>320</v>
      </c>
      <c r="L41" s="259">
        <v>11154.811679539996</v>
      </c>
      <c r="M41" s="260">
        <v>12014.901236423</v>
      </c>
      <c r="N41" s="260">
        <v>11478.185984962998</v>
      </c>
      <c r="O41" s="260">
        <v>12516.991754951499</v>
      </c>
      <c r="P41" s="261">
        <v>860.08955688300375</v>
      </c>
      <c r="Q41" s="272">
        <v>7.7104802984757539</v>
      </c>
      <c r="R41" s="272">
        <v>1038.8057699885012</v>
      </c>
      <c r="S41" s="273">
        <v>9.0502608282300798</v>
      </c>
    </row>
    <row r="42" spans="1:19" s="77" customFormat="1">
      <c r="A42" s="254" t="s">
        <v>321</v>
      </c>
      <c r="B42" s="263">
        <v>5652.9988508020997</v>
      </c>
      <c r="C42" s="257">
        <v>6830.3387496385503</v>
      </c>
      <c r="D42" s="257">
        <v>7090.8318297399992</v>
      </c>
      <c r="E42" s="257">
        <v>8911.2383328799988</v>
      </c>
      <c r="F42" s="263">
        <v>1177.3398988364506</v>
      </c>
      <c r="G42" s="257">
        <v>20.82682006329081</v>
      </c>
      <c r="H42" s="257">
        <v>1820.4065031399996</v>
      </c>
      <c r="I42" s="258">
        <v>25.672679127785052</v>
      </c>
      <c r="K42" s="254" t="s">
        <v>322</v>
      </c>
      <c r="L42" s="264">
        <v>30110.321948470006</v>
      </c>
      <c r="M42" s="261">
        <v>38398.818482475996</v>
      </c>
      <c r="N42" s="261">
        <v>39907.145148835887</v>
      </c>
      <c r="O42" s="261">
        <v>49518.185648049992</v>
      </c>
      <c r="P42" s="264">
        <v>8288.4965340059898</v>
      </c>
      <c r="Q42" s="272">
        <v>27.527093692955855</v>
      </c>
      <c r="R42" s="272">
        <v>9611.0404992141048</v>
      </c>
      <c r="S42" s="273">
        <v>24.083508011833977</v>
      </c>
    </row>
    <row r="43" spans="1:19" s="77" customFormat="1">
      <c r="A43" s="254" t="s">
        <v>323</v>
      </c>
      <c r="B43" s="263">
        <v>38116.092331713007</v>
      </c>
      <c r="C43" s="257">
        <v>43606.741344685899</v>
      </c>
      <c r="D43" s="257">
        <v>41259.998918947495</v>
      </c>
      <c r="E43" s="257">
        <v>43281.304354133499</v>
      </c>
      <c r="F43" s="263">
        <v>5490.6490129728918</v>
      </c>
      <c r="G43" s="257">
        <v>14.405067983332099</v>
      </c>
      <c r="H43" s="257">
        <v>2021.3054351860046</v>
      </c>
      <c r="I43" s="258">
        <v>4.8989468932287759</v>
      </c>
      <c r="K43" s="254" t="s">
        <v>324</v>
      </c>
      <c r="L43" s="264">
        <v>1011.4556164499999</v>
      </c>
      <c r="M43" s="261">
        <v>1155.8084790600001</v>
      </c>
      <c r="N43" s="261">
        <v>1022.18701226</v>
      </c>
      <c r="O43" s="261">
        <v>1525.1985239100002</v>
      </c>
      <c r="P43" s="264">
        <v>144.35286261000022</v>
      </c>
      <c r="Q43" s="272">
        <v>14.271794062170413</v>
      </c>
      <c r="R43" s="272">
        <v>503.01151165000022</v>
      </c>
      <c r="S43" s="273">
        <v>49.209342871405603</v>
      </c>
    </row>
    <row r="44" spans="1:19" s="77" customFormat="1">
      <c r="A44" s="254" t="s">
        <v>325</v>
      </c>
      <c r="B44" s="263">
        <v>3864.3572224248001</v>
      </c>
      <c r="C44" s="257">
        <v>3650.9210855832994</v>
      </c>
      <c r="D44" s="257">
        <v>4113.2320763216994</v>
      </c>
      <c r="E44" s="257">
        <v>5187.6214230354999</v>
      </c>
      <c r="F44" s="263">
        <v>-213.43613684150068</v>
      </c>
      <c r="G44" s="257">
        <v>-5.5231989321001267</v>
      </c>
      <c r="H44" s="257">
        <v>1074.3893467138005</v>
      </c>
      <c r="I44" s="258">
        <v>26.120319174272904</v>
      </c>
      <c r="K44" s="254" t="s">
        <v>326</v>
      </c>
      <c r="L44" s="264">
        <v>1863.5778728299995</v>
      </c>
      <c r="M44" s="261">
        <v>1847.0818632100002</v>
      </c>
      <c r="N44" s="261">
        <v>1973.4139351400001</v>
      </c>
      <c r="O44" s="261">
        <v>2828.5782616800002</v>
      </c>
      <c r="P44" s="264">
        <v>-16.496009619999313</v>
      </c>
      <c r="Q44" s="272">
        <v>-0.88517951734148559</v>
      </c>
      <c r="R44" s="272">
        <v>855.16432654000005</v>
      </c>
      <c r="S44" s="273">
        <v>43.334260051190526</v>
      </c>
    </row>
    <row r="45" spans="1:19" s="77" customFormat="1">
      <c r="A45" s="254" t="s">
        <v>327</v>
      </c>
      <c r="B45" s="267">
        <v>30541.24179716959</v>
      </c>
      <c r="C45" s="268">
        <v>33379.529035253203</v>
      </c>
      <c r="D45" s="268">
        <v>34975.729356827804</v>
      </c>
      <c r="E45" s="268">
        <v>39287.920186326599</v>
      </c>
      <c r="F45" s="257">
        <v>2838.2872380836125</v>
      </c>
      <c r="G45" s="257">
        <v>9.293293497799592</v>
      </c>
      <c r="H45" s="257">
        <v>4312.1908294987952</v>
      </c>
      <c r="I45" s="258">
        <v>12.329094800297536</v>
      </c>
      <c r="K45" s="254" t="s">
        <v>328</v>
      </c>
      <c r="L45" s="264">
        <v>17695.735656157649</v>
      </c>
      <c r="M45" s="261">
        <v>20470.758131788945</v>
      </c>
      <c r="N45" s="261">
        <v>21023.335356708365</v>
      </c>
      <c r="O45" s="261">
        <v>23789.359757229999</v>
      </c>
      <c r="P45" s="264">
        <v>2775.0224756312964</v>
      </c>
      <c r="Q45" s="272">
        <v>15.68187121209432</v>
      </c>
      <c r="R45" s="272">
        <v>2766.0244005216337</v>
      </c>
      <c r="S45" s="273">
        <v>13.156924691490588</v>
      </c>
    </row>
    <row r="46" spans="1:19" s="241" customFormat="1">
      <c r="A46" s="247" t="s">
        <v>329</v>
      </c>
      <c r="B46" s="248">
        <v>152872.33680894147</v>
      </c>
      <c r="C46" s="249">
        <v>178377.81770819426</v>
      </c>
      <c r="D46" s="249">
        <v>182872.14447774141</v>
      </c>
      <c r="E46" s="249">
        <v>219294.70066022998</v>
      </c>
      <c r="F46" s="249">
        <v>25505.480899252783</v>
      </c>
      <c r="G46" s="249">
        <v>16.684170224420207</v>
      </c>
      <c r="H46" s="249">
        <v>36422.556182488566</v>
      </c>
      <c r="I46" s="250">
        <v>19.91695142336005</v>
      </c>
      <c r="K46" s="254" t="s">
        <v>330</v>
      </c>
      <c r="L46" s="264">
        <v>25902.419926873616</v>
      </c>
      <c r="M46" s="261">
        <v>26522.286037715898</v>
      </c>
      <c r="N46" s="261">
        <v>27130.412025736256</v>
      </c>
      <c r="O46" s="261">
        <v>29208.247133724002</v>
      </c>
      <c r="P46" s="264">
        <v>619.86611084228207</v>
      </c>
      <c r="Q46" s="272">
        <v>2.3930818533258913</v>
      </c>
      <c r="R46" s="272">
        <v>2077.8351079877466</v>
      </c>
      <c r="S46" s="273">
        <v>7.6586935208233688</v>
      </c>
    </row>
    <row r="47" spans="1:19" s="77" customFormat="1">
      <c r="A47" s="254" t="s">
        <v>331</v>
      </c>
      <c r="B47" s="255">
        <v>126107.459511857</v>
      </c>
      <c r="C47" s="256">
        <v>145110.48130663749</v>
      </c>
      <c r="D47" s="256">
        <v>149442.77513241951</v>
      </c>
      <c r="E47" s="256">
        <v>177957.22772337808</v>
      </c>
      <c r="F47" s="257">
        <v>19003.021794780492</v>
      </c>
      <c r="G47" s="257">
        <v>15.068911758541748</v>
      </c>
      <c r="H47" s="257">
        <v>28514.452590958565</v>
      </c>
      <c r="I47" s="258">
        <v>19.080515980576671</v>
      </c>
      <c r="K47" s="254" t="s">
        <v>332</v>
      </c>
      <c r="L47" s="264">
        <v>2766.5871358700001</v>
      </c>
      <c r="M47" s="261">
        <v>3165.8550494799997</v>
      </c>
      <c r="N47" s="261">
        <v>3048.4579758499995</v>
      </c>
      <c r="O47" s="261">
        <v>3530.0535803500006</v>
      </c>
      <c r="P47" s="264">
        <v>399.2679136099996</v>
      </c>
      <c r="Q47" s="272">
        <v>14.43178522856982</v>
      </c>
      <c r="R47" s="272">
        <v>481.59560450000117</v>
      </c>
      <c r="S47" s="273">
        <v>15.798007002727935</v>
      </c>
    </row>
    <row r="48" spans="1:19" s="77" customFormat="1">
      <c r="A48" s="254" t="s">
        <v>333</v>
      </c>
      <c r="B48" s="263">
        <v>11680.472307719998</v>
      </c>
      <c r="C48" s="257">
        <v>13725.683676267916</v>
      </c>
      <c r="D48" s="257">
        <v>13822.840305757914</v>
      </c>
      <c r="E48" s="257">
        <v>15072.298325337919</v>
      </c>
      <c r="F48" s="263">
        <v>2045.211368547918</v>
      </c>
      <c r="G48" s="257">
        <v>17.509663262470752</v>
      </c>
      <c r="H48" s="257">
        <v>1249.4580195800045</v>
      </c>
      <c r="I48" s="258">
        <v>9.0390830823643515</v>
      </c>
      <c r="K48" s="254" t="s">
        <v>334</v>
      </c>
      <c r="L48" s="265">
        <v>17488.940769730503</v>
      </c>
      <c r="M48" s="266">
        <v>20061.767788937206</v>
      </c>
      <c r="N48" s="266">
        <v>20991.596846599998</v>
      </c>
      <c r="O48" s="266">
        <v>26054.961901782997</v>
      </c>
      <c r="P48" s="261">
        <v>2572.827019206703</v>
      </c>
      <c r="Q48" s="270">
        <v>14.711165490706554</v>
      </c>
      <c r="R48" s="272">
        <v>5063.3650551829996</v>
      </c>
      <c r="S48" s="273">
        <v>24.120914155242605</v>
      </c>
    </row>
    <row r="49" spans="1:19" s="77" customFormat="1">
      <c r="A49" s="254" t="s">
        <v>335</v>
      </c>
      <c r="B49" s="267">
        <v>15084.404989364477</v>
      </c>
      <c r="C49" s="268">
        <v>19541.652725288848</v>
      </c>
      <c r="D49" s="268">
        <v>19606.529039563993</v>
      </c>
      <c r="E49" s="268">
        <v>26265.174611513994</v>
      </c>
      <c r="F49" s="257">
        <v>4457.2477359243712</v>
      </c>
      <c r="G49" s="257">
        <v>29.548714311681714</v>
      </c>
      <c r="H49" s="257">
        <v>6658.6455719500009</v>
      </c>
      <c r="I49" s="258">
        <v>33.961368473295437</v>
      </c>
      <c r="K49" s="247" t="s">
        <v>336</v>
      </c>
      <c r="L49" s="251">
        <v>58687.866354016878</v>
      </c>
      <c r="M49" s="252">
        <v>64762.907698621137</v>
      </c>
      <c r="N49" s="252">
        <v>65186.970792073036</v>
      </c>
      <c r="O49" s="252">
        <v>82767.800642332033</v>
      </c>
      <c r="P49" s="252">
        <v>6075.0413446042585</v>
      </c>
      <c r="Q49" s="274">
        <v>10.351443530010789</v>
      </c>
      <c r="R49" s="274">
        <v>17580.829850258997</v>
      </c>
      <c r="S49" s="275">
        <v>26.969852466893414</v>
      </c>
    </row>
    <row r="50" spans="1:19" s="241" customFormat="1">
      <c r="A50" s="247" t="s">
        <v>337</v>
      </c>
      <c r="B50" s="248">
        <v>16208.358571580195</v>
      </c>
      <c r="C50" s="249">
        <v>18799.809720791203</v>
      </c>
      <c r="D50" s="249">
        <v>19473.464319079496</v>
      </c>
      <c r="E50" s="249">
        <v>24610.464789102003</v>
      </c>
      <c r="F50" s="249">
        <v>2591.4511492110087</v>
      </c>
      <c r="G50" s="249">
        <v>15.988362657245689</v>
      </c>
      <c r="H50" s="249">
        <v>5137.0004700225072</v>
      </c>
      <c r="I50" s="250">
        <v>26.379489472704833</v>
      </c>
      <c r="K50" s="254" t="s">
        <v>338</v>
      </c>
      <c r="L50" s="259">
        <v>32646.192379403477</v>
      </c>
      <c r="M50" s="260">
        <v>31486.476144849978</v>
      </c>
      <c r="N50" s="260">
        <v>31271.072266219999</v>
      </c>
      <c r="O50" s="260">
        <v>37732.81417699904</v>
      </c>
      <c r="P50" s="261">
        <v>-1159.7162345534998</v>
      </c>
      <c r="Q50" s="272">
        <v>-3.5523782408547167</v>
      </c>
      <c r="R50" s="272">
        <v>6461.7419107790411</v>
      </c>
      <c r="S50" s="273">
        <v>20.663640363107149</v>
      </c>
    </row>
    <row r="51" spans="1:19" s="77" customFormat="1">
      <c r="A51" s="254" t="s">
        <v>339</v>
      </c>
      <c r="B51" s="255">
        <v>3481.4254344400001</v>
      </c>
      <c r="C51" s="256">
        <v>3683.7273335499999</v>
      </c>
      <c r="D51" s="256">
        <v>3887.3781986699992</v>
      </c>
      <c r="E51" s="256">
        <v>5326.8057396770018</v>
      </c>
      <c r="F51" s="257">
        <v>202.30189910999979</v>
      </c>
      <c r="G51" s="257">
        <v>5.8108927771001015</v>
      </c>
      <c r="H51" s="257">
        <v>1439.4275410070027</v>
      </c>
      <c r="I51" s="258">
        <v>37.028235161155109</v>
      </c>
      <c r="K51" s="254" t="s">
        <v>340</v>
      </c>
      <c r="L51" s="264">
        <v>7280.0603892459239</v>
      </c>
      <c r="M51" s="261">
        <v>7780.7669621299883</v>
      </c>
      <c r="N51" s="261">
        <v>7501.0507342409865</v>
      </c>
      <c r="O51" s="261">
        <v>17309.946657375982</v>
      </c>
      <c r="P51" s="264">
        <v>500.70657288406437</v>
      </c>
      <c r="Q51" s="272">
        <v>6.8777804868721439</v>
      </c>
      <c r="R51" s="272">
        <v>9808.8959231349945</v>
      </c>
      <c r="S51" s="273">
        <v>130.76695879897329</v>
      </c>
    </row>
    <row r="52" spans="1:19" s="77" customFormat="1">
      <c r="A52" s="254" t="s">
        <v>341</v>
      </c>
      <c r="B52" s="263">
        <v>105</v>
      </c>
      <c r="C52" s="257">
        <v>114</v>
      </c>
      <c r="D52" s="257">
        <v>91.5</v>
      </c>
      <c r="E52" s="257">
        <v>149.30000000000001</v>
      </c>
      <c r="F52" s="263">
        <v>9</v>
      </c>
      <c r="G52" s="257">
        <v>8.5714285714285712</v>
      </c>
      <c r="H52" s="257">
        <v>57.800000000000011</v>
      </c>
      <c r="I52" s="258">
        <v>63.169398907103833</v>
      </c>
      <c r="K52" s="254" t="s">
        <v>342</v>
      </c>
      <c r="L52" s="264">
        <v>18336.651318759999</v>
      </c>
      <c r="M52" s="261">
        <v>24941.492391289998</v>
      </c>
      <c r="N52" s="261">
        <v>25868.472679219867</v>
      </c>
      <c r="O52" s="261">
        <v>26853.56539072001</v>
      </c>
      <c r="P52" s="264">
        <v>6604.8410725299982</v>
      </c>
      <c r="Q52" s="272">
        <v>36.019886934168113</v>
      </c>
      <c r="R52" s="272">
        <v>985.0927115001432</v>
      </c>
      <c r="S52" s="273">
        <v>3.8080822308905296</v>
      </c>
    </row>
    <row r="53" spans="1:19" s="77" customFormat="1">
      <c r="A53" s="254" t="s">
        <v>343</v>
      </c>
      <c r="B53" s="263">
        <v>1058.8240239400002</v>
      </c>
      <c r="C53" s="257">
        <v>971.14760982000041</v>
      </c>
      <c r="D53" s="257">
        <v>1009.2920061000003</v>
      </c>
      <c r="E53" s="257">
        <v>2668.6356177400012</v>
      </c>
      <c r="F53" s="263">
        <v>-87.676414119999777</v>
      </c>
      <c r="G53" s="257">
        <v>-8.2805463549784442</v>
      </c>
      <c r="H53" s="257">
        <v>1659.3436116400007</v>
      </c>
      <c r="I53" s="258">
        <v>164.40669316820026</v>
      </c>
      <c r="K53" s="254" t="s">
        <v>344</v>
      </c>
      <c r="L53" s="265">
        <v>424.96226660747988</v>
      </c>
      <c r="M53" s="266">
        <v>554.17220035117339</v>
      </c>
      <c r="N53" s="266">
        <v>546.3751123921819</v>
      </c>
      <c r="O53" s="266">
        <v>871.47441723700081</v>
      </c>
      <c r="P53" s="261">
        <v>129.20993374369351</v>
      </c>
      <c r="Q53" s="272">
        <v>30.405036846021765</v>
      </c>
      <c r="R53" s="272">
        <v>325.0993048448189</v>
      </c>
      <c r="S53" s="273">
        <v>59.501118823191611</v>
      </c>
    </row>
    <row r="54" spans="1:19" s="77" customFormat="1">
      <c r="A54" s="254" t="s">
        <v>345</v>
      </c>
      <c r="B54" s="263">
        <v>588.85996012999999</v>
      </c>
      <c r="C54" s="257">
        <v>919.39703501999998</v>
      </c>
      <c r="D54" s="257">
        <v>970.18571304000011</v>
      </c>
      <c r="E54" s="257">
        <v>941.95546867000007</v>
      </c>
      <c r="F54" s="263">
        <v>330.53707488999999</v>
      </c>
      <c r="G54" s="257">
        <v>56.131694676104104</v>
      </c>
      <c r="H54" s="257">
        <v>-28.230244370000037</v>
      </c>
      <c r="I54" s="258">
        <v>-2.9097773746371507</v>
      </c>
      <c r="K54" s="247" t="s">
        <v>346</v>
      </c>
      <c r="L54" s="251">
        <v>1715.20585942</v>
      </c>
      <c r="M54" s="252">
        <v>1649.87896327</v>
      </c>
      <c r="N54" s="252">
        <v>1654.9809354899999</v>
      </c>
      <c r="O54" s="252">
        <v>1560.2147500199999</v>
      </c>
      <c r="P54" s="252">
        <v>-65.326896150000039</v>
      </c>
      <c r="Q54" s="274">
        <v>-3.808691288641612</v>
      </c>
      <c r="R54" s="274">
        <v>-94.766185469999982</v>
      </c>
      <c r="S54" s="275">
        <v>-5.7261194638439745</v>
      </c>
    </row>
    <row r="55" spans="1:19" s="77" customFormat="1">
      <c r="A55" s="254" t="s">
        <v>347</v>
      </c>
      <c r="B55" s="263">
        <v>398.30915320000003</v>
      </c>
      <c r="C55" s="257">
        <v>497.66049221000014</v>
      </c>
      <c r="D55" s="257">
        <v>543.40985409999996</v>
      </c>
      <c r="E55" s="257">
        <v>765.42506737999997</v>
      </c>
      <c r="F55" s="263">
        <v>99.351339010000117</v>
      </c>
      <c r="G55" s="257">
        <v>24.943272885349327</v>
      </c>
      <c r="H55" s="257">
        <v>222.01521328000001</v>
      </c>
      <c r="I55" s="258">
        <v>40.855941717822454</v>
      </c>
      <c r="K55" s="247" t="s">
        <v>348</v>
      </c>
      <c r="L55" s="251">
        <v>212595.52070235155</v>
      </c>
      <c r="M55" s="251">
        <v>269388.63498339651</v>
      </c>
      <c r="N55" s="251">
        <v>284468.56294568279</v>
      </c>
      <c r="O55" s="251">
        <v>336771.83132619032</v>
      </c>
      <c r="P55" s="252">
        <v>56793.114281044953</v>
      </c>
      <c r="Q55" s="274">
        <v>26.714163164594257</v>
      </c>
      <c r="R55" s="274">
        <v>52303.268380507536</v>
      </c>
      <c r="S55" s="275">
        <v>18.386308785373402</v>
      </c>
    </row>
    <row r="56" spans="1:19" s="77" customFormat="1" ht="13.5" thickBot="1">
      <c r="A56" s="254" t="s">
        <v>349</v>
      </c>
      <c r="B56" s="263">
        <v>1385.9421205899998</v>
      </c>
      <c r="C56" s="257">
        <v>1299.2974185</v>
      </c>
      <c r="D56" s="257">
        <v>1475.18554584</v>
      </c>
      <c r="E56" s="257">
        <v>1751.2706651799999</v>
      </c>
      <c r="F56" s="263">
        <v>-86.644702089999782</v>
      </c>
      <c r="G56" s="257">
        <v>-6.2516825777049672</v>
      </c>
      <c r="H56" s="257">
        <v>276.08511933999989</v>
      </c>
      <c r="I56" s="258">
        <v>18.715280943373909</v>
      </c>
      <c r="K56" s="283" t="s">
        <v>350</v>
      </c>
      <c r="L56" s="284">
        <v>1362086.7756197201</v>
      </c>
      <c r="M56" s="284">
        <v>1624350.9046533492</v>
      </c>
      <c r="N56" s="284">
        <v>1681852.6269443983</v>
      </c>
      <c r="O56" s="284">
        <v>1966489.1746792328</v>
      </c>
      <c r="P56" s="284">
        <v>262264.02903362957</v>
      </c>
      <c r="Q56" s="285">
        <v>19.254575679607868</v>
      </c>
      <c r="R56" s="285">
        <v>284636.54773483414</v>
      </c>
      <c r="S56" s="286">
        <v>16.923988652440009</v>
      </c>
    </row>
    <row r="57" spans="1:19" s="77" customFormat="1" ht="13.5" thickTop="1">
      <c r="A57" s="254" t="s">
        <v>351</v>
      </c>
      <c r="B57" s="263">
        <v>3501.7259398301962</v>
      </c>
      <c r="C57" s="257">
        <v>3695.1864078511971</v>
      </c>
      <c r="D57" s="257">
        <v>3634.4989916394998</v>
      </c>
      <c r="E57" s="257">
        <v>3777.2972291360006</v>
      </c>
      <c r="F57" s="263">
        <v>193.46046802100091</v>
      </c>
      <c r="G57" s="257">
        <v>5.5247175634305092</v>
      </c>
      <c r="H57" s="257">
        <v>142.79823749650086</v>
      </c>
      <c r="I57" s="258">
        <v>3.9289662158383338</v>
      </c>
      <c r="K57" s="138" t="s">
        <v>133</v>
      </c>
    </row>
    <row r="58" spans="1:19" s="77" customFormat="1">
      <c r="A58" s="254" t="s">
        <v>352</v>
      </c>
      <c r="B58" s="263">
        <v>2301.5686457199995</v>
      </c>
      <c r="C58" s="257">
        <v>3051.6533907400003</v>
      </c>
      <c r="D58" s="257">
        <v>2955.3369070400004</v>
      </c>
      <c r="E58" s="257">
        <v>3032.7512435379999</v>
      </c>
      <c r="F58" s="263">
        <v>750.08474502000081</v>
      </c>
      <c r="G58" s="257">
        <v>32.590153086020678</v>
      </c>
      <c r="H58" s="257">
        <v>77.414336497999557</v>
      </c>
      <c r="I58" s="258">
        <v>2.6194758476973794</v>
      </c>
    </row>
    <row r="59" spans="1:19" s="77" customFormat="1">
      <c r="A59" s="254" t="s">
        <v>353</v>
      </c>
      <c r="B59" s="263">
        <v>670.02099745999976</v>
      </c>
      <c r="C59" s="257">
        <v>1671.45803667</v>
      </c>
      <c r="D59" s="257">
        <v>1918.6132841600004</v>
      </c>
      <c r="E59" s="257">
        <v>2648.5901924709997</v>
      </c>
      <c r="F59" s="263">
        <v>1001.4370392100002</v>
      </c>
      <c r="G59" s="257">
        <v>149.46353069625792</v>
      </c>
      <c r="H59" s="257">
        <v>729.97690831099931</v>
      </c>
      <c r="I59" s="258">
        <v>38.047110084020652</v>
      </c>
    </row>
    <row r="60" spans="1:19" s="77" customFormat="1">
      <c r="A60" s="254" t="s">
        <v>354</v>
      </c>
      <c r="B60" s="263">
        <v>1998.9845559299993</v>
      </c>
      <c r="C60" s="257">
        <v>2128.9415612900007</v>
      </c>
      <c r="D60" s="257">
        <v>2239.3474177900002</v>
      </c>
      <c r="E60" s="257">
        <v>2723.1851994200001</v>
      </c>
      <c r="F60" s="263">
        <v>129.9570053600014</v>
      </c>
      <c r="G60" s="257">
        <v>6.5011510456388057</v>
      </c>
      <c r="H60" s="257">
        <v>483.83778162999988</v>
      </c>
      <c r="I60" s="258">
        <v>21.606195527601376</v>
      </c>
    </row>
    <row r="61" spans="1:19" s="77" customFormat="1">
      <c r="A61" s="254" t="s">
        <v>355</v>
      </c>
      <c r="B61" s="263">
        <v>611.52664983</v>
      </c>
      <c r="C61" s="257">
        <v>693.61336574999996</v>
      </c>
      <c r="D61" s="257">
        <v>675.67252008999992</v>
      </c>
      <c r="E61" s="257">
        <v>733.21094572000004</v>
      </c>
      <c r="F61" s="263">
        <v>82.086715919999961</v>
      </c>
      <c r="G61" s="257">
        <v>13.42324425972596</v>
      </c>
      <c r="H61" s="257">
        <v>57.53842563000012</v>
      </c>
      <c r="I61" s="258">
        <v>8.5157267639560033</v>
      </c>
    </row>
    <row r="62" spans="1:19" s="77" customFormat="1">
      <c r="A62" s="254" t="s">
        <v>356</v>
      </c>
      <c r="B62" s="263">
        <v>101.79091411</v>
      </c>
      <c r="C62" s="257">
        <v>64.139672300000001</v>
      </c>
      <c r="D62" s="257">
        <v>63.511422489999987</v>
      </c>
      <c r="E62" s="257">
        <v>85.02641478000001</v>
      </c>
      <c r="F62" s="263">
        <v>-37.651241810000002</v>
      </c>
      <c r="G62" s="257">
        <v>-36.988804098283588</v>
      </c>
      <c r="H62" s="257">
        <v>21.514992290000023</v>
      </c>
      <c r="I62" s="258">
        <v>33.875783987341187</v>
      </c>
    </row>
    <row r="63" spans="1:19" s="77" customFormat="1" ht="13.5" thickBot="1">
      <c r="A63" s="287" t="s">
        <v>357</v>
      </c>
      <c r="B63" s="288">
        <v>4.4153975499999945</v>
      </c>
      <c r="C63" s="288">
        <v>9.6311996899999972</v>
      </c>
      <c r="D63" s="288">
        <v>9.5646649999999962</v>
      </c>
      <c r="E63" s="288">
        <v>6.9854959999999968</v>
      </c>
      <c r="F63" s="288">
        <v>5.2158021400000028</v>
      </c>
      <c r="G63" s="288">
        <v>118.12757698341363</v>
      </c>
      <c r="H63" s="288">
        <v>-2.5791689999999994</v>
      </c>
      <c r="I63" s="289">
        <v>-26.965596808670249</v>
      </c>
    </row>
    <row r="64" spans="1:19" ht="13.5" thickTop="1">
      <c r="A64" s="138" t="s">
        <v>133</v>
      </c>
      <c r="B64" s="149"/>
      <c r="C64" s="149"/>
      <c r="D64" s="149"/>
      <c r="E64" s="149"/>
    </row>
  </sheetData>
  <mergeCells count="10">
    <mergeCell ref="F5:G5"/>
    <mergeCell ref="H5:I5"/>
    <mergeCell ref="P5:Q5"/>
    <mergeCell ref="R5:S5"/>
    <mergeCell ref="A1:S1"/>
    <mergeCell ref="A2:S2"/>
    <mergeCell ref="H3:I3"/>
    <mergeCell ref="R3:S3"/>
    <mergeCell ref="F4:I4"/>
    <mergeCell ref="P4:S4"/>
  </mergeCells>
  <pageMargins left="0.7" right="0.43" top="0.78" bottom="0.75" header="0.3" footer="0.3"/>
  <pageSetup scale="4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5"/>
  <sheetViews>
    <sheetView view="pageBreakPreview" zoomScaleSheetLayoutView="100" workbookViewId="0">
      <selection activeCell="O15" sqref="O15"/>
    </sheetView>
  </sheetViews>
  <sheetFormatPr defaultRowHeight="12.75"/>
  <cols>
    <col min="1" max="1" width="34.42578125" style="148" bestFit="1" customWidth="1"/>
    <col min="2" max="2" width="12.7109375" style="148" bestFit="1" customWidth="1"/>
    <col min="3" max="4" width="13.28515625" style="148" bestFit="1" customWidth="1"/>
    <col min="5" max="5" width="11.5703125" style="148" bestFit="1" customWidth="1"/>
    <col min="6" max="6" width="11.140625" style="148" bestFit="1" customWidth="1"/>
    <col min="7" max="7" width="7.42578125" style="148" bestFit="1" customWidth="1"/>
    <col min="8" max="8" width="9.5703125" style="148" customWidth="1"/>
    <col min="9" max="9" width="8" style="148" bestFit="1" customWidth="1"/>
    <col min="10" max="256" width="9.140625" style="148"/>
    <col min="257" max="257" width="34.42578125" style="148" bestFit="1" customWidth="1"/>
    <col min="258" max="258" width="12.5703125" style="148" bestFit="1" customWidth="1"/>
    <col min="259" max="260" width="9.42578125" style="148" bestFit="1" customWidth="1"/>
    <col min="261" max="262" width="9.140625" style="148"/>
    <col min="263" max="263" width="7.28515625" style="148" bestFit="1" customWidth="1"/>
    <col min="264" max="264" width="9.5703125" style="148" customWidth="1"/>
    <col min="265" max="265" width="7.28515625" style="148" bestFit="1" customWidth="1"/>
    <col min="266" max="512" width="9.140625" style="148"/>
    <col min="513" max="513" width="34.42578125" style="148" bestFit="1" customWidth="1"/>
    <col min="514" max="514" width="12.5703125" style="148" bestFit="1" customWidth="1"/>
    <col min="515" max="516" width="9.42578125" style="148" bestFit="1" customWidth="1"/>
    <col min="517" max="518" width="9.140625" style="148"/>
    <col min="519" max="519" width="7.28515625" style="148" bestFit="1" customWidth="1"/>
    <col min="520" max="520" width="9.5703125" style="148" customWidth="1"/>
    <col min="521" max="521" width="7.28515625" style="148" bestFit="1" customWidth="1"/>
    <col min="522" max="768" width="9.140625" style="148"/>
    <col min="769" max="769" width="34.42578125" style="148" bestFit="1" customWidth="1"/>
    <col min="770" max="770" width="12.5703125" style="148" bestFit="1" customWidth="1"/>
    <col min="771" max="772" width="9.42578125" style="148" bestFit="1" customWidth="1"/>
    <col min="773" max="774" width="9.140625" style="148"/>
    <col min="775" max="775" width="7.28515625" style="148" bestFit="1" customWidth="1"/>
    <col min="776" max="776" width="9.5703125" style="148" customWidth="1"/>
    <col min="777" max="777" width="7.28515625" style="148" bestFit="1" customWidth="1"/>
    <col min="778" max="1024" width="9.140625" style="148"/>
    <col min="1025" max="1025" width="34.42578125" style="148" bestFit="1" customWidth="1"/>
    <col min="1026" max="1026" width="12.5703125" style="148" bestFit="1" customWidth="1"/>
    <col min="1027" max="1028" width="9.42578125" style="148" bestFit="1" customWidth="1"/>
    <col min="1029" max="1030" width="9.140625" style="148"/>
    <col min="1031" max="1031" width="7.28515625" style="148" bestFit="1" customWidth="1"/>
    <col min="1032" max="1032" width="9.5703125" style="148" customWidth="1"/>
    <col min="1033" max="1033" width="7.28515625" style="148" bestFit="1" customWidth="1"/>
    <col min="1034" max="1280" width="9.140625" style="148"/>
    <col min="1281" max="1281" width="34.42578125" style="148" bestFit="1" customWidth="1"/>
    <col min="1282" max="1282" width="12.5703125" style="148" bestFit="1" customWidth="1"/>
    <col min="1283" max="1284" width="9.42578125" style="148" bestFit="1" customWidth="1"/>
    <col min="1285" max="1286" width="9.140625" style="148"/>
    <col min="1287" max="1287" width="7.28515625" style="148" bestFit="1" customWidth="1"/>
    <col min="1288" max="1288" width="9.5703125" style="148" customWidth="1"/>
    <col min="1289" max="1289" width="7.28515625" style="148" bestFit="1" customWidth="1"/>
    <col min="1290" max="1536" width="9.140625" style="148"/>
    <col min="1537" max="1537" width="34.42578125" style="148" bestFit="1" customWidth="1"/>
    <col min="1538" max="1538" width="12.5703125" style="148" bestFit="1" customWidth="1"/>
    <col min="1539" max="1540" width="9.42578125" style="148" bestFit="1" customWidth="1"/>
    <col min="1541" max="1542" width="9.140625" style="148"/>
    <col min="1543" max="1543" width="7.28515625" style="148" bestFit="1" customWidth="1"/>
    <col min="1544" max="1544" width="9.5703125" style="148" customWidth="1"/>
    <col min="1545" max="1545" width="7.28515625" style="148" bestFit="1" customWidth="1"/>
    <col min="1546" max="1792" width="9.140625" style="148"/>
    <col min="1793" max="1793" width="34.42578125" style="148" bestFit="1" customWidth="1"/>
    <col min="1794" max="1794" width="12.5703125" style="148" bestFit="1" customWidth="1"/>
    <col min="1795" max="1796" width="9.42578125" style="148" bestFit="1" customWidth="1"/>
    <col min="1797" max="1798" width="9.140625" style="148"/>
    <col min="1799" max="1799" width="7.28515625" style="148" bestFit="1" customWidth="1"/>
    <col min="1800" max="1800" width="9.5703125" style="148" customWidth="1"/>
    <col min="1801" max="1801" width="7.28515625" style="148" bestFit="1" customWidth="1"/>
    <col min="1802" max="2048" width="9.140625" style="148"/>
    <col min="2049" max="2049" width="34.42578125" style="148" bestFit="1" customWidth="1"/>
    <col min="2050" max="2050" width="12.5703125" style="148" bestFit="1" customWidth="1"/>
    <col min="2051" max="2052" width="9.42578125" style="148" bestFit="1" customWidth="1"/>
    <col min="2053" max="2054" width="9.140625" style="148"/>
    <col min="2055" max="2055" width="7.28515625" style="148" bestFit="1" customWidth="1"/>
    <col min="2056" max="2056" width="9.5703125" style="148" customWidth="1"/>
    <col min="2057" max="2057" width="7.28515625" style="148" bestFit="1" customWidth="1"/>
    <col min="2058" max="2304" width="9.140625" style="148"/>
    <col min="2305" max="2305" width="34.42578125" style="148" bestFit="1" customWidth="1"/>
    <col min="2306" max="2306" width="12.5703125" style="148" bestFit="1" customWidth="1"/>
    <col min="2307" max="2308" width="9.42578125" style="148" bestFit="1" customWidth="1"/>
    <col min="2309" max="2310" width="9.140625" style="148"/>
    <col min="2311" max="2311" width="7.28515625" style="148" bestFit="1" customWidth="1"/>
    <col min="2312" max="2312" width="9.5703125" style="148" customWidth="1"/>
    <col min="2313" max="2313" width="7.28515625" style="148" bestFit="1" customWidth="1"/>
    <col min="2314" max="2560" width="9.140625" style="148"/>
    <col min="2561" max="2561" width="34.42578125" style="148" bestFit="1" customWidth="1"/>
    <col min="2562" max="2562" width="12.5703125" style="148" bestFit="1" customWidth="1"/>
    <col min="2563" max="2564" width="9.42578125" style="148" bestFit="1" customWidth="1"/>
    <col min="2565" max="2566" width="9.140625" style="148"/>
    <col min="2567" max="2567" width="7.28515625" style="148" bestFit="1" customWidth="1"/>
    <col min="2568" max="2568" width="9.5703125" style="148" customWidth="1"/>
    <col min="2569" max="2569" width="7.28515625" style="148" bestFit="1" customWidth="1"/>
    <col min="2570" max="2816" width="9.140625" style="148"/>
    <col min="2817" max="2817" width="34.42578125" style="148" bestFit="1" customWidth="1"/>
    <col min="2818" max="2818" width="12.5703125" style="148" bestFit="1" customWidth="1"/>
    <col min="2819" max="2820" width="9.42578125" style="148" bestFit="1" customWidth="1"/>
    <col min="2821" max="2822" width="9.140625" style="148"/>
    <col min="2823" max="2823" width="7.28515625" style="148" bestFit="1" customWidth="1"/>
    <col min="2824" max="2824" width="9.5703125" style="148" customWidth="1"/>
    <col min="2825" max="2825" width="7.28515625" style="148" bestFit="1" customWidth="1"/>
    <col min="2826" max="3072" width="9.140625" style="148"/>
    <col min="3073" max="3073" width="34.42578125" style="148" bestFit="1" customWidth="1"/>
    <col min="3074" max="3074" width="12.5703125" style="148" bestFit="1" customWidth="1"/>
    <col min="3075" max="3076" width="9.42578125" style="148" bestFit="1" customWidth="1"/>
    <col min="3077" max="3078" width="9.140625" style="148"/>
    <col min="3079" max="3079" width="7.28515625" style="148" bestFit="1" customWidth="1"/>
    <col min="3080" max="3080" width="9.5703125" style="148" customWidth="1"/>
    <col min="3081" max="3081" width="7.28515625" style="148" bestFit="1" customWidth="1"/>
    <col min="3082" max="3328" width="9.140625" style="148"/>
    <col min="3329" max="3329" width="34.42578125" style="148" bestFit="1" customWidth="1"/>
    <col min="3330" max="3330" width="12.5703125" style="148" bestFit="1" customWidth="1"/>
    <col min="3331" max="3332" width="9.42578125" style="148" bestFit="1" customWidth="1"/>
    <col min="3333" max="3334" width="9.140625" style="148"/>
    <col min="3335" max="3335" width="7.28515625" style="148" bestFit="1" customWidth="1"/>
    <col min="3336" max="3336" width="9.5703125" style="148" customWidth="1"/>
    <col min="3337" max="3337" width="7.28515625" style="148" bestFit="1" customWidth="1"/>
    <col min="3338" max="3584" width="9.140625" style="148"/>
    <col min="3585" max="3585" width="34.42578125" style="148" bestFit="1" customWidth="1"/>
    <col min="3586" max="3586" width="12.5703125" style="148" bestFit="1" customWidth="1"/>
    <col min="3587" max="3588" width="9.42578125" style="148" bestFit="1" customWidth="1"/>
    <col min="3589" max="3590" width="9.140625" style="148"/>
    <col min="3591" max="3591" width="7.28515625" style="148" bestFit="1" customWidth="1"/>
    <col min="3592" max="3592" width="9.5703125" style="148" customWidth="1"/>
    <col min="3593" max="3593" width="7.28515625" style="148" bestFit="1" customWidth="1"/>
    <col min="3594" max="3840" width="9.140625" style="148"/>
    <col min="3841" max="3841" width="34.42578125" style="148" bestFit="1" customWidth="1"/>
    <col min="3842" max="3842" width="12.5703125" style="148" bestFit="1" customWidth="1"/>
    <col min="3843" max="3844" width="9.42578125" style="148" bestFit="1" customWidth="1"/>
    <col min="3845" max="3846" width="9.140625" style="148"/>
    <col min="3847" max="3847" width="7.28515625" style="148" bestFit="1" customWidth="1"/>
    <col min="3848" max="3848" width="9.5703125" style="148" customWidth="1"/>
    <col min="3849" max="3849" width="7.28515625" style="148" bestFit="1" customWidth="1"/>
    <col min="3850" max="4096" width="9.140625" style="148"/>
    <col min="4097" max="4097" width="34.42578125" style="148" bestFit="1" customWidth="1"/>
    <col min="4098" max="4098" width="12.5703125" style="148" bestFit="1" customWidth="1"/>
    <col min="4099" max="4100" width="9.42578125" style="148" bestFit="1" customWidth="1"/>
    <col min="4101" max="4102" width="9.140625" style="148"/>
    <col min="4103" max="4103" width="7.28515625" style="148" bestFit="1" customWidth="1"/>
    <col min="4104" max="4104" width="9.5703125" style="148" customWidth="1"/>
    <col min="4105" max="4105" width="7.28515625" style="148" bestFit="1" customWidth="1"/>
    <col min="4106" max="4352" width="9.140625" style="148"/>
    <col min="4353" max="4353" width="34.42578125" style="148" bestFit="1" customWidth="1"/>
    <col min="4354" max="4354" width="12.5703125" style="148" bestFit="1" customWidth="1"/>
    <col min="4355" max="4356" width="9.42578125" style="148" bestFit="1" customWidth="1"/>
    <col min="4357" max="4358" width="9.140625" style="148"/>
    <col min="4359" max="4359" width="7.28515625" style="148" bestFit="1" customWidth="1"/>
    <col min="4360" max="4360" width="9.5703125" style="148" customWidth="1"/>
    <col min="4361" max="4361" width="7.28515625" style="148" bestFit="1" customWidth="1"/>
    <col min="4362" max="4608" width="9.140625" style="148"/>
    <col min="4609" max="4609" width="34.42578125" style="148" bestFit="1" customWidth="1"/>
    <col min="4610" max="4610" width="12.5703125" style="148" bestFit="1" customWidth="1"/>
    <col min="4611" max="4612" width="9.42578125" style="148" bestFit="1" customWidth="1"/>
    <col min="4613" max="4614" width="9.140625" style="148"/>
    <col min="4615" max="4615" width="7.28515625" style="148" bestFit="1" customWidth="1"/>
    <col min="4616" max="4616" width="9.5703125" style="148" customWidth="1"/>
    <col min="4617" max="4617" width="7.28515625" style="148" bestFit="1" customWidth="1"/>
    <col min="4618" max="4864" width="9.140625" style="148"/>
    <col min="4865" max="4865" width="34.42578125" style="148" bestFit="1" customWidth="1"/>
    <col min="4866" max="4866" width="12.5703125" style="148" bestFit="1" customWidth="1"/>
    <col min="4867" max="4868" width="9.42578125" style="148" bestFit="1" customWidth="1"/>
    <col min="4869" max="4870" width="9.140625" style="148"/>
    <col min="4871" max="4871" width="7.28515625" style="148" bestFit="1" customWidth="1"/>
    <col min="4872" max="4872" width="9.5703125" style="148" customWidth="1"/>
    <col min="4873" max="4873" width="7.28515625" style="148" bestFit="1" customWidth="1"/>
    <col min="4874" max="5120" width="9.140625" style="148"/>
    <col min="5121" max="5121" width="34.42578125" style="148" bestFit="1" customWidth="1"/>
    <col min="5122" max="5122" width="12.5703125" style="148" bestFit="1" customWidth="1"/>
    <col min="5123" max="5124" width="9.42578125" style="148" bestFit="1" customWidth="1"/>
    <col min="5125" max="5126" width="9.140625" style="148"/>
    <col min="5127" max="5127" width="7.28515625" style="148" bestFit="1" customWidth="1"/>
    <col min="5128" max="5128" width="9.5703125" style="148" customWidth="1"/>
    <col min="5129" max="5129" width="7.28515625" style="148" bestFit="1" customWidth="1"/>
    <col min="5130" max="5376" width="9.140625" style="148"/>
    <col min="5377" max="5377" width="34.42578125" style="148" bestFit="1" customWidth="1"/>
    <col min="5378" max="5378" width="12.5703125" style="148" bestFit="1" customWidth="1"/>
    <col min="5379" max="5380" width="9.42578125" style="148" bestFit="1" customWidth="1"/>
    <col min="5381" max="5382" width="9.140625" style="148"/>
    <col min="5383" max="5383" width="7.28515625" style="148" bestFit="1" customWidth="1"/>
    <col min="5384" max="5384" width="9.5703125" style="148" customWidth="1"/>
    <col min="5385" max="5385" width="7.28515625" style="148" bestFit="1" customWidth="1"/>
    <col min="5386" max="5632" width="9.140625" style="148"/>
    <col min="5633" max="5633" width="34.42578125" style="148" bestFit="1" customWidth="1"/>
    <col min="5634" max="5634" width="12.5703125" style="148" bestFit="1" customWidth="1"/>
    <col min="5635" max="5636" width="9.42578125" style="148" bestFit="1" customWidth="1"/>
    <col min="5637" max="5638" width="9.140625" style="148"/>
    <col min="5639" max="5639" width="7.28515625" style="148" bestFit="1" customWidth="1"/>
    <col min="5640" max="5640" width="9.5703125" style="148" customWidth="1"/>
    <col min="5641" max="5641" width="7.28515625" style="148" bestFit="1" customWidth="1"/>
    <col min="5642" max="5888" width="9.140625" style="148"/>
    <col min="5889" max="5889" width="34.42578125" style="148" bestFit="1" customWidth="1"/>
    <col min="5890" max="5890" width="12.5703125" style="148" bestFit="1" customWidth="1"/>
    <col min="5891" max="5892" width="9.42578125" style="148" bestFit="1" customWidth="1"/>
    <col min="5893" max="5894" width="9.140625" style="148"/>
    <col min="5895" max="5895" width="7.28515625" style="148" bestFit="1" customWidth="1"/>
    <col min="5896" max="5896" width="9.5703125" style="148" customWidth="1"/>
    <col min="5897" max="5897" width="7.28515625" style="148" bestFit="1" customWidth="1"/>
    <col min="5898" max="6144" width="9.140625" style="148"/>
    <col min="6145" max="6145" width="34.42578125" style="148" bestFit="1" customWidth="1"/>
    <col min="6146" max="6146" width="12.5703125" style="148" bestFit="1" customWidth="1"/>
    <col min="6147" max="6148" width="9.42578125" style="148" bestFit="1" customWidth="1"/>
    <col min="6149" max="6150" width="9.140625" style="148"/>
    <col min="6151" max="6151" width="7.28515625" style="148" bestFit="1" customWidth="1"/>
    <col min="6152" max="6152" width="9.5703125" style="148" customWidth="1"/>
    <col min="6153" max="6153" width="7.28515625" style="148" bestFit="1" customWidth="1"/>
    <col min="6154" max="6400" width="9.140625" style="148"/>
    <col min="6401" max="6401" width="34.42578125" style="148" bestFit="1" customWidth="1"/>
    <col min="6402" max="6402" width="12.5703125" style="148" bestFit="1" customWidth="1"/>
    <col min="6403" max="6404" width="9.42578125" style="148" bestFit="1" customWidth="1"/>
    <col min="6405" max="6406" width="9.140625" style="148"/>
    <col min="6407" max="6407" width="7.28515625" style="148" bestFit="1" customWidth="1"/>
    <col min="6408" max="6408" width="9.5703125" style="148" customWidth="1"/>
    <col min="6409" max="6409" width="7.28515625" style="148" bestFit="1" customWidth="1"/>
    <col min="6410" max="6656" width="9.140625" style="148"/>
    <col min="6657" max="6657" width="34.42578125" style="148" bestFit="1" customWidth="1"/>
    <col min="6658" max="6658" width="12.5703125" style="148" bestFit="1" customWidth="1"/>
    <col min="6659" max="6660" width="9.42578125" style="148" bestFit="1" customWidth="1"/>
    <col min="6661" max="6662" width="9.140625" style="148"/>
    <col min="6663" max="6663" width="7.28515625" style="148" bestFit="1" customWidth="1"/>
    <col min="6664" max="6664" width="9.5703125" style="148" customWidth="1"/>
    <col min="6665" max="6665" width="7.28515625" style="148" bestFit="1" customWidth="1"/>
    <col min="6666" max="6912" width="9.140625" style="148"/>
    <col min="6913" max="6913" width="34.42578125" style="148" bestFit="1" customWidth="1"/>
    <col min="6914" max="6914" width="12.5703125" style="148" bestFit="1" customWidth="1"/>
    <col min="6915" max="6916" width="9.42578125" style="148" bestFit="1" customWidth="1"/>
    <col min="6917" max="6918" width="9.140625" style="148"/>
    <col min="6919" max="6919" width="7.28515625" style="148" bestFit="1" customWidth="1"/>
    <col min="6920" max="6920" width="9.5703125" style="148" customWidth="1"/>
    <col min="6921" max="6921" width="7.28515625" style="148" bestFit="1" customWidth="1"/>
    <col min="6922" max="7168" width="9.140625" style="148"/>
    <col min="7169" max="7169" width="34.42578125" style="148" bestFit="1" customWidth="1"/>
    <col min="7170" max="7170" width="12.5703125" style="148" bestFit="1" customWidth="1"/>
    <col min="7171" max="7172" width="9.42578125" style="148" bestFit="1" customWidth="1"/>
    <col min="7173" max="7174" width="9.140625" style="148"/>
    <col min="7175" max="7175" width="7.28515625" style="148" bestFit="1" customWidth="1"/>
    <col min="7176" max="7176" width="9.5703125" style="148" customWidth="1"/>
    <col min="7177" max="7177" width="7.28515625" style="148" bestFit="1" customWidth="1"/>
    <col min="7178" max="7424" width="9.140625" style="148"/>
    <col min="7425" max="7425" width="34.42578125" style="148" bestFit="1" customWidth="1"/>
    <col min="7426" max="7426" width="12.5703125" style="148" bestFit="1" customWidth="1"/>
    <col min="7427" max="7428" width="9.42578125" style="148" bestFit="1" customWidth="1"/>
    <col min="7429" max="7430" width="9.140625" style="148"/>
    <col min="7431" max="7431" width="7.28515625" style="148" bestFit="1" customWidth="1"/>
    <col min="7432" max="7432" width="9.5703125" style="148" customWidth="1"/>
    <col min="7433" max="7433" width="7.28515625" style="148" bestFit="1" customWidth="1"/>
    <col min="7434" max="7680" width="9.140625" style="148"/>
    <col min="7681" max="7681" width="34.42578125" style="148" bestFit="1" customWidth="1"/>
    <col min="7682" max="7682" width="12.5703125" style="148" bestFit="1" customWidth="1"/>
    <col min="7683" max="7684" width="9.42578125" style="148" bestFit="1" customWidth="1"/>
    <col min="7685" max="7686" width="9.140625" style="148"/>
    <col min="7687" max="7687" width="7.28515625" style="148" bestFit="1" customWidth="1"/>
    <col min="7688" max="7688" width="9.5703125" style="148" customWidth="1"/>
    <col min="7689" max="7689" width="7.28515625" style="148" bestFit="1" customWidth="1"/>
    <col min="7690" max="7936" width="9.140625" style="148"/>
    <col min="7937" max="7937" width="34.42578125" style="148" bestFit="1" customWidth="1"/>
    <col min="7938" max="7938" width="12.5703125" style="148" bestFit="1" customWidth="1"/>
    <col min="7939" max="7940" width="9.42578125" style="148" bestFit="1" customWidth="1"/>
    <col min="7941" max="7942" width="9.140625" style="148"/>
    <col min="7943" max="7943" width="7.28515625" style="148" bestFit="1" customWidth="1"/>
    <col min="7944" max="7944" width="9.5703125" style="148" customWidth="1"/>
    <col min="7945" max="7945" width="7.28515625" style="148" bestFit="1" customWidth="1"/>
    <col min="7946" max="8192" width="9.140625" style="148"/>
    <col min="8193" max="8193" width="34.42578125" style="148" bestFit="1" customWidth="1"/>
    <col min="8194" max="8194" width="12.5703125" style="148" bestFit="1" customWidth="1"/>
    <col min="8195" max="8196" width="9.42578125" style="148" bestFit="1" customWidth="1"/>
    <col min="8197" max="8198" width="9.140625" style="148"/>
    <col min="8199" max="8199" width="7.28515625" style="148" bestFit="1" customWidth="1"/>
    <col min="8200" max="8200" width="9.5703125" style="148" customWidth="1"/>
    <col min="8201" max="8201" width="7.28515625" style="148" bestFit="1" customWidth="1"/>
    <col min="8202" max="8448" width="9.140625" style="148"/>
    <col min="8449" max="8449" width="34.42578125" style="148" bestFit="1" customWidth="1"/>
    <col min="8450" max="8450" width="12.5703125" style="148" bestFit="1" customWidth="1"/>
    <col min="8451" max="8452" width="9.42578125" style="148" bestFit="1" customWidth="1"/>
    <col min="8453" max="8454" width="9.140625" style="148"/>
    <col min="8455" max="8455" width="7.28515625" style="148" bestFit="1" customWidth="1"/>
    <col min="8456" max="8456" width="9.5703125" style="148" customWidth="1"/>
    <col min="8457" max="8457" width="7.28515625" style="148" bestFit="1" customWidth="1"/>
    <col min="8458" max="8704" width="9.140625" style="148"/>
    <col min="8705" max="8705" width="34.42578125" style="148" bestFit="1" customWidth="1"/>
    <col min="8706" max="8706" width="12.5703125" style="148" bestFit="1" customWidth="1"/>
    <col min="8707" max="8708" width="9.42578125" style="148" bestFit="1" customWidth="1"/>
    <col min="8709" max="8710" width="9.140625" style="148"/>
    <col min="8711" max="8711" width="7.28515625" style="148" bestFit="1" customWidth="1"/>
    <col min="8712" max="8712" width="9.5703125" style="148" customWidth="1"/>
    <col min="8713" max="8713" width="7.28515625" style="148" bestFit="1" customWidth="1"/>
    <col min="8714" max="8960" width="9.140625" style="148"/>
    <col min="8961" max="8961" width="34.42578125" style="148" bestFit="1" customWidth="1"/>
    <col min="8962" max="8962" width="12.5703125" style="148" bestFit="1" customWidth="1"/>
    <col min="8963" max="8964" width="9.42578125" style="148" bestFit="1" customWidth="1"/>
    <col min="8965" max="8966" width="9.140625" style="148"/>
    <col min="8967" max="8967" width="7.28515625" style="148" bestFit="1" customWidth="1"/>
    <col min="8968" max="8968" width="9.5703125" style="148" customWidth="1"/>
    <col min="8969" max="8969" width="7.28515625" style="148" bestFit="1" customWidth="1"/>
    <col min="8970" max="9216" width="9.140625" style="148"/>
    <col min="9217" max="9217" width="34.42578125" style="148" bestFit="1" customWidth="1"/>
    <col min="9218" max="9218" width="12.5703125" style="148" bestFit="1" customWidth="1"/>
    <col min="9219" max="9220" width="9.42578125" style="148" bestFit="1" customWidth="1"/>
    <col min="9221" max="9222" width="9.140625" style="148"/>
    <col min="9223" max="9223" width="7.28515625" style="148" bestFit="1" customWidth="1"/>
    <col min="9224" max="9224" width="9.5703125" style="148" customWidth="1"/>
    <col min="9225" max="9225" width="7.28515625" style="148" bestFit="1" customWidth="1"/>
    <col min="9226" max="9472" width="9.140625" style="148"/>
    <col min="9473" max="9473" width="34.42578125" style="148" bestFit="1" customWidth="1"/>
    <col min="9474" max="9474" width="12.5703125" style="148" bestFit="1" customWidth="1"/>
    <col min="9475" max="9476" width="9.42578125" style="148" bestFit="1" customWidth="1"/>
    <col min="9477" max="9478" width="9.140625" style="148"/>
    <col min="9479" max="9479" width="7.28515625" style="148" bestFit="1" customWidth="1"/>
    <col min="9480" max="9480" width="9.5703125" style="148" customWidth="1"/>
    <col min="9481" max="9481" width="7.28515625" style="148" bestFit="1" customWidth="1"/>
    <col min="9482" max="9728" width="9.140625" style="148"/>
    <col min="9729" max="9729" width="34.42578125" style="148" bestFit="1" customWidth="1"/>
    <col min="9730" max="9730" width="12.5703125" style="148" bestFit="1" customWidth="1"/>
    <col min="9731" max="9732" width="9.42578125" style="148" bestFit="1" customWidth="1"/>
    <col min="9733" max="9734" width="9.140625" style="148"/>
    <col min="9735" max="9735" width="7.28515625" style="148" bestFit="1" customWidth="1"/>
    <col min="9736" max="9736" width="9.5703125" style="148" customWidth="1"/>
    <col min="9737" max="9737" width="7.28515625" style="148" bestFit="1" customWidth="1"/>
    <col min="9738" max="9984" width="9.140625" style="148"/>
    <col min="9985" max="9985" width="34.42578125" style="148" bestFit="1" customWidth="1"/>
    <col min="9986" max="9986" width="12.5703125" style="148" bestFit="1" customWidth="1"/>
    <col min="9987" max="9988" width="9.42578125" style="148" bestFit="1" customWidth="1"/>
    <col min="9989" max="9990" width="9.140625" style="148"/>
    <col min="9991" max="9991" width="7.28515625" style="148" bestFit="1" customWidth="1"/>
    <col min="9992" max="9992" width="9.5703125" style="148" customWidth="1"/>
    <col min="9993" max="9993" width="7.28515625" style="148" bestFit="1" customWidth="1"/>
    <col min="9994" max="10240" width="9.140625" style="148"/>
    <col min="10241" max="10241" width="34.42578125" style="148" bestFit="1" customWidth="1"/>
    <col min="10242" max="10242" width="12.5703125" style="148" bestFit="1" customWidth="1"/>
    <col min="10243" max="10244" width="9.42578125" style="148" bestFit="1" customWidth="1"/>
    <col min="10245" max="10246" width="9.140625" style="148"/>
    <col min="10247" max="10247" width="7.28515625" style="148" bestFit="1" customWidth="1"/>
    <col min="10248" max="10248" width="9.5703125" style="148" customWidth="1"/>
    <col min="10249" max="10249" width="7.28515625" style="148" bestFit="1" customWidth="1"/>
    <col min="10250" max="10496" width="9.140625" style="148"/>
    <col min="10497" max="10497" width="34.42578125" style="148" bestFit="1" customWidth="1"/>
    <col min="10498" max="10498" width="12.5703125" style="148" bestFit="1" customWidth="1"/>
    <col min="10499" max="10500" width="9.42578125" style="148" bestFit="1" customWidth="1"/>
    <col min="10501" max="10502" width="9.140625" style="148"/>
    <col min="10503" max="10503" width="7.28515625" style="148" bestFit="1" customWidth="1"/>
    <col min="10504" max="10504" width="9.5703125" style="148" customWidth="1"/>
    <col min="10505" max="10505" width="7.28515625" style="148" bestFit="1" customWidth="1"/>
    <col min="10506" max="10752" width="9.140625" style="148"/>
    <col min="10753" max="10753" width="34.42578125" style="148" bestFit="1" customWidth="1"/>
    <col min="10754" max="10754" width="12.5703125" style="148" bestFit="1" customWidth="1"/>
    <col min="10755" max="10756" width="9.42578125" style="148" bestFit="1" customWidth="1"/>
    <col min="10757" max="10758" width="9.140625" style="148"/>
    <col min="10759" max="10759" width="7.28515625" style="148" bestFit="1" customWidth="1"/>
    <col min="10760" max="10760" width="9.5703125" style="148" customWidth="1"/>
    <col min="10761" max="10761" width="7.28515625" style="148" bestFit="1" customWidth="1"/>
    <col min="10762" max="11008" width="9.140625" style="148"/>
    <col min="11009" max="11009" width="34.42578125" style="148" bestFit="1" customWidth="1"/>
    <col min="11010" max="11010" width="12.5703125" style="148" bestFit="1" customWidth="1"/>
    <col min="11011" max="11012" width="9.42578125" style="148" bestFit="1" customWidth="1"/>
    <col min="11013" max="11014" width="9.140625" style="148"/>
    <col min="11015" max="11015" width="7.28515625" style="148" bestFit="1" customWidth="1"/>
    <col min="11016" max="11016" width="9.5703125" style="148" customWidth="1"/>
    <col min="11017" max="11017" width="7.28515625" style="148" bestFit="1" customWidth="1"/>
    <col min="11018" max="11264" width="9.140625" style="148"/>
    <col min="11265" max="11265" width="34.42578125" style="148" bestFit="1" customWidth="1"/>
    <col min="11266" max="11266" width="12.5703125" style="148" bestFit="1" customWidth="1"/>
    <col min="11267" max="11268" width="9.42578125" style="148" bestFit="1" customWidth="1"/>
    <col min="11269" max="11270" width="9.140625" style="148"/>
    <col min="11271" max="11271" width="7.28515625" style="148" bestFit="1" customWidth="1"/>
    <col min="11272" max="11272" width="9.5703125" style="148" customWidth="1"/>
    <col min="11273" max="11273" width="7.28515625" style="148" bestFit="1" customWidth="1"/>
    <col min="11274" max="11520" width="9.140625" style="148"/>
    <col min="11521" max="11521" width="34.42578125" style="148" bestFit="1" customWidth="1"/>
    <col min="11522" max="11522" width="12.5703125" style="148" bestFit="1" customWidth="1"/>
    <col min="11523" max="11524" width="9.42578125" style="148" bestFit="1" customWidth="1"/>
    <col min="11525" max="11526" width="9.140625" style="148"/>
    <col min="11527" max="11527" width="7.28515625" style="148" bestFit="1" customWidth="1"/>
    <col min="11528" max="11528" width="9.5703125" style="148" customWidth="1"/>
    <col min="11529" max="11529" width="7.28515625" style="148" bestFit="1" customWidth="1"/>
    <col min="11530" max="11776" width="9.140625" style="148"/>
    <col min="11777" max="11777" width="34.42578125" style="148" bestFit="1" customWidth="1"/>
    <col min="11778" max="11778" width="12.5703125" style="148" bestFit="1" customWidth="1"/>
    <col min="11779" max="11780" width="9.42578125" style="148" bestFit="1" customWidth="1"/>
    <col min="11781" max="11782" width="9.140625" style="148"/>
    <col min="11783" max="11783" width="7.28515625" style="148" bestFit="1" customWidth="1"/>
    <col min="11784" max="11784" width="9.5703125" style="148" customWidth="1"/>
    <col min="11785" max="11785" width="7.28515625" style="148" bestFit="1" customWidth="1"/>
    <col min="11786" max="12032" width="9.140625" style="148"/>
    <col min="12033" max="12033" width="34.42578125" style="148" bestFit="1" customWidth="1"/>
    <col min="12034" max="12034" width="12.5703125" style="148" bestFit="1" customWidth="1"/>
    <col min="12035" max="12036" width="9.42578125" style="148" bestFit="1" customWidth="1"/>
    <col min="12037" max="12038" width="9.140625" style="148"/>
    <col min="12039" max="12039" width="7.28515625" style="148" bestFit="1" customWidth="1"/>
    <col min="12040" max="12040" width="9.5703125" style="148" customWidth="1"/>
    <col min="12041" max="12041" width="7.28515625" style="148" bestFit="1" customWidth="1"/>
    <col min="12042" max="12288" width="9.140625" style="148"/>
    <col min="12289" max="12289" width="34.42578125" style="148" bestFit="1" customWidth="1"/>
    <col min="12290" max="12290" width="12.5703125" style="148" bestFit="1" customWidth="1"/>
    <col min="12291" max="12292" width="9.42578125" style="148" bestFit="1" customWidth="1"/>
    <col min="12293" max="12294" width="9.140625" style="148"/>
    <col min="12295" max="12295" width="7.28515625" style="148" bestFit="1" customWidth="1"/>
    <col min="12296" max="12296" width="9.5703125" style="148" customWidth="1"/>
    <col min="12297" max="12297" width="7.28515625" style="148" bestFit="1" customWidth="1"/>
    <col min="12298" max="12544" width="9.140625" style="148"/>
    <col min="12545" max="12545" width="34.42578125" style="148" bestFit="1" customWidth="1"/>
    <col min="12546" max="12546" width="12.5703125" style="148" bestFit="1" customWidth="1"/>
    <col min="12547" max="12548" width="9.42578125" style="148" bestFit="1" customWidth="1"/>
    <col min="12549" max="12550" width="9.140625" style="148"/>
    <col min="12551" max="12551" width="7.28515625" style="148" bestFit="1" customWidth="1"/>
    <col min="12552" max="12552" width="9.5703125" style="148" customWidth="1"/>
    <col min="12553" max="12553" width="7.28515625" style="148" bestFit="1" customWidth="1"/>
    <col min="12554" max="12800" width="9.140625" style="148"/>
    <col min="12801" max="12801" width="34.42578125" style="148" bestFit="1" customWidth="1"/>
    <col min="12802" max="12802" width="12.5703125" style="148" bestFit="1" customWidth="1"/>
    <col min="12803" max="12804" width="9.42578125" style="148" bestFit="1" customWidth="1"/>
    <col min="12805" max="12806" width="9.140625" style="148"/>
    <col min="12807" max="12807" width="7.28515625" style="148" bestFit="1" customWidth="1"/>
    <col min="12808" max="12808" width="9.5703125" style="148" customWidth="1"/>
    <col min="12809" max="12809" width="7.28515625" style="148" bestFit="1" customWidth="1"/>
    <col min="12810" max="13056" width="9.140625" style="148"/>
    <col min="13057" max="13057" width="34.42578125" style="148" bestFit="1" customWidth="1"/>
    <col min="13058" max="13058" width="12.5703125" style="148" bestFit="1" customWidth="1"/>
    <col min="13059" max="13060" width="9.42578125" style="148" bestFit="1" customWidth="1"/>
    <col min="13061" max="13062" width="9.140625" style="148"/>
    <col min="13063" max="13063" width="7.28515625" style="148" bestFit="1" customWidth="1"/>
    <col min="13064" max="13064" width="9.5703125" style="148" customWidth="1"/>
    <col min="13065" max="13065" width="7.28515625" style="148" bestFit="1" customWidth="1"/>
    <col min="13066" max="13312" width="9.140625" style="148"/>
    <col min="13313" max="13313" width="34.42578125" style="148" bestFit="1" customWidth="1"/>
    <col min="13314" max="13314" width="12.5703125" style="148" bestFit="1" customWidth="1"/>
    <col min="13315" max="13316" width="9.42578125" style="148" bestFit="1" customWidth="1"/>
    <col min="13317" max="13318" width="9.140625" style="148"/>
    <col min="13319" max="13319" width="7.28515625" style="148" bestFit="1" customWidth="1"/>
    <col min="13320" max="13320" width="9.5703125" style="148" customWidth="1"/>
    <col min="13321" max="13321" width="7.28515625" style="148" bestFit="1" customWidth="1"/>
    <col min="13322" max="13568" width="9.140625" style="148"/>
    <col min="13569" max="13569" width="34.42578125" style="148" bestFit="1" customWidth="1"/>
    <col min="13570" max="13570" width="12.5703125" style="148" bestFit="1" customWidth="1"/>
    <col min="13571" max="13572" width="9.42578125" style="148" bestFit="1" customWidth="1"/>
    <col min="13573" max="13574" width="9.140625" style="148"/>
    <col min="13575" max="13575" width="7.28515625" style="148" bestFit="1" customWidth="1"/>
    <col min="13576" max="13576" width="9.5703125" style="148" customWidth="1"/>
    <col min="13577" max="13577" width="7.28515625" style="148" bestFit="1" customWidth="1"/>
    <col min="13578" max="13824" width="9.140625" style="148"/>
    <col min="13825" max="13825" width="34.42578125" style="148" bestFit="1" customWidth="1"/>
    <col min="13826" max="13826" width="12.5703125" style="148" bestFit="1" customWidth="1"/>
    <col min="13827" max="13828" width="9.42578125" style="148" bestFit="1" customWidth="1"/>
    <col min="13829" max="13830" width="9.140625" style="148"/>
    <col min="13831" max="13831" width="7.28515625" style="148" bestFit="1" customWidth="1"/>
    <col min="13832" max="13832" width="9.5703125" style="148" customWidth="1"/>
    <col min="13833" max="13833" width="7.28515625" style="148" bestFit="1" customWidth="1"/>
    <col min="13834" max="14080" width="9.140625" style="148"/>
    <col min="14081" max="14081" width="34.42578125" style="148" bestFit="1" customWidth="1"/>
    <col min="14082" max="14082" width="12.5703125" style="148" bestFit="1" customWidth="1"/>
    <col min="14083" max="14084" width="9.42578125" style="148" bestFit="1" customWidth="1"/>
    <col min="14085" max="14086" width="9.140625" style="148"/>
    <col min="14087" max="14087" width="7.28515625" style="148" bestFit="1" customWidth="1"/>
    <col min="14088" max="14088" width="9.5703125" style="148" customWidth="1"/>
    <col min="14089" max="14089" width="7.28515625" style="148" bestFit="1" customWidth="1"/>
    <col min="14090" max="14336" width="9.140625" style="148"/>
    <col min="14337" max="14337" width="34.42578125" style="148" bestFit="1" customWidth="1"/>
    <col min="14338" max="14338" width="12.5703125" style="148" bestFit="1" customWidth="1"/>
    <col min="14339" max="14340" width="9.42578125" style="148" bestFit="1" customWidth="1"/>
    <col min="14341" max="14342" width="9.140625" style="148"/>
    <col min="14343" max="14343" width="7.28515625" style="148" bestFit="1" customWidth="1"/>
    <col min="14344" max="14344" width="9.5703125" style="148" customWidth="1"/>
    <col min="14345" max="14345" width="7.28515625" style="148" bestFit="1" customWidth="1"/>
    <col min="14346" max="14592" width="9.140625" style="148"/>
    <col min="14593" max="14593" width="34.42578125" style="148" bestFit="1" customWidth="1"/>
    <col min="14594" max="14594" width="12.5703125" style="148" bestFit="1" customWidth="1"/>
    <col min="14595" max="14596" width="9.42578125" style="148" bestFit="1" customWidth="1"/>
    <col min="14597" max="14598" width="9.140625" style="148"/>
    <col min="14599" max="14599" width="7.28515625" style="148" bestFit="1" customWidth="1"/>
    <col min="14600" max="14600" width="9.5703125" style="148" customWidth="1"/>
    <col min="14601" max="14601" width="7.28515625" style="148" bestFit="1" customWidth="1"/>
    <col min="14602" max="14848" width="9.140625" style="148"/>
    <col min="14849" max="14849" width="34.42578125" style="148" bestFit="1" customWidth="1"/>
    <col min="14850" max="14850" width="12.5703125" style="148" bestFit="1" customWidth="1"/>
    <col min="14851" max="14852" width="9.42578125" style="148" bestFit="1" customWidth="1"/>
    <col min="14853" max="14854" width="9.140625" style="148"/>
    <col min="14855" max="14855" width="7.28515625" style="148" bestFit="1" customWidth="1"/>
    <col min="14856" max="14856" width="9.5703125" style="148" customWidth="1"/>
    <col min="14857" max="14857" width="7.28515625" style="148" bestFit="1" customWidth="1"/>
    <col min="14858" max="15104" width="9.140625" style="148"/>
    <col min="15105" max="15105" width="34.42578125" style="148" bestFit="1" customWidth="1"/>
    <col min="15106" max="15106" width="12.5703125" style="148" bestFit="1" customWidth="1"/>
    <col min="15107" max="15108" width="9.42578125" style="148" bestFit="1" customWidth="1"/>
    <col min="15109" max="15110" width="9.140625" style="148"/>
    <col min="15111" max="15111" width="7.28515625" style="148" bestFit="1" customWidth="1"/>
    <col min="15112" max="15112" width="9.5703125" style="148" customWidth="1"/>
    <col min="15113" max="15113" width="7.28515625" style="148" bestFit="1" customWidth="1"/>
    <col min="15114" max="15360" width="9.140625" style="148"/>
    <col min="15361" max="15361" width="34.42578125" style="148" bestFit="1" customWidth="1"/>
    <col min="15362" max="15362" width="12.5703125" style="148" bestFit="1" customWidth="1"/>
    <col min="15363" max="15364" width="9.42578125" style="148" bestFit="1" customWidth="1"/>
    <col min="15365" max="15366" width="9.140625" style="148"/>
    <col min="15367" max="15367" width="7.28515625" style="148" bestFit="1" customWidth="1"/>
    <col min="15368" max="15368" width="9.5703125" style="148" customWidth="1"/>
    <col min="15369" max="15369" width="7.28515625" style="148" bestFit="1" customWidth="1"/>
    <col min="15370" max="15616" width="9.140625" style="148"/>
    <col min="15617" max="15617" width="34.42578125" style="148" bestFit="1" customWidth="1"/>
    <col min="15618" max="15618" width="12.5703125" style="148" bestFit="1" customWidth="1"/>
    <col min="15619" max="15620" width="9.42578125" style="148" bestFit="1" customWidth="1"/>
    <col min="15621" max="15622" width="9.140625" style="148"/>
    <col min="15623" max="15623" width="7.28515625" style="148" bestFit="1" customWidth="1"/>
    <col min="15624" max="15624" width="9.5703125" style="148" customWidth="1"/>
    <col min="15625" max="15625" width="7.28515625" style="148" bestFit="1" customWidth="1"/>
    <col min="15626" max="15872" width="9.140625" style="148"/>
    <col min="15873" max="15873" width="34.42578125" style="148" bestFit="1" customWidth="1"/>
    <col min="15874" max="15874" width="12.5703125" style="148" bestFit="1" customWidth="1"/>
    <col min="15875" max="15876" width="9.42578125" style="148" bestFit="1" customWidth="1"/>
    <col min="15877" max="15878" width="9.140625" style="148"/>
    <col min="15879" max="15879" width="7.28515625" style="148" bestFit="1" customWidth="1"/>
    <col min="15880" max="15880" width="9.5703125" style="148" customWidth="1"/>
    <col min="15881" max="15881" width="7.28515625" style="148" bestFit="1" customWidth="1"/>
    <col min="15882" max="16128" width="9.140625" style="148"/>
    <col min="16129" max="16129" width="34.42578125" style="148" bestFit="1" customWidth="1"/>
    <col min="16130" max="16130" width="12.5703125" style="148" bestFit="1" customWidth="1"/>
    <col min="16131" max="16132" width="9.42578125" style="148" bestFit="1" customWidth="1"/>
    <col min="16133" max="16134" width="9.140625" style="148"/>
    <col min="16135" max="16135" width="7.28515625" style="148" bestFit="1" customWidth="1"/>
    <col min="16136" max="16136" width="9.5703125" style="148" customWidth="1"/>
    <col min="16137" max="16137" width="7.28515625" style="148" bestFit="1" customWidth="1"/>
    <col min="16138" max="16384" width="9.140625" style="148"/>
  </cols>
  <sheetData>
    <row r="1" spans="1:10">
      <c r="A1" s="1793" t="s">
        <v>403</v>
      </c>
      <c r="B1" s="1793"/>
      <c r="C1" s="1793"/>
      <c r="D1" s="1793"/>
      <c r="E1" s="1793"/>
      <c r="F1" s="1793"/>
      <c r="G1" s="1793"/>
      <c r="H1" s="1793"/>
      <c r="I1" s="1793"/>
    </row>
    <row r="2" spans="1:10" ht="15.75">
      <c r="A2" s="1794" t="s">
        <v>359</v>
      </c>
      <c r="B2" s="1794"/>
      <c r="C2" s="1794"/>
      <c r="D2" s="1794"/>
      <c r="E2" s="1794"/>
      <c r="F2" s="1794"/>
      <c r="G2" s="1794"/>
      <c r="H2" s="1794"/>
      <c r="I2" s="1794"/>
    </row>
    <row r="3" spans="1:10" ht="13.5" thickBot="1">
      <c r="A3" s="241"/>
      <c r="B3" s="241"/>
      <c r="C3" s="241"/>
      <c r="D3" s="241"/>
      <c r="E3" s="241"/>
      <c r="F3" s="241"/>
      <c r="G3" s="241"/>
      <c r="H3" s="1795" t="s">
        <v>44</v>
      </c>
      <c r="I3" s="1795"/>
    </row>
    <row r="4" spans="1:10" ht="13.5" customHeight="1" thickTop="1">
      <c r="A4" s="242"/>
      <c r="B4" s="290">
        <f>'Sect credit'!B4</f>
        <v>2015</v>
      </c>
      <c r="C4" s="291">
        <f>'Sect credit'!C4</f>
        <v>2016</v>
      </c>
      <c r="D4" s="204">
        <f>'Sect credit'!D4</f>
        <v>2016</v>
      </c>
      <c r="E4" s="204">
        <f>'Sect credit'!E4</f>
        <v>2017</v>
      </c>
      <c r="F4" s="1787" t="str">
        <f>'Sect credit'!F4</f>
        <v>Changes during eleven months</v>
      </c>
      <c r="G4" s="1788"/>
      <c r="H4" s="1788"/>
      <c r="I4" s="1789"/>
    </row>
    <row r="5" spans="1:10">
      <c r="A5" s="243" t="s">
        <v>140</v>
      </c>
      <c r="B5" s="206" t="s">
        <v>99</v>
      </c>
      <c r="C5" s="85" t="s">
        <v>100</v>
      </c>
      <c r="D5" s="206" t="s">
        <v>101</v>
      </c>
      <c r="E5" s="85" t="s">
        <v>360</v>
      </c>
      <c r="F5" s="1790" t="str">
        <f>'Sect credit'!F5:G5</f>
        <v>2015/16</v>
      </c>
      <c r="G5" s="1791"/>
      <c r="H5" s="1790" t="str">
        <f>'Sect credit'!H5:I5</f>
        <v>2016/17</v>
      </c>
      <c r="I5" s="1792"/>
    </row>
    <row r="6" spans="1:10">
      <c r="A6" s="244"/>
      <c r="B6" s="246"/>
      <c r="C6" s="246"/>
      <c r="D6" s="246"/>
      <c r="E6" s="246"/>
      <c r="F6" s="246" t="s">
        <v>3</v>
      </c>
      <c r="G6" s="246" t="s">
        <v>103</v>
      </c>
      <c r="H6" s="246" t="s">
        <v>3</v>
      </c>
      <c r="I6" s="292" t="s">
        <v>103</v>
      </c>
    </row>
    <row r="7" spans="1:10" s="241" customFormat="1">
      <c r="A7" s="247" t="s">
        <v>361</v>
      </c>
      <c r="B7" s="293">
        <v>31372.375535628991</v>
      </c>
      <c r="C7" s="293">
        <v>30660.80325892998</v>
      </c>
      <c r="D7" s="293">
        <v>30642.247245480001</v>
      </c>
      <c r="E7" s="293">
        <v>36635.799980849028</v>
      </c>
      <c r="F7" s="293">
        <v>-711.57227669901113</v>
      </c>
      <c r="G7" s="293">
        <v>-2.2681491743935438</v>
      </c>
      <c r="H7" s="293">
        <v>5993.5527353690268</v>
      </c>
      <c r="I7" s="294">
        <v>19.559768862099787</v>
      </c>
    </row>
    <row r="8" spans="1:10" s="241" customFormat="1">
      <c r="A8" s="247" t="s">
        <v>362</v>
      </c>
      <c r="B8" s="293">
        <v>784.73157558000014</v>
      </c>
      <c r="C8" s="293">
        <v>809.24874230000012</v>
      </c>
      <c r="D8" s="293">
        <v>1014.6742012399998</v>
      </c>
      <c r="E8" s="293">
        <v>1023.1430082699997</v>
      </c>
      <c r="F8" s="293">
        <v>24.517166719999977</v>
      </c>
      <c r="G8" s="293">
        <v>3.1242742719864665</v>
      </c>
      <c r="H8" s="293">
        <v>8.4688070299998799</v>
      </c>
      <c r="I8" s="294">
        <v>0.83463312851065208</v>
      </c>
    </row>
    <row r="9" spans="1:10" s="241" customFormat="1">
      <c r="A9" s="247" t="s">
        <v>363</v>
      </c>
      <c r="B9" s="293">
        <v>18762.58201681</v>
      </c>
      <c r="C9" s="293">
        <v>28013.205714299998</v>
      </c>
      <c r="D9" s="293">
        <v>29668.697392400001</v>
      </c>
      <c r="E9" s="293">
        <v>32935.262894699998</v>
      </c>
      <c r="F9" s="293">
        <v>9250.6236974899984</v>
      </c>
      <c r="G9" s="293">
        <v>49.303575004773158</v>
      </c>
      <c r="H9" s="293">
        <v>3266.5655022999963</v>
      </c>
      <c r="I9" s="294">
        <v>11.010141291665763</v>
      </c>
    </row>
    <row r="10" spans="1:10" s="241" customFormat="1">
      <c r="A10" s="247" t="s">
        <v>364</v>
      </c>
      <c r="B10" s="293">
        <v>9911.1850882694434</v>
      </c>
      <c r="C10" s="293">
        <v>11944.791866105345</v>
      </c>
      <c r="D10" s="293">
        <v>10549.536879520989</v>
      </c>
      <c r="E10" s="293">
        <v>21443.173864429984</v>
      </c>
      <c r="F10" s="293">
        <v>2033.6067778359011</v>
      </c>
      <c r="G10" s="293">
        <v>20.518300886569175</v>
      </c>
      <c r="H10" s="293">
        <v>10893.636984908995</v>
      </c>
      <c r="I10" s="294">
        <v>103.26175555683379</v>
      </c>
    </row>
    <row r="11" spans="1:10">
      <c r="A11" s="254" t="s">
        <v>365</v>
      </c>
      <c r="B11" s="295">
        <v>9012.1673873894433</v>
      </c>
      <c r="C11" s="295">
        <v>10418.909358165343</v>
      </c>
      <c r="D11" s="295">
        <v>9573.2858712009893</v>
      </c>
      <c r="E11" s="295">
        <v>20148.312729109985</v>
      </c>
      <c r="F11" s="295">
        <v>1406.7419707759</v>
      </c>
      <c r="G11" s="295">
        <v>15.609363544937343</v>
      </c>
      <c r="H11" s="295">
        <v>10575.026857908995</v>
      </c>
      <c r="I11" s="296">
        <v>110.46392012299049</v>
      </c>
      <c r="J11" s="241"/>
    </row>
    <row r="12" spans="1:10">
      <c r="A12" s="254" t="s">
        <v>366</v>
      </c>
      <c r="B12" s="295">
        <v>899.01770087999989</v>
      </c>
      <c r="C12" s="295">
        <v>1525.8825079400003</v>
      </c>
      <c r="D12" s="295">
        <v>976.25100831999998</v>
      </c>
      <c r="E12" s="295">
        <v>1294.8611353200029</v>
      </c>
      <c r="F12" s="295">
        <v>626.86480706000043</v>
      </c>
      <c r="G12" s="295">
        <v>69.727749125116929</v>
      </c>
      <c r="H12" s="295">
        <v>318.61012700000288</v>
      </c>
      <c r="I12" s="296">
        <v>32.636086855191998</v>
      </c>
      <c r="J12" s="241"/>
    </row>
    <row r="13" spans="1:10" s="241" customFormat="1">
      <c r="A13" s="247" t="s">
        <v>367</v>
      </c>
      <c r="B13" s="293">
        <v>1132441.7169778894</v>
      </c>
      <c r="C13" s="293">
        <v>1404554.8063095198</v>
      </c>
      <c r="D13" s="293">
        <v>1463885.5165692642</v>
      </c>
      <c r="E13" s="293">
        <v>1714751.1023565202</v>
      </c>
      <c r="F13" s="293">
        <v>272113.08933163038</v>
      </c>
      <c r="G13" s="293">
        <v>24.028882480399062</v>
      </c>
      <c r="H13" s="293">
        <v>250865.58578725602</v>
      </c>
      <c r="I13" s="294">
        <v>17.136967539318245</v>
      </c>
    </row>
    <row r="14" spans="1:10">
      <c r="A14" s="254" t="s">
        <v>368</v>
      </c>
      <c r="B14" s="295">
        <v>957843.18075650383</v>
      </c>
      <c r="C14" s="295">
        <v>1177478.6139032368</v>
      </c>
      <c r="D14" s="295">
        <v>1207457.4441309331</v>
      </c>
      <c r="E14" s="295">
        <v>1442227.3789173749</v>
      </c>
      <c r="F14" s="295">
        <v>219635.43314673298</v>
      </c>
      <c r="G14" s="295">
        <v>22.930207946280419</v>
      </c>
      <c r="H14" s="295">
        <v>234769.93478644174</v>
      </c>
      <c r="I14" s="296">
        <v>19.44332994322771</v>
      </c>
      <c r="J14" s="241"/>
    </row>
    <row r="15" spans="1:10">
      <c r="A15" s="254" t="s">
        <v>369</v>
      </c>
      <c r="B15" s="295">
        <v>811773.974706145</v>
      </c>
      <c r="C15" s="295">
        <v>995316.81330460473</v>
      </c>
      <c r="D15" s="295">
        <v>1021955.0148755575</v>
      </c>
      <c r="E15" s="295">
        <v>1201370.820887716</v>
      </c>
      <c r="F15" s="295">
        <v>183542.83859845973</v>
      </c>
      <c r="G15" s="295">
        <v>22.610091517765227</v>
      </c>
      <c r="H15" s="295">
        <v>179415.80601215851</v>
      </c>
      <c r="I15" s="296">
        <v>17.556135387623282</v>
      </c>
      <c r="J15" s="241"/>
    </row>
    <row r="16" spans="1:10">
      <c r="A16" s="254" t="s">
        <v>370</v>
      </c>
      <c r="B16" s="295">
        <v>29897.539750808795</v>
      </c>
      <c r="C16" s="295">
        <v>38953.458653026813</v>
      </c>
      <c r="D16" s="295">
        <v>38739.909665018989</v>
      </c>
      <c r="E16" s="295">
        <v>51746.443903101012</v>
      </c>
      <c r="F16" s="295">
        <v>9055.918902218018</v>
      </c>
      <c r="G16" s="295">
        <v>30.289846514789016</v>
      </c>
      <c r="H16" s="295">
        <v>13006.534238082022</v>
      </c>
      <c r="I16" s="296">
        <v>33.573992171247994</v>
      </c>
      <c r="J16" s="241"/>
    </row>
    <row r="17" spans="1:10">
      <c r="A17" s="254" t="s">
        <v>371</v>
      </c>
      <c r="B17" s="295">
        <v>897.60511292000024</v>
      </c>
      <c r="C17" s="295">
        <v>881.85963323999999</v>
      </c>
      <c r="D17" s="295">
        <v>913.77268212334366</v>
      </c>
      <c r="E17" s="295">
        <v>1086.6537704899999</v>
      </c>
      <c r="F17" s="295">
        <v>-15.745479680000244</v>
      </c>
      <c r="G17" s="295">
        <v>-1.7541655515729635</v>
      </c>
      <c r="H17" s="295">
        <v>172.88108836665629</v>
      </c>
      <c r="I17" s="296">
        <v>18.919485310605978</v>
      </c>
      <c r="J17" s="241"/>
    </row>
    <row r="18" spans="1:10">
      <c r="A18" s="254" t="s">
        <v>372</v>
      </c>
      <c r="B18" s="295">
        <v>84902.036607182032</v>
      </c>
      <c r="C18" s="295">
        <v>111948.06194198722</v>
      </c>
      <c r="D18" s="295">
        <v>115407.51848351916</v>
      </c>
      <c r="E18" s="295">
        <v>157722.71999034172</v>
      </c>
      <c r="F18" s="295">
        <v>27046.025334805192</v>
      </c>
      <c r="G18" s="295">
        <v>31.855567210878089</v>
      </c>
      <c r="H18" s="295">
        <v>42315.201506822559</v>
      </c>
      <c r="I18" s="296">
        <v>36.665896696206502</v>
      </c>
      <c r="J18" s="241"/>
    </row>
    <row r="19" spans="1:10">
      <c r="A19" s="254" t="s">
        <v>373</v>
      </c>
      <c r="B19" s="295">
        <v>30372.024579448011</v>
      </c>
      <c r="C19" s="295">
        <v>30378.420370378008</v>
      </c>
      <c r="D19" s="295">
        <v>30441.228424714001</v>
      </c>
      <c r="E19" s="295">
        <v>30300.740365726</v>
      </c>
      <c r="F19" s="295">
        <v>6.3957909299970197</v>
      </c>
      <c r="G19" s="295">
        <v>2.1058164605611742E-2</v>
      </c>
      <c r="H19" s="295">
        <v>-140.48805898800128</v>
      </c>
      <c r="I19" s="296">
        <v>-0.4615058795523006</v>
      </c>
      <c r="J19" s="241"/>
    </row>
    <row r="20" spans="1:10">
      <c r="A20" s="254" t="s">
        <v>374</v>
      </c>
      <c r="B20" s="295">
        <v>174598.53622138541</v>
      </c>
      <c r="C20" s="295">
        <v>227076.19240628291</v>
      </c>
      <c r="D20" s="295">
        <v>256428.07243833123</v>
      </c>
      <c r="E20" s="295">
        <v>272523.72343914531</v>
      </c>
      <c r="F20" s="295">
        <v>52477.656184897496</v>
      </c>
      <c r="G20" s="295">
        <v>30.056183356747901</v>
      </c>
      <c r="H20" s="295">
        <v>16095.651000814076</v>
      </c>
      <c r="I20" s="296">
        <v>6.27686775779393</v>
      </c>
      <c r="J20" s="241"/>
    </row>
    <row r="21" spans="1:10">
      <c r="A21" s="254" t="s">
        <v>375</v>
      </c>
      <c r="B21" s="295">
        <v>14736.283729769999</v>
      </c>
      <c r="C21" s="295">
        <v>18095.880500129995</v>
      </c>
      <c r="D21" s="295">
        <v>17327.638864479995</v>
      </c>
      <c r="E21" s="295">
        <v>19978.837933970004</v>
      </c>
      <c r="F21" s="295">
        <v>3359.5967703599963</v>
      </c>
      <c r="G21" s="295">
        <v>22.798127614583002</v>
      </c>
      <c r="H21" s="295">
        <v>2651.1990694900087</v>
      </c>
      <c r="I21" s="296">
        <v>15.300405844241787</v>
      </c>
      <c r="J21" s="241"/>
    </row>
    <row r="22" spans="1:10">
      <c r="A22" s="254" t="s">
        <v>376</v>
      </c>
      <c r="B22" s="295">
        <v>6347.3665649200002</v>
      </c>
      <c r="C22" s="295">
        <v>6549.8148240700011</v>
      </c>
      <c r="D22" s="295">
        <v>6520.465008359999</v>
      </c>
      <c r="E22" s="295">
        <v>7590.9509184300014</v>
      </c>
      <c r="F22" s="295">
        <v>202.44825915000092</v>
      </c>
      <c r="G22" s="295">
        <v>3.1894842857961283</v>
      </c>
      <c r="H22" s="295">
        <v>1070.4859100700023</v>
      </c>
      <c r="I22" s="296">
        <v>16.41732466469054</v>
      </c>
      <c r="J22" s="241"/>
    </row>
    <row r="23" spans="1:10">
      <c r="A23" s="254" t="s">
        <v>377</v>
      </c>
      <c r="B23" s="295">
        <v>390.41168038000001</v>
      </c>
      <c r="C23" s="295">
        <v>457.28602797000008</v>
      </c>
      <c r="D23" s="295">
        <v>287.13090332000002</v>
      </c>
      <c r="E23" s="295">
        <v>232.50595021000004</v>
      </c>
      <c r="F23" s="295">
        <v>66.87434759000007</v>
      </c>
      <c r="G23" s="295">
        <v>17.129187201804299</v>
      </c>
      <c r="H23" s="295">
        <v>-54.624953109999979</v>
      </c>
      <c r="I23" s="296">
        <v>-19.024407501383394</v>
      </c>
      <c r="J23" s="241"/>
    </row>
    <row r="24" spans="1:10">
      <c r="A24" s="254" t="s">
        <v>378</v>
      </c>
      <c r="B24" s="295">
        <v>7998.5054844700007</v>
      </c>
      <c r="C24" s="295">
        <v>11088.779648089996</v>
      </c>
      <c r="D24" s="295">
        <v>10520.042952799995</v>
      </c>
      <c r="E24" s="295">
        <v>12155.381065330004</v>
      </c>
      <c r="F24" s="295">
        <v>3090.2741636199953</v>
      </c>
      <c r="G24" s="295">
        <v>38.635644741634678</v>
      </c>
      <c r="H24" s="295">
        <v>1635.3381125300093</v>
      </c>
      <c r="I24" s="296">
        <v>15.54497562288708</v>
      </c>
      <c r="J24" s="241"/>
    </row>
    <row r="25" spans="1:10">
      <c r="A25" s="254" t="s">
        <v>379</v>
      </c>
      <c r="B25" s="295">
        <v>159862.25249161539</v>
      </c>
      <c r="C25" s="295">
        <v>208980.3119061529</v>
      </c>
      <c r="D25" s="295">
        <v>239100.43357385125</v>
      </c>
      <c r="E25" s="295">
        <v>252544.88550517533</v>
      </c>
      <c r="F25" s="295">
        <v>49118.059414537507</v>
      </c>
      <c r="G25" s="295">
        <v>30.725239166208855</v>
      </c>
      <c r="H25" s="295">
        <v>13444.451931324089</v>
      </c>
      <c r="I25" s="296">
        <v>5.6229308037500836</v>
      </c>
      <c r="J25" s="241"/>
    </row>
    <row r="26" spans="1:10">
      <c r="A26" s="254" t="s">
        <v>380</v>
      </c>
      <c r="B26" s="295">
        <v>17614.07052342538</v>
      </c>
      <c r="C26" s="295">
        <v>21019.183159024386</v>
      </c>
      <c r="D26" s="295">
        <v>21244.037959647005</v>
      </c>
      <c r="E26" s="295">
        <v>19928.782170503007</v>
      </c>
      <c r="F26" s="295">
        <v>3405.1126355990054</v>
      </c>
      <c r="G26" s="295">
        <v>19.331775872422355</v>
      </c>
      <c r="H26" s="295">
        <v>-1315.2557891439974</v>
      </c>
      <c r="I26" s="296">
        <v>-6.1911760449794073</v>
      </c>
      <c r="J26" s="241"/>
    </row>
    <row r="27" spans="1:10">
      <c r="A27" s="254" t="s">
        <v>381</v>
      </c>
      <c r="B27" s="295">
        <v>3638.109822330001</v>
      </c>
      <c r="C27" s="295">
        <v>3995.0612295600004</v>
      </c>
      <c r="D27" s="295">
        <v>4896.8193568699999</v>
      </c>
      <c r="E27" s="295">
        <v>5162.6959557320006</v>
      </c>
      <c r="F27" s="295">
        <v>356.9514072299994</v>
      </c>
      <c r="G27" s="295">
        <v>9.8114522282725503</v>
      </c>
      <c r="H27" s="295">
        <v>265.87659886200072</v>
      </c>
      <c r="I27" s="296">
        <v>5.4295774355855855</v>
      </c>
      <c r="J27" s="241"/>
    </row>
    <row r="28" spans="1:10">
      <c r="A28" s="254" t="s">
        <v>382</v>
      </c>
      <c r="B28" s="295">
        <v>138610.07214586</v>
      </c>
      <c r="C28" s="295">
        <v>183966.06751756853</v>
      </c>
      <c r="D28" s="295">
        <v>212959.57625733424</v>
      </c>
      <c r="E28" s="295">
        <v>227453.40737894032</v>
      </c>
      <c r="F28" s="295">
        <v>45355.99537170853</v>
      </c>
      <c r="G28" s="295">
        <v>32.722005457136056</v>
      </c>
      <c r="H28" s="295">
        <v>14493.831121606083</v>
      </c>
      <c r="I28" s="296">
        <v>6.8059071943739005</v>
      </c>
    </row>
    <row r="29" spans="1:10">
      <c r="A29" s="254" t="s">
        <v>383</v>
      </c>
      <c r="B29" s="295">
        <v>6111.5645975400021</v>
      </c>
      <c r="C29" s="295">
        <v>7297.8868204300006</v>
      </c>
      <c r="D29" s="295">
        <v>5278.9611000700006</v>
      </c>
      <c r="E29" s="295">
        <v>6509.1496066174986</v>
      </c>
      <c r="F29" s="295">
        <v>1186.3222228899986</v>
      </c>
      <c r="G29" s="295">
        <v>19.411105028121789</v>
      </c>
      <c r="H29" s="295">
        <v>1230.188506547498</v>
      </c>
      <c r="I29" s="296">
        <v>23.303609994989078</v>
      </c>
    </row>
    <row r="30" spans="1:10">
      <c r="A30" s="254" t="s">
        <v>384</v>
      </c>
      <c r="B30" s="295">
        <v>4633.8310043600013</v>
      </c>
      <c r="C30" s="295">
        <v>5600.5177950600009</v>
      </c>
      <c r="D30" s="295">
        <v>6049.5126459699995</v>
      </c>
      <c r="E30" s="295">
        <v>8617.2859961299982</v>
      </c>
      <c r="F30" s="295">
        <v>966.68679069999962</v>
      </c>
      <c r="G30" s="295">
        <v>20.86150292901139</v>
      </c>
      <c r="H30" s="295">
        <v>2567.7733501599987</v>
      </c>
      <c r="I30" s="296">
        <v>42.445953921107524</v>
      </c>
    </row>
    <row r="31" spans="1:10">
      <c r="A31" s="254" t="s">
        <v>385</v>
      </c>
      <c r="B31" s="295">
        <v>127864.67654396</v>
      </c>
      <c r="C31" s="295">
        <v>171067.66290207853</v>
      </c>
      <c r="D31" s="295">
        <v>201631.10251129424</v>
      </c>
      <c r="E31" s="295">
        <v>212326.97177619283</v>
      </c>
      <c r="F31" s="295">
        <v>43202.986358118535</v>
      </c>
      <c r="G31" s="295">
        <v>33.78805431323741</v>
      </c>
      <c r="H31" s="295">
        <v>10695.869264898589</v>
      </c>
      <c r="I31" s="296">
        <v>5.3046723108105143</v>
      </c>
    </row>
    <row r="32" spans="1:10" s="241" customFormat="1">
      <c r="A32" s="247" t="s">
        <v>386</v>
      </c>
      <c r="B32" s="293">
        <v>13965.210994323697</v>
      </c>
      <c r="C32" s="293">
        <v>15441.297636539512</v>
      </c>
      <c r="D32" s="293">
        <v>15710.448766480469</v>
      </c>
      <c r="E32" s="293">
        <v>15927.655219821518</v>
      </c>
      <c r="F32" s="293">
        <v>1476.0866422158142</v>
      </c>
      <c r="G32" s="293">
        <v>10.569741071694404</v>
      </c>
      <c r="H32" s="293">
        <v>217.20645334104847</v>
      </c>
      <c r="I32" s="294">
        <v>1.3825604638645093</v>
      </c>
    </row>
    <row r="33" spans="1:10">
      <c r="A33" s="254" t="s">
        <v>387</v>
      </c>
      <c r="B33" s="295">
        <v>3529.000557676497</v>
      </c>
      <c r="C33" s="295">
        <v>3820.9064955792028</v>
      </c>
      <c r="D33" s="295">
        <v>3525.8661369574529</v>
      </c>
      <c r="E33" s="295">
        <v>893.88668189000362</v>
      </c>
      <c r="F33" s="295">
        <v>291.90593790270577</v>
      </c>
      <c r="G33" s="295">
        <v>8.271631957318176</v>
      </c>
      <c r="H33" s="295">
        <v>-2631.9794550674492</v>
      </c>
      <c r="I33" s="296">
        <v>-74.647741940045449</v>
      </c>
      <c r="J33" s="241"/>
    </row>
    <row r="34" spans="1:10">
      <c r="A34" s="254" t="s">
        <v>388</v>
      </c>
      <c r="B34" s="295">
        <v>10436.210436647201</v>
      </c>
      <c r="C34" s="295">
        <v>11620.391140960308</v>
      </c>
      <c r="D34" s="295">
        <v>12184.582629523016</v>
      </c>
      <c r="E34" s="295">
        <v>15033.768537931515</v>
      </c>
      <c r="F34" s="295">
        <v>1184.1807043131066</v>
      </c>
      <c r="G34" s="295">
        <v>11.346845787574436</v>
      </c>
      <c r="H34" s="295">
        <v>2849.185908408499</v>
      </c>
      <c r="I34" s="296">
        <v>23.383533068297101</v>
      </c>
      <c r="J34" s="241"/>
    </row>
    <row r="35" spans="1:10">
      <c r="A35" s="254" t="s">
        <v>389</v>
      </c>
      <c r="B35" s="295">
        <v>9867.0592467171991</v>
      </c>
      <c r="C35" s="295">
        <v>10762.938785020307</v>
      </c>
      <c r="D35" s="295">
        <v>11320.202087583017</v>
      </c>
      <c r="E35" s="295">
        <v>14204.321820099016</v>
      </c>
      <c r="F35" s="295">
        <v>895.87953830310835</v>
      </c>
      <c r="G35" s="295">
        <v>9.0794989256922758</v>
      </c>
      <c r="H35" s="295">
        <v>2884.1197325159992</v>
      </c>
      <c r="I35" s="296">
        <v>25.477634676500632</v>
      </c>
      <c r="J35" s="241"/>
    </row>
    <row r="36" spans="1:10">
      <c r="A36" s="254" t="s">
        <v>390</v>
      </c>
      <c r="B36" s="295">
        <v>314.94784489</v>
      </c>
      <c r="C36" s="295">
        <v>317.32880571999999</v>
      </c>
      <c r="D36" s="295">
        <v>265.39942653000003</v>
      </c>
      <c r="E36" s="295">
        <v>463.28341961000001</v>
      </c>
      <c r="F36" s="295">
        <v>2.3809608299999923</v>
      </c>
      <c r="G36" s="295">
        <v>0.75598575085712261</v>
      </c>
      <c r="H36" s="295">
        <v>197.88399307999998</v>
      </c>
      <c r="I36" s="296">
        <v>74.560821651825123</v>
      </c>
      <c r="J36" s="241"/>
    </row>
    <row r="37" spans="1:10">
      <c r="A37" s="254" t="s">
        <v>391</v>
      </c>
      <c r="B37" s="295">
        <v>132.45744493999985</v>
      </c>
      <c r="C37" s="295">
        <v>456.64589899999982</v>
      </c>
      <c r="D37" s="295">
        <v>384.82057557999997</v>
      </c>
      <c r="E37" s="295">
        <v>260.0175200000001</v>
      </c>
      <c r="F37" s="295">
        <v>324.18845405999997</v>
      </c>
      <c r="G37" s="295">
        <v>244.74913751118316</v>
      </c>
      <c r="H37" s="295">
        <v>-124.80305557999986</v>
      </c>
      <c r="I37" s="296">
        <v>-32.431492362875147</v>
      </c>
      <c r="J37" s="241"/>
    </row>
    <row r="38" spans="1:10">
      <c r="A38" s="254" t="s">
        <v>392</v>
      </c>
      <c r="B38" s="295">
        <v>121.74590009999999</v>
      </c>
      <c r="C38" s="295">
        <v>83.477651219999984</v>
      </c>
      <c r="D38" s="295">
        <v>214.16053982999998</v>
      </c>
      <c r="E38" s="295">
        <v>106.14577822249996</v>
      </c>
      <c r="F38" s="295">
        <v>-38.268248880000002</v>
      </c>
      <c r="G38" s="295">
        <v>-31.432885089819962</v>
      </c>
      <c r="H38" s="295">
        <v>-108.01476160750002</v>
      </c>
      <c r="I38" s="296">
        <v>-50.436351016504645</v>
      </c>
      <c r="J38" s="241"/>
    </row>
    <row r="39" spans="1:10" s="241" customFormat="1">
      <c r="A39" s="247" t="s">
        <v>393</v>
      </c>
      <c r="B39" s="297">
        <v>40499.244876769997</v>
      </c>
      <c r="C39" s="297">
        <v>51659.621999730007</v>
      </c>
      <c r="D39" s="297">
        <v>52982.202178080013</v>
      </c>
      <c r="E39" s="297">
        <v>60421.121901261009</v>
      </c>
      <c r="F39" s="297">
        <v>11160.37712296001</v>
      </c>
      <c r="G39" s="297">
        <v>27.557000524129528</v>
      </c>
      <c r="H39" s="297">
        <v>7438.9197231809958</v>
      </c>
      <c r="I39" s="298">
        <v>14.040412473188313</v>
      </c>
    </row>
    <row r="40" spans="1:10">
      <c r="A40" s="254" t="s">
        <v>394</v>
      </c>
      <c r="B40" s="295">
        <v>2385.5424673799994</v>
      </c>
      <c r="C40" s="295">
        <v>2562.7824307399992</v>
      </c>
      <c r="D40" s="295">
        <v>2364.1932916099995</v>
      </c>
      <c r="E40" s="295">
        <v>2542.2943110899996</v>
      </c>
      <c r="F40" s="295">
        <v>177.23996335999982</v>
      </c>
      <c r="G40" s="295">
        <v>7.4297551095227181</v>
      </c>
      <c r="H40" s="295">
        <v>178.1010194800001</v>
      </c>
      <c r="I40" s="296">
        <v>7.5332681177990537</v>
      </c>
      <c r="J40" s="241"/>
    </row>
    <row r="41" spans="1:10">
      <c r="A41" s="254" t="s">
        <v>395</v>
      </c>
      <c r="B41" s="295">
        <v>27840.505172060002</v>
      </c>
      <c r="C41" s="295">
        <v>31041.354039800004</v>
      </c>
      <c r="D41" s="295">
        <v>33199.255564790001</v>
      </c>
      <c r="E41" s="295">
        <v>39913.227649554021</v>
      </c>
      <c r="F41" s="295">
        <v>3200.8488677400019</v>
      </c>
      <c r="G41" s="295">
        <v>11.497093346396206</v>
      </c>
      <c r="H41" s="295">
        <v>6713.9720847640201</v>
      </c>
      <c r="I41" s="296">
        <v>20.223260945298517</v>
      </c>
      <c r="J41" s="241"/>
    </row>
    <row r="42" spans="1:10">
      <c r="A42" s="254" t="s">
        <v>396</v>
      </c>
      <c r="B42" s="295">
        <v>2363.42399965</v>
      </c>
      <c r="C42" s="295">
        <v>4215.9022526399995</v>
      </c>
      <c r="D42" s="295">
        <v>4053.484134090002</v>
      </c>
      <c r="E42" s="295">
        <v>5284.709775046992</v>
      </c>
      <c r="F42" s="295">
        <v>1852.4782529899994</v>
      </c>
      <c r="G42" s="295">
        <v>78.38112218816147</v>
      </c>
      <c r="H42" s="295">
        <v>1231.22564095699</v>
      </c>
      <c r="I42" s="296">
        <v>30.374502532335612</v>
      </c>
      <c r="J42" s="241"/>
    </row>
    <row r="43" spans="1:10">
      <c r="A43" s="254" t="s">
        <v>397</v>
      </c>
      <c r="B43" s="295">
        <v>3581.0110196199985</v>
      </c>
      <c r="C43" s="295">
        <v>5131.7279309100013</v>
      </c>
      <c r="D43" s="295">
        <v>4855.5547392700009</v>
      </c>
      <c r="E43" s="295">
        <v>6005.3316607899988</v>
      </c>
      <c r="F43" s="295">
        <v>1550.7169112900028</v>
      </c>
      <c r="G43" s="295">
        <v>43.303885489147646</v>
      </c>
      <c r="H43" s="295">
        <v>1149.7769215199978</v>
      </c>
      <c r="I43" s="296">
        <v>23.679620213546574</v>
      </c>
      <c r="J43" s="241"/>
    </row>
    <row r="44" spans="1:10">
      <c r="A44" s="254" t="s">
        <v>398</v>
      </c>
      <c r="B44" s="295">
        <v>4328.7651767799998</v>
      </c>
      <c r="C44" s="295">
        <v>8707.8545775599996</v>
      </c>
      <c r="D44" s="295">
        <v>8509.69</v>
      </c>
      <c r="E44" s="295">
        <v>6675.5622343200012</v>
      </c>
      <c r="F44" s="295">
        <v>4379.0894007799998</v>
      </c>
      <c r="G44" s="295">
        <v>101.16255379871251</v>
      </c>
      <c r="H44" s="295">
        <v>-1834.1277656799994</v>
      </c>
      <c r="I44" s="296">
        <v>-21.553402834650843</v>
      </c>
      <c r="J44" s="241"/>
    </row>
    <row r="45" spans="1:10" s="241" customFormat="1">
      <c r="A45" s="247" t="s">
        <v>399</v>
      </c>
      <c r="B45" s="293">
        <v>424.96186282739984</v>
      </c>
      <c r="C45" s="293">
        <v>554.16670790127012</v>
      </c>
      <c r="D45" s="293">
        <v>546.32794058218929</v>
      </c>
      <c r="E45" s="293">
        <v>871.47329957700504</v>
      </c>
      <c r="F45" s="293">
        <v>129.20484507387027</v>
      </c>
      <c r="G45" s="293">
        <v>30.403868294023223</v>
      </c>
      <c r="H45" s="293">
        <v>325.14535899481575</v>
      </c>
      <c r="I45" s="294">
        <v>59.514686114777071</v>
      </c>
    </row>
    <row r="46" spans="1:10" s="241" customFormat="1">
      <c r="A46" s="247" t="s">
        <v>400</v>
      </c>
      <c r="B46" s="293">
        <v>0</v>
      </c>
      <c r="C46" s="293">
        <v>0</v>
      </c>
      <c r="D46" s="293">
        <v>0</v>
      </c>
      <c r="E46" s="293">
        <v>0</v>
      </c>
      <c r="F46" s="293">
        <v>0</v>
      </c>
      <c r="G46" s="299"/>
      <c r="H46" s="299">
        <v>0</v>
      </c>
      <c r="I46" s="300"/>
    </row>
    <row r="47" spans="1:10" s="241" customFormat="1">
      <c r="A47" s="247" t="s">
        <v>401</v>
      </c>
      <c r="B47" s="293">
        <v>113924.7790809148</v>
      </c>
      <c r="C47" s="293">
        <v>80712.967125456111</v>
      </c>
      <c r="D47" s="293">
        <v>76853.009754380895</v>
      </c>
      <c r="E47" s="293">
        <v>82475.421316666121</v>
      </c>
      <c r="F47" s="293">
        <v>-33211.811955458688</v>
      </c>
      <c r="G47" s="293">
        <v>-29.152404089254436</v>
      </c>
      <c r="H47" s="293">
        <v>5622.411562285226</v>
      </c>
      <c r="I47" s="294">
        <v>7.315798795979787</v>
      </c>
    </row>
    <row r="48" spans="1:10" ht="13.5" thickBot="1">
      <c r="A48" s="301" t="s">
        <v>402</v>
      </c>
      <c r="B48" s="302">
        <v>1362086.7880090137</v>
      </c>
      <c r="C48" s="302">
        <v>1624350.909360782</v>
      </c>
      <c r="D48" s="302">
        <v>1681852.6609274289</v>
      </c>
      <c r="E48" s="302">
        <v>1966489.1638420948</v>
      </c>
      <c r="F48" s="302">
        <v>262264.12135176826</v>
      </c>
      <c r="G48" s="302">
        <v>19.25458228217046</v>
      </c>
      <c r="H48" s="302">
        <v>284631.49291466613</v>
      </c>
      <c r="I48" s="303">
        <v>16.923687759765528</v>
      </c>
      <c r="J48" s="241"/>
    </row>
    <row r="49" spans="1:8" ht="13.5" thickTop="1">
      <c r="A49" s="138" t="s">
        <v>133</v>
      </c>
      <c r="B49" s="149"/>
      <c r="C49" s="149"/>
      <c r="D49" s="149"/>
      <c r="E49" s="149"/>
      <c r="F49" s="149"/>
      <c r="H49" s="149"/>
    </row>
    <row r="54" spans="1:8">
      <c r="B54" s="149"/>
      <c r="C54" s="149"/>
      <c r="D54" s="149"/>
      <c r="E54" s="149"/>
    </row>
    <row r="55" spans="1:8">
      <c r="B55" s="149"/>
      <c r="C55" s="149"/>
      <c r="D55" s="149"/>
      <c r="E55" s="149"/>
    </row>
  </sheetData>
  <mergeCells count="6">
    <mergeCell ref="A1:I1"/>
    <mergeCell ref="A2:I2"/>
    <mergeCell ref="H3:I3"/>
    <mergeCell ref="F4:I4"/>
    <mergeCell ref="F5:G5"/>
    <mergeCell ref="H5:I5"/>
  </mergeCells>
  <pageMargins left="0.7" right="0.7" top="0.75" bottom="0.75" header="0.3" footer="0.3"/>
  <pageSetup scale="74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L26"/>
  <sheetViews>
    <sheetView view="pageBreakPreview" zoomScaleSheetLayoutView="100" workbookViewId="0">
      <selection activeCell="K10" sqref="K10"/>
    </sheetView>
  </sheetViews>
  <sheetFormatPr defaultRowHeight="12.75"/>
  <cols>
    <col min="1" max="1" width="23.140625" style="219" bestFit="1" customWidth="1"/>
    <col min="2" max="2" width="9.85546875" style="219" bestFit="1" customWidth="1"/>
    <col min="3" max="3" width="9.7109375" style="304" bestFit="1" customWidth="1"/>
    <col min="4" max="4" width="9.42578125" style="219" bestFit="1" customWidth="1"/>
    <col min="5" max="5" width="10.85546875" style="219" bestFit="1" customWidth="1"/>
    <col min="6" max="6" width="10.5703125" style="219" bestFit="1" customWidth="1"/>
    <col min="7" max="7" width="8" style="219" bestFit="1" customWidth="1"/>
    <col min="8" max="8" width="9.140625" style="219" bestFit="1" customWidth="1"/>
    <col min="9" max="9" width="7.28515625" style="219" bestFit="1" customWidth="1"/>
    <col min="10" max="256" width="9.140625" style="219"/>
    <col min="257" max="257" width="23.140625" style="219" bestFit="1" customWidth="1"/>
    <col min="258" max="261" width="7.42578125" style="219" bestFit="1" customWidth="1"/>
    <col min="262" max="265" width="7.140625" style="219" bestFit="1" customWidth="1"/>
    <col min="266" max="512" width="9.140625" style="219"/>
    <col min="513" max="513" width="23.140625" style="219" bestFit="1" customWidth="1"/>
    <col min="514" max="517" width="7.42578125" style="219" bestFit="1" customWidth="1"/>
    <col min="518" max="521" width="7.140625" style="219" bestFit="1" customWidth="1"/>
    <col min="522" max="768" width="9.140625" style="219"/>
    <col min="769" max="769" width="23.140625" style="219" bestFit="1" customWidth="1"/>
    <col min="770" max="773" width="7.42578125" style="219" bestFit="1" customWidth="1"/>
    <col min="774" max="777" width="7.140625" style="219" bestFit="1" customWidth="1"/>
    <col min="778" max="1024" width="9.140625" style="219"/>
    <col min="1025" max="1025" width="23.140625" style="219" bestFit="1" customWidth="1"/>
    <col min="1026" max="1029" width="7.42578125" style="219" bestFit="1" customWidth="1"/>
    <col min="1030" max="1033" width="7.140625" style="219" bestFit="1" customWidth="1"/>
    <col min="1034" max="1280" width="9.140625" style="219"/>
    <col min="1281" max="1281" width="23.140625" style="219" bestFit="1" customWidth="1"/>
    <col min="1282" max="1285" width="7.42578125" style="219" bestFit="1" customWidth="1"/>
    <col min="1286" max="1289" width="7.140625" style="219" bestFit="1" customWidth="1"/>
    <col min="1290" max="1536" width="9.140625" style="219"/>
    <col min="1537" max="1537" width="23.140625" style="219" bestFit="1" customWidth="1"/>
    <col min="1538" max="1541" width="7.42578125" style="219" bestFit="1" customWidth="1"/>
    <col min="1542" max="1545" width="7.140625" style="219" bestFit="1" customWidth="1"/>
    <col min="1546" max="1792" width="9.140625" style="219"/>
    <col min="1793" max="1793" width="23.140625" style="219" bestFit="1" customWidth="1"/>
    <col min="1794" max="1797" width="7.42578125" style="219" bestFit="1" customWidth="1"/>
    <col min="1798" max="1801" width="7.140625" style="219" bestFit="1" customWidth="1"/>
    <col min="1802" max="2048" width="9.140625" style="219"/>
    <col min="2049" max="2049" width="23.140625" style="219" bestFit="1" customWidth="1"/>
    <col min="2050" max="2053" width="7.42578125" style="219" bestFit="1" customWidth="1"/>
    <col min="2054" max="2057" width="7.140625" style="219" bestFit="1" customWidth="1"/>
    <col min="2058" max="2304" width="9.140625" style="219"/>
    <col min="2305" max="2305" width="23.140625" style="219" bestFit="1" customWidth="1"/>
    <col min="2306" max="2309" width="7.42578125" style="219" bestFit="1" customWidth="1"/>
    <col min="2310" max="2313" width="7.140625" style="219" bestFit="1" customWidth="1"/>
    <col min="2314" max="2560" width="9.140625" style="219"/>
    <col min="2561" max="2561" width="23.140625" style="219" bestFit="1" customWidth="1"/>
    <col min="2562" max="2565" width="7.42578125" style="219" bestFit="1" customWidth="1"/>
    <col min="2566" max="2569" width="7.140625" style="219" bestFit="1" customWidth="1"/>
    <col min="2570" max="2816" width="9.140625" style="219"/>
    <col min="2817" max="2817" width="23.140625" style="219" bestFit="1" customWidth="1"/>
    <col min="2818" max="2821" width="7.42578125" style="219" bestFit="1" customWidth="1"/>
    <col min="2822" max="2825" width="7.140625" style="219" bestFit="1" customWidth="1"/>
    <col min="2826" max="3072" width="9.140625" style="219"/>
    <col min="3073" max="3073" width="23.140625" style="219" bestFit="1" customWidth="1"/>
    <col min="3074" max="3077" width="7.42578125" style="219" bestFit="1" customWidth="1"/>
    <col min="3078" max="3081" width="7.140625" style="219" bestFit="1" customWidth="1"/>
    <col min="3082" max="3328" width="9.140625" style="219"/>
    <col min="3329" max="3329" width="23.140625" style="219" bestFit="1" customWidth="1"/>
    <col min="3330" max="3333" width="7.42578125" style="219" bestFit="1" customWidth="1"/>
    <col min="3334" max="3337" width="7.140625" style="219" bestFit="1" customWidth="1"/>
    <col min="3338" max="3584" width="9.140625" style="219"/>
    <col min="3585" max="3585" width="23.140625" style="219" bestFit="1" customWidth="1"/>
    <col min="3586" max="3589" width="7.42578125" style="219" bestFit="1" customWidth="1"/>
    <col min="3590" max="3593" width="7.140625" style="219" bestFit="1" customWidth="1"/>
    <col min="3594" max="3840" width="9.140625" style="219"/>
    <col min="3841" max="3841" width="23.140625" style="219" bestFit="1" customWidth="1"/>
    <col min="3842" max="3845" width="7.42578125" style="219" bestFit="1" customWidth="1"/>
    <col min="3846" max="3849" width="7.140625" style="219" bestFit="1" customWidth="1"/>
    <col min="3850" max="4096" width="9.140625" style="219"/>
    <col min="4097" max="4097" width="23.140625" style="219" bestFit="1" customWidth="1"/>
    <col min="4098" max="4101" width="7.42578125" style="219" bestFit="1" customWidth="1"/>
    <col min="4102" max="4105" width="7.140625" style="219" bestFit="1" customWidth="1"/>
    <col min="4106" max="4352" width="9.140625" style="219"/>
    <col min="4353" max="4353" width="23.140625" style="219" bestFit="1" customWidth="1"/>
    <col min="4354" max="4357" width="7.42578125" style="219" bestFit="1" customWidth="1"/>
    <col min="4358" max="4361" width="7.140625" style="219" bestFit="1" customWidth="1"/>
    <col min="4362" max="4608" width="9.140625" style="219"/>
    <col min="4609" max="4609" width="23.140625" style="219" bestFit="1" customWidth="1"/>
    <col min="4610" max="4613" width="7.42578125" style="219" bestFit="1" customWidth="1"/>
    <col min="4614" max="4617" width="7.140625" style="219" bestFit="1" customWidth="1"/>
    <col min="4618" max="4864" width="9.140625" style="219"/>
    <col min="4865" max="4865" width="23.140625" style="219" bestFit="1" customWidth="1"/>
    <col min="4866" max="4869" width="7.42578125" style="219" bestFit="1" customWidth="1"/>
    <col min="4870" max="4873" width="7.140625" style="219" bestFit="1" customWidth="1"/>
    <col min="4874" max="5120" width="9.140625" style="219"/>
    <col min="5121" max="5121" width="23.140625" style="219" bestFit="1" customWidth="1"/>
    <col min="5122" max="5125" width="7.42578125" style="219" bestFit="1" customWidth="1"/>
    <col min="5126" max="5129" width="7.140625" style="219" bestFit="1" customWidth="1"/>
    <col min="5130" max="5376" width="9.140625" style="219"/>
    <col min="5377" max="5377" width="23.140625" style="219" bestFit="1" customWidth="1"/>
    <col min="5378" max="5381" width="7.42578125" style="219" bestFit="1" customWidth="1"/>
    <col min="5382" max="5385" width="7.140625" style="219" bestFit="1" customWidth="1"/>
    <col min="5386" max="5632" width="9.140625" style="219"/>
    <col min="5633" max="5633" width="23.140625" style="219" bestFit="1" customWidth="1"/>
    <col min="5634" max="5637" width="7.42578125" style="219" bestFit="1" customWidth="1"/>
    <col min="5638" max="5641" width="7.140625" style="219" bestFit="1" customWidth="1"/>
    <col min="5642" max="5888" width="9.140625" style="219"/>
    <col min="5889" max="5889" width="23.140625" style="219" bestFit="1" customWidth="1"/>
    <col min="5890" max="5893" width="7.42578125" style="219" bestFit="1" customWidth="1"/>
    <col min="5894" max="5897" width="7.140625" style="219" bestFit="1" customWidth="1"/>
    <col min="5898" max="6144" width="9.140625" style="219"/>
    <col min="6145" max="6145" width="23.140625" style="219" bestFit="1" customWidth="1"/>
    <col min="6146" max="6149" width="7.42578125" style="219" bestFit="1" customWidth="1"/>
    <col min="6150" max="6153" width="7.140625" style="219" bestFit="1" customWidth="1"/>
    <col min="6154" max="6400" width="9.140625" style="219"/>
    <col min="6401" max="6401" width="23.140625" style="219" bestFit="1" customWidth="1"/>
    <col min="6402" max="6405" width="7.42578125" style="219" bestFit="1" customWidth="1"/>
    <col min="6406" max="6409" width="7.140625" style="219" bestFit="1" customWidth="1"/>
    <col min="6410" max="6656" width="9.140625" style="219"/>
    <col min="6657" max="6657" width="23.140625" style="219" bestFit="1" customWidth="1"/>
    <col min="6658" max="6661" width="7.42578125" style="219" bestFit="1" customWidth="1"/>
    <col min="6662" max="6665" width="7.140625" style="219" bestFit="1" customWidth="1"/>
    <col min="6666" max="6912" width="9.140625" style="219"/>
    <col min="6913" max="6913" width="23.140625" style="219" bestFit="1" customWidth="1"/>
    <col min="6914" max="6917" width="7.42578125" style="219" bestFit="1" customWidth="1"/>
    <col min="6918" max="6921" width="7.140625" style="219" bestFit="1" customWidth="1"/>
    <col min="6922" max="7168" width="9.140625" style="219"/>
    <col min="7169" max="7169" width="23.140625" style="219" bestFit="1" customWidth="1"/>
    <col min="7170" max="7173" width="7.42578125" style="219" bestFit="1" customWidth="1"/>
    <col min="7174" max="7177" width="7.140625" style="219" bestFit="1" customWidth="1"/>
    <col min="7178" max="7424" width="9.140625" style="219"/>
    <col min="7425" max="7425" width="23.140625" style="219" bestFit="1" customWidth="1"/>
    <col min="7426" max="7429" width="7.42578125" style="219" bestFit="1" customWidth="1"/>
    <col min="7430" max="7433" width="7.140625" style="219" bestFit="1" customWidth="1"/>
    <col min="7434" max="7680" width="9.140625" style="219"/>
    <col min="7681" max="7681" width="23.140625" style="219" bestFit="1" customWidth="1"/>
    <col min="7682" max="7685" width="7.42578125" style="219" bestFit="1" customWidth="1"/>
    <col min="7686" max="7689" width="7.140625" style="219" bestFit="1" customWidth="1"/>
    <col min="7690" max="7936" width="9.140625" style="219"/>
    <col min="7937" max="7937" width="23.140625" style="219" bestFit="1" customWidth="1"/>
    <col min="7938" max="7941" width="7.42578125" style="219" bestFit="1" customWidth="1"/>
    <col min="7942" max="7945" width="7.140625" style="219" bestFit="1" customWidth="1"/>
    <col min="7946" max="8192" width="9.140625" style="219"/>
    <col min="8193" max="8193" width="23.140625" style="219" bestFit="1" customWidth="1"/>
    <col min="8194" max="8197" width="7.42578125" style="219" bestFit="1" customWidth="1"/>
    <col min="8198" max="8201" width="7.140625" style="219" bestFit="1" customWidth="1"/>
    <col min="8202" max="8448" width="9.140625" style="219"/>
    <col min="8449" max="8449" width="23.140625" style="219" bestFit="1" customWidth="1"/>
    <col min="8450" max="8453" width="7.42578125" style="219" bestFit="1" customWidth="1"/>
    <col min="8454" max="8457" width="7.140625" style="219" bestFit="1" customWidth="1"/>
    <col min="8458" max="8704" width="9.140625" style="219"/>
    <col min="8705" max="8705" width="23.140625" style="219" bestFit="1" customWidth="1"/>
    <col min="8706" max="8709" width="7.42578125" style="219" bestFit="1" customWidth="1"/>
    <col min="8710" max="8713" width="7.140625" style="219" bestFit="1" customWidth="1"/>
    <col min="8714" max="8960" width="9.140625" style="219"/>
    <col min="8961" max="8961" width="23.140625" style="219" bestFit="1" customWidth="1"/>
    <col min="8962" max="8965" width="7.42578125" style="219" bestFit="1" customWidth="1"/>
    <col min="8966" max="8969" width="7.140625" style="219" bestFit="1" customWidth="1"/>
    <col min="8970" max="9216" width="9.140625" style="219"/>
    <col min="9217" max="9217" width="23.140625" style="219" bestFit="1" customWidth="1"/>
    <col min="9218" max="9221" width="7.42578125" style="219" bestFit="1" customWidth="1"/>
    <col min="9222" max="9225" width="7.140625" style="219" bestFit="1" customWidth="1"/>
    <col min="9226" max="9472" width="9.140625" style="219"/>
    <col min="9473" max="9473" width="23.140625" style="219" bestFit="1" customWidth="1"/>
    <col min="9474" max="9477" width="7.42578125" style="219" bestFit="1" customWidth="1"/>
    <col min="9478" max="9481" width="7.140625" style="219" bestFit="1" customWidth="1"/>
    <col min="9482" max="9728" width="9.140625" style="219"/>
    <col min="9729" max="9729" width="23.140625" style="219" bestFit="1" customWidth="1"/>
    <col min="9730" max="9733" width="7.42578125" style="219" bestFit="1" customWidth="1"/>
    <col min="9734" max="9737" width="7.140625" style="219" bestFit="1" customWidth="1"/>
    <col min="9738" max="9984" width="9.140625" style="219"/>
    <col min="9985" max="9985" width="23.140625" style="219" bestFit="1" customWidth="1"/>
    <col min="9986" max="9989" width="7.42578125" style="219" bestFit="1" customWidth="1"/>
    <col min="9990" max="9993" width="7.140625" style="219" bestFit="1" customWidth="1"/>
    <col min="9994" max="10240" width="9.140625" style="219"/>
    <col min="10241" max="10241" width="23.140625" style="219" bestFit="1" customWidth="1"/>
    <col min="10242" max="10245" width="7.42578125" style="219" bestFit="1" customWidth="1"/>
    <col min="10246" max="10249" width="7.140625" style="219" bestFit="1" customWidth="1"/>
    <col min="10250" max="10496" width="9.140625" style="219"/>
    <col min="10497" max="10497" width="23.140625" style="219" bestFit="1" customWidth="1"/>
    <col min="10498" max="10501" width="7.42578125" style="219" bestFit="1" customWidth="1"/>
    <col min="10502" max="10505" width="7.140625" style="219" bestFit="1" customWidth="1"/>
    <col min="10506" max="10752" width="9.140625" style="219"/>
    <col min="10753" max="10753" width="23.140625" style="219" bestFit="1" customWidth="1"/>
    <col min="10754" max="10757" width="7.42578125" style="219" bestFit="1" customWidth="1"/>
    <col min="10758" max="10761" width="7.140625" style="219" bestFit="1" customWidth="1"/>
    <col min="10762" max="11008" width="9.140625" style="219"/>
    <col min="11009" max="11009" width="23.140625" style="219" bestFit="1" customWidth="1"/>
    <col min="11010" max="11013" width="7.42578125" style="219" bestFit="1" customWidth="1"/>
    <col min="11014" max="11017" width="7.140625" style="219" bestFit="1" customWidth="1"/>
    <col min="11018" max="11264" width="9.140625" style="219"/>
    <col min="11265" max="11265" width="23.140625" style="219" bestFit="1" customWidth="1"/>
    <col min="11266" max="11269" width="7.42578125" style="219" bestFit="1" customWidth="1"/>
    <col min="11270" max="11273" width="7.140625" style="219" bestFit="1" customWidth="1"/>
    <col min="11274" max="11520" width="9.140625" style="219"/>
    <col min="11521" max="11521" width="23.140625" style="219" bestFit="1" customWidth="1"/>
    <col min="11522" max="11525" width="7.42578125" style="219" bestFit="1" customWidth="1"/>
    <col min="11526" max="11529" width="7.140625" style="219" bestFit="1" customWidth="1"/>
    <col min="11530" max="11776" width="9.140625" style="219"/>
    <col min="11777" max="11777" width="23.140625" style="219" bestFit="1" customWidth="1"/>
    <col min="11778" max="11781" width="7.42578125" style="219" bestFit="1" customWidth="1"/>
    <col min="11782" max="11785" width="7.140625" style="219" bestFit="1" customWidth="1"/>
    <col min="11786" max="12032" width="9.140625" style="219"/>
    <col min="12033" max="12033" width="23.140625" style="219" bestFit="1" customWidth="1"/>
    <col min="12034" max="12037" width="7.42578125" style="219" bestFit="1" customWidth="1"/>
    <col min="12038" max="12041" width="7.140625" style="219" bestFit="1" customWidth="1"/>
    <col min="12042" max="12288" width="9.140625" style="219"/>
    <col min="12289" max="12289" width="23.140625" style="219" bestFit="1" customWidth="1"/>
    <col min="12290" max="12293" width="7.42578125" style="219" bestFit="1" customWidth="1"/>
    <col min="12294" max="12297" width="7.140625" style="219" bestFit="1" customWidth="1"/>
    <col min="12298" max="12544" width="9.140625" style="219"/>
    <col min="12545" max="12545" width="23.140625" style="219" bestFit="1" customWidth="1"/>
    <col min="12546" max="12549" width="7.42578125" style="219" bestFit="1" customWidth="1"/>
    <col min="12550" max="12553" width="7.140625" style="219" bestFit="1" customWidth="1"/>
    <col min="12554" max="12800" width="9.140625" style="219"/>
    <col min="12801" max="12801" width="23.140625" style="219" bestFit="1" customWidth="1"/>
    <col min="12802" max="12805" width="7.42578125" style="219" bestFit="1" customWidth="1"/>
    <col min="12806" max="12809" width="7.140625" style="219" bestFit="1" customWidth="1"/>
    <col min="12810" max="13056" width="9.140625" style="219"/>
    <col min="13057" max="13057" width="23.140625" style="219" bestFit="1" customWidth="1"/>
    <col min="13058" max="13061" width="7.42578125" style="219" bestFit="1" customWidth="1"/>
    <col min="13062" max="13065" width="7.140625" style="219" bestFit="1" customWidth="1"/>
    <col min="13066" max="13312" width="9.140625" style="219"/>
    <col min="13313" max="13313" width="23.140625" style="219" bestFit="1" customWidth="1"/>
    <col min="13314" max="13317" width="7.42578125" style="219" bestFit="1" customWidth="1"/>
    <col min="13318" max="13321" width="7.140625" style="219" bestFit="1" customWidth="1"/>
    <col min="13322" max="13568" width="9.140625" style="219"/>
    <col min="13569" max="13569" width="23.140625" style="219" bestFit="1" customWidth="1"/>
    <col min="13570" max="13573" width="7.42578125" style="219" bestFit="1" customWidth="1"/>
    <col min="13574" max="13577" width="7.140625" style="219" bestFit="1" customWidth="1"/>
    <col min="13578" max="13824" width="9.140625" style="219"/>
    <col min="13825" max="13825" width="23.140625" style="219" bestFit="1" customWidth="1"/>
    <col min="13826" max="13829" width="7.42578125" style="219" bestFit="1" customWidth="1"/>
    <col min="13830" max="13833" width="7.140625" style="219" bestFit="1" customWidth="1"/>
    <col min="13834" max="14080" width="9.140625" style="219"/>
    <col min="14081" max="14081" width="23.140625" style="219" bestFit="1" customWidth="1"/>
    <col min="14082" max="14085" width="7.42578125" style="219" bestFit="1" customWidth="1"/>
    <col min="14086" max="14089" width="7.140625" style="219" bestFit="1" customWidth="1"/>
    <col min="14090" max="14336" width="9.140625" style="219"/>
    <col min="14337" max="14337" width="23.140625" style="219" bestFit="1" customWidth="1"/>
    <col min="14338" max="14341" width="7.42578125" style="219" bestFit="1" customWidth="1"/>
    <col min="14342" max="14345" width="7.140625" style="219" bestFit="1" customWidth="1"/>
    <col min="14346" max="14592" width="9.140625" style="219"/>
    <col min="14593" max="14593" width="23.140625" style="219" bestFit="1" customWidth="1"/>
    <col min="14594" max="14597" width="7.42578125" style="219" bestFit="1" customWidth="1"/>
    <col min="14598" max="14601" width="7.140625" style="219" bestFit="1" customWidth="1"/>
    <col min="14602" max="14848" width="9.140625" style="219"/>
    <col min="14849" max="14849" width="23.140625" style="219" bestFit="1" customWidth="1"/>
    <col min="14850" max="14853" width="7.42578125" style="219" bestFit="1" customWidth="1"/>
    <col min="14854" max="14857" width="7.140625" style="219" bestFit="1" customWidth="1"/>
    <col min="14858" max="15104" width="9.140625" style="219"/>
    <col min="15105" max="15105" width="23.140625" style="219" bestFit="1" customWidth="1"/>
    <col min="15106" max="15109" width="7.42578125" style="219" bestFit="1" customWidth="1"/>
    <col min="15110" max="15113" width="7.140625" style="219" bestFit="1" customWidth="1"/>
    <col min="15114" max="15360" width="9.140625" style="219"/>
    <col min="15361" max="15361" width="23.140625" style="219" bestFit="1" customWidth="1"/>
    <col min="15362" max="15365" width="7.42578125" style="219" bestFit="1" customWidth="1"/>
    <col min="15366" max="15369" width="7.140625" style="219" bestFit="1" customWidth="1"/>
    <col min="15370" max="15616" width="9.140625" style="219"/>
    <col min="15617" max="15617" width="23.140625" style="219" bestFit="1" customWidth="1"/>
    <col min="15618" max="15621" width="7.42578125" style="219" bestFit="1" customWidth="1"/>
    <col min="15622" max="15625" width="7.140625" style="219" bestFit="1" customWidth="1"/>
    <col min="15626" max="15872" width="9.140625" style="219"/>
    <col min="15873" max="15873" width="23.140625" style="219" bestFit="1" customWidth="1"/>
    <col min="15874" max="15877" width="7.42578125" style="219" bestFit="1" customWidth="1"/>
    <col min="15878" max="15881" width="7.140625" style="219" bestFit="1" customWidth="1"/>
    <col min="15882" max="16128" width="9.140625" style="219"/>
    <col min="16129" max="16129" width="23.140625" style="219" bestFit="1" customWidth="1"/>
    <col min="16130" max="16133" width="7.42578125" style="219" bestFit="1" customWidth="1"/>
    <col min="16134" max="16137" width="7.140625" style="219" bestFit="1" customWidth="1"/>
    <col min="16138" max="16384" width="9.140625" style="219"/>
  </cols>
  <sheetData>
    <row r="1" spans="1:12">
      <c r="A1" s="1796" t="s">
        <v>1009</v>
      </c>
      <c r="B1" s="1796"/>
      <c r="C1" s="1796"/>
      <c r="D1" s="1796"/>
      <c r="E1" s="1796"/>
      <c r="F1" s="1796"/>
      <c r="G1" s="1796"/>
      <c r="H1" s="1796"/>
      <c r="I1" s="1796"/>
    </row>
    <row r="2" spans="1:12" ht="15.75" customHeight="1">
      <c r="A2" s="1797" t="s">
        <v>404</v>
      </c>
      <c r="B2" s="1797"/>
      <c r="C2" s="1797"/>
      <c r="D2" s="1797"/>
      <c r="E2" s="1797"/>
      <c r="F2" s="1797"/>
      <c r="G2" s="1797"/>
      <c r="H2" s="1797"/>
      <c r="I2" s="1797"/>
      <c r="J2" s="234"/>
    </row>
    <row r="3" spans="1:12" ht="13.5" thickBot="1">
      <c r="H3" s="1785" t="s">
        <v>44</v>
      </c>
      <c r="I3" s="1785"/>
    </row>
    <row r="4" spans="1:12" s="306" customFormat="1" ht="13.5" customHeight="1" thickTop="1">
      <c r="A4" s="305"/>
      <c r="B4" s="290">
        <v>2015</v>
      </c>
      <c r="C4" s="291">
        <v>2016</v>
      </c>
      <c r="D4" s="204">
        <v>2016</v>
      </c>
      <c r="E4" s="204">
        <v>2017</v>
      </c>
      <c r="F4" s="1787" t="str">
        <f>'Secu Credit'!F4</f>
        <v>Changes during eleven months</v>
      </c>
      <c r="G4" s="1788"/>
      <c r="H4" s="1788"/>
      <c r="I4" s="1789"/>
    </row>
    <row r="5" spans="1:12" s="306" customFormat="1" ht="14.25" customHeight="1">
      <c r="A5" s="207" t="s">
        <v>140</v>
      </c>
      <c r="B5" s="206" t="s">
        <v>99</v>
      </c>
      <c r="C5" s="85" t="s">
        <v>100</v>
      </c>
      <c r="D5" s="206" t="s">
        <v>101</v>
      </c>
      <c r="E5" s="85" t="s">
        <v>360</v>
      </c>
      <c r="F5" s="1790" t="str">
        <f>'Secu Credit'!F5:G5</f>
        <v>2015/16</v>
      </c>
      <c r="G5" s="1791"/>
      <c r="H5" s="1790" t="str">
        <f>'Secu Credit'!H5:I5</f>
        <v>2016/17</v>
      </c>
      <c r="I5" s="1792"/>
    </row>
    <row r="6" spans="1:12" s="306" customFormat="1">
      <c r="A6" s="307"/>
      <c r="B6" s="308"/>
      <c r="C6" s="309"/>
      <c r="D6" s="308"/>
      <c r="E6" s="308"/>
      <c r="F6" s="310" t="s">
        <v>3</v>
      </c>
      <c r="G6" s="310" t="s">
        <v>103</v>
      </c>
      <c r="H6" s="310" t="s">
        <v>3</v>
      </c>
      <c r="I6" s="311" t="s">
        <v>103</v>
      </c>
    </row>
    <row r="7" spans="1:12" s="306" customFormat="1">
      <c r="A7" s="312" t="s">
        <v>405</v>
      </c>
      <c r="B7" s="313">
        <v>11521.307362674499</v>
      </c>
      <c r="C7" s="313">
        <v>9148.2446471459007</v>
      </c>
      <c r="D7" s="313">
        <v>8119.3569748</v>
      </c>
      <c r="E7" s="313">
        <v>9830.3287135200007</v>
      </c>
      <c r="F7" s="313">
        <v>-2373.0627155285983</v>
      </c>
      <c r="G7" s="313">
        <v>-20.597165241998432</v>
      </c>
      <c r="H7" s="313">
        <v>1710.9717387200008</v>
      </c>
      <c r="I7" s="314">
        <v>21.072749283352533</v>
      </c>
    </row>
    <row r="8" spans="1:12" s="306" customFormat="1">
      <c r="A8" s="280" t="s">
        <v>406</v>
      </c>
      <c r="B8" s="315">
        <v>11272.152784284499</v>
      </c>
      <c r="C8" s="315">
        <v>8852.1446471459003</v>
      </c>
      <c r="D8" s="315">
        <v>7875.8269748000002</v>
      </c>
      <c r="E8" s="315">
        <v>9474.9006764500009</v>
      </c>
      <c r="F8" s="315">
        <v>-2420.0081371385986</v>
      </c>
      <c r="G8" s="315">
        <v>-21.46890823297343</v>
      </c>
      <c r="H8" s="315">
        <v>1599.0737016500007</v>
      </c>
      <c r="I8" s="316">
        <v>20.303565667027719</v>
      </c>
    </row>
    <row r="9" spans="1:12">
      <c r="A9" s="280" t="s">
        <v>407</v>
      </c>
      <c r="B9" s="315">
        <v>439.98387076</v>
      </c>
      <c r="C9" s="315">
        <v>131.14411615589998</v>
      </c>
      <c r="D9" s="315">
        <v>119.87685779</v>
      </c>
      <c r="E9" s="315">
        <v>797.75861437000003</v>
      </c>
      <c r="F9" s="315">
        <v>-308.83975460409999</v>
      </c>
      <c r="G9" s="315">
        <v>-70.193426425070982</v>
      </c>
      <c r="H9" s="315">
        <v>677.88175658</v>
      </c>
      <c r="I9" s="316">
        <v>565.48175275624226</v>
      </c>
      <c r="K9" s="306"/>
      <c r="L9" s="306"/>
    </row>
    <row r="10" spans="1:12">
      <c r="A10" s="280" t="s">
        <v>408</v>
      </c>
      <c r="B10" s="315">
        <v>7211.2735377600002</v>
      </c>
      <c r="C10" s="315">
        <v>5556.1499325900004</v>
      </c>
      <c r="D10" s="315">
        <v>4833.1273040400001</v>
      </c>
      <c r="E10" s="315">
        <v>5120.2144460400004</v>
      </c>
      <c r="F10" s="315">
        <v>-1655.1236051699998</v>
      </c>
      <c r="G10" s="315">
        <v>-22.951890487905722</v>
      </c>
      <c r="H10" s="315">
        <v>287.08714200000031</v>
      </c>
      <c r="I10" s="316">
        <v>5.9399871747641502</v>
      </c>
      <c r="K10" s="306"/>
      <c r="L10" s="306"/>
    </row>
    <row r="11" spans="1:12">
      <c r="A11" s="280" t="s">
        <v>409</v>
      </c>
      <c r="B11" s="315">
        <v>1232.8289471245</v>
      </c>
      <c r="C11" s="315">
        <v>1778.3869034099998</v>
      </c>
      <c r="D11" s="315">
        <v>1493.8370169099999</v>
      </c>
      <c r="E11" s="315">
        <v>1725.7418090299998</v>
      </c>
      <c r="F11" s="315">
        <v>545.55795628549981</v>
      </c>
      <c r="G11" s="315">
        <v>44.252526480496847</v>
      </c>
      <c r="H11" s="315">
        <v>231.90479211999991</v>
      </c>
      <c r="I11" s="316">
        <v>15.52410266279883</v>
      </c>
      <c r="K11" s="306"/>
      <c r="L11" s="306"/>
    </row>
    <row r="12" spans="1:12">
      <c r="A12" s="280" t="s">
        <v>410</v>
      </c>
      <c r="B12" s="315">
        <v>2388.0664286399997</v>
      </c>
      <c r="C12" s="315">
        <v>1386.46369499</v>
      </c>
      <c r="D12" s="315">
        <v>1428.98579606</v>
      </c>
      <c r="E12" s="315">
        <v>1831.1858070099997</v>
      </c>
      <c r="F12" s="315">
        <v>-1001.6027336499997</v>
      </c>
      <c r="G12" s="315">
        <v>-41.941996321283696</v>
      </c>
      <c r="H12" s="315">
        <v>402.20001094999975</v>
      </c>
      <c r="I12" s="316">
        <v>28.145836862685808</v>
      </c>
      <c r="K12" s="306"/>
      <c r="L12" s="306"/>
    </row>
    <row r="13" spans="1:12">
      <c r="A13" s="280" t="s">
        <v>411</v>
      </c>
      <c r="B13" s="315">
        <v>0</v>
      </c>
      <c r="C13" s="315">
        <v>0</v>
      </c>
      <c r="D13" s="315">
        <v>0</v>
      </c>
      <c r="E13" s="315">
        <v>0</v>
      </c>
      <c r="F13" s="315">
        <v>0</v>
      </c>
      <c r="G13" s="315"/>
      <c r="H13" s="315">
        <v>0</v>
      </c>
      <c r="I13" s="316"/>
      <c r="K13" s="306"/>
      <c r="L13" s="306"/>
    </row>
    <row r="14" spans="1:12">
      <c r="A14" s="280" t="s">
        <v>412</v>
      </c>
      <c r="B14" s="315">
        <v>2388.0664286399997</v>
      </c>
      <c r="C14" s="315">
        <v>1386.46369499</v>
      </c>
      <c r="D14" s="315">
        <v>1428.98579606</v>
      </c>
      <c r="E14" s="315">
        <v>1831.1858070099997</v>
      </c>
      <c r="F14" s="315">
        <v>-1001.6027336499997</v>
      </c>
      <c r="G14" s="315">
        <v>-41.941996321283696</v>
      </c>
      <c r="H14" s="315">
        <v>402.20001094999975</v>
      </c>
      <c r="I14" s="316">
        <v>28.145836862685808</v>
      </c>
      <c r="K14" s="306"/>
      <c r="L14" s="306"/>
    </row>
    <row r="15" spans="1:12" s="306" customFormat="1">
      <c r="A15" s="280" t="s">
        <v>413</v>
      </c>
      <c r="B15" s="315">
        <v>249.15457839000004</v>
      </c>
      <c r="C15" s="315">
        <v>296.10000000000002</v>
      </c>
      <c r="D15" s="315">
        <v>243.53</v>
      </c>
      <c r="E15" s="315">
        <v>355.42803706999996</v>
      </c>
      <c r="F15" s="315">
        <v>46.945421609999983</v>
      </c>
      <c r="G15" s="315">
        <v>18.841885994371179</v>
      </c>
      <c r="H15" s="315">
        <v>111.89803706999996</v>
      </c>
      <c r="I15" s="316">
        <v>45.948358341888046</v>
      </c>
    </row>
    <row r="16" spans="1:12">
      <c r="A16" s="312" t="s">
        <v>414</v>
      </c>
      <c r="B16" s="313">
        <v>1079.8287867700001</v>
      </c>
      <c r="C16" s="313">
        <v>1009.2303260500001</v>
      </c>
      <c r="D16" s="313">
        <v>1006.56234124</v>
      </c>
      <c r="E16" s="313">
        <v>1055.9116495400001</v>
      </c>
      <c r="F16" s="313">
        <v>-70.598460719999935</v>
      </c>
      <c r="G16" s="313">
        <v>-6.537930974332987</v>
      </c>
      <c r="H16" s="313">
        <v>49.349308300000075</v>
      </c>
      <c r="I16" s="314">
        <v>4.9027572638179455</v>
      </c>
      <c r="K16" s="306"/>
      <c r="L16" s="306"/>
    </row>
    <row r="17" spans="1:12">
      <c r="A17" s="280" t="s">
        <v>406</v>
      </c>
      <c r="B17" s="315">
        <v>1078.2287867700002</v>
      </c>
      <c r="C17" s="315">
        <v>1006.1503260500001</v>
      </c>
      <c r="D17" s="315">
        <v>1006.56234124</v>
      </c>
      <c r="E17" s="315">
        <v>1053.6616495400001</v>
      </c>
      <c r="F17" s="315">
        <v>-72.078460720000066</v>
      </c>
      <c r="G17" s="315">
        <v>-6.6848948576045872</v>
      </c>
      <c r="H17" s="315">
        <v>47.099308300000075</v>
      </c>
      <c r="I17" s="316">
        <v>4.6792241642954462</v>
      </c>
      <c r="K17" s="306"/>
      <c r="L17" s="306"/>
    </row>
    <row r="18" spans="1:12">
      <c r="A18" s="280" t="s">
        <v>413</v>
      </c>
      <c r="B18" s="315">
        <v>1.6</v>
      </c>
      <c r="C18" s="315">
        <v>3.0800000000000005</v>
      </c>
      <c r="D18" s="315">
        <v>0</v>
      </c>
      <c r="E18" s="315">
        <v>2.25</v>
      </c>
      <c r="F18" s="315">
        <v>1.4800000000000004</v>
      </c>
      <c r="G18" s="315">
        <v>92.500000000000028</v>
      </c>
      <c r="H18" s="315">
        <v>2.25</v>
      </c>
      <c r="I18" s="316"/>
      <c r="K18" s="306"/>
      <c r="L18" s="306"/>
    </row>
    <row r="19" spans="1:12">
      <c r="A19" s="312" t="s">
        <v>415</v>
      </c>
      <c r="B19" s="313">
        <v>12601.136149444499</v>
      </c>
      <c r="C19" s="313">
        <v>10157.4749731959</v>
      </c>
      <c r="D19" s="313">
        <v>9125.9193160399991</v>
      </c>
      <c r="E19" s="313">
        <v>10886.24036306</v>
      </c>
      <c r="F19" s="313">
        <v>-2443.6611762485991</v>
      </c>
      <c r="G19" s="313">
        <v>-19.392387696377074</v>
      </c>
      <c r="H19" s="313">
        <v>1760.3210470200011</v>
      </c>
      <c r="I19" s="314">
        <v>19.289246223402458</v>
      </c>
      <c r="K19" s="306"/>
      <c r="L19" s="306"/>
    </row>
    <row r="20" spans="1:12">
      <c r="A20" s="280" t="s">
        <v>406</v>
      </c>
      <c r="B20" s="315">
        <v>12350.381571054499</v>
      </c>
      <c r="C20" s="315">
        <v>9858.2949731958997</v>
      </c>
      <c r="D20" s="315">
        <v>8882.3893160400003</v>
      </c>
      <c r="E20" s="315">
        <v>10528.56232599</v>
      </c>
      <c r="F20" s="315">
        <v>-2492.0865978585989</v>
      </c>
      <c r="G20" s="315">
        <v>-20.178215414002143</v>
      </c>
      <c r="H20" s="315">
        <v>1646.1730099500001</v>
      </c>
      <c r="I20" s="316">
        <v>18.532997725930649</v>
      </c>
      <c r="K20" s="306"/>
      <c r="L20" s="306"/>
    </row>
    <row r="21" spans="1:12" s="306" customFormat="1" ht="13.5" thickBot="1">
      <c r="A21" s="317" t="s">
        <v>413</v>
      </c>
      <c r="B21" s="318">
        <v>250.75457839000003</v>
      </c>
      <c r="C21" s="318">
        <v>299.18</v>
      </c>
      <c r="D21" s="318">
        <v>243.53</v>
      </c>
      <c r="E21" s="318">
        <v>357.67803706999996</v>
      </c>
      <c r="F21" s="318">
        <v>48.425421609999972</v>
      </c>
      <c r="G21" s="318">
        <v>19.311879336728854</v>
      </c>
      <c r="H21" s="318">
        <v>114.14803706999996</v>
      </c>
      <c r="I21" s="319">
        <v>46.87226915369768</v>
      </c>
      <c r="J21" s="219"/>
    </row>
    <row r="22" spans="1:12" ht="13.5" thickTop="1">
      <c r="A22" s="138" t="s">
        <v>133</v>
      </c>
      <c r="D22" s="304"/>
      <c r="K22" s="306"/>
    </row>
    <row r="23" spans="1:12">
      <c r="C23" s="219"/>
      <c r="D23" s="304"/>
      <c r="E23" s="304"/>
    </row>
    <row r="24" spans="1:12">
      <c r="C24" s="219"/>
    </row>
    <row r="25" spans="1:12">
      <c r="C25" s="219"/>
    </row>
    <row r="26" spans="1:12">
      <c r="C26" s="219"/>
    </row>
  </sheetData>
  <mergeCells count="6">
    <mergeCell ref="A1:I1"/>
    <mergeCell ref="A2:I2"/>
    <mergeCell ref="H3:I3"/>
    <mergeCell ref="F4:I4"/>
    <mergeCell ref="F5:G5"/>
    <mergeCell ref="H5:I5"/>
  </mergeCells>
  <pageMargins left="0.7" right="0.7" top="0.75" bottom="0.75" header="0.3" footer="0.3"/>
  <pageSetup scale="92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B1:L69"/>
  <sheetViews>
    <sheetView workbookViewId="0">
      <selection activeCell="L14" sqref="L13:L14"/>
    </sheetView>
  </sheetViews>
  <sheetFormatPr defaultRowHeight="12.75"/>
  <cols>
    <col min="1" max="1" width="9.140625" style="1006"/>
    <col min="2" max="2" width="20" style="1006" customWidth="1"/>
    <col min="3" max="3" width="12.7109375" style="1006" bestFit="1" customWidth="1"/>
    <col min="4" max="4" width="15.140625" style="1006" bestFit="1" customWidth="1"/>
    <col min="5" max="5" width="11.140625" style="1006" bestFit="1" customWidth="1"/>
    <col min="6" max="6" width="11.7109375" style="1006" customWidth="1"/>
    <col min="7" max="7" width="8.85546875" style="1006" customWidth="1"/>
    <col min="8" max="8" width="15" style="1006" bestFit="1" customWidth="1"/>
    <col min="9" max="9" width="12.7109375" style="1006" customWidth="1"/>
    <col min="10" max="10" width="12.140625" style="1006" bestFit="1" customWidth="1"/>
    <col min="11" max="11" width="12.140625" style="1006" customWidth="1"/>
    <col min="12" max="12" width="10.28515625" style="1006" bestFit="1" customWidth="1"/>
    <col min="13" max="16384" width="9.140625" style="1006"/>
  </cols>
  <sheetData>
    <row r="1" spans="2:12">
      <c r="B1" s="1831" t="s">
        <v>1023</v>
      </c>
      <c r="C1" s="1831"/>
      <c r="D1" s="1831"/>
      <c r="E1" s="1831"/>
      <c r="F1" s="1831"/>
      <c r="G1" s="1831"/>
      <c r="H1" s="1831"/>
      <c r="I1" s="1831"/>
      <c r="J1" s="1831"/>
      <c r="K1" s="1831"/>
    </row>
    <row r="2" spans="2:12" ht="15.75">
      <c r="B2" s="1832" t="s">
        <v>995</v>
      </c>
      <c r="C2" s="1832"/>
      <c r="D2" s="1832"/>
      <c r="E2" s="1832"/>
      <c r="F2" s="1832"/>
      <c r="G2" s="1832"/>
      <c r="H2" s="1832"/>
      <c r="I2" s="1832"/>
      <c r="J2" s="1832"/>
      <c r="K2" s="1832"/>
    </row>
    <row r="3" spans="2:12" ht="13.5" thickBot="1">
      <c r="B3" s="1007"/>
      <c r="J3" s="1008" t="s">
        <v>44</v>
      </c>
      <c r="K3" s="1008"/>
    </row>
    <row r="4" spans="2:12" ht="16.5" customHeight="1" thickTop="1">
      <c r="B4" s="1009"/>
      <c r="C4" s="1833" t="s">
        <v>1010</v>
      </c>
      <c r="D4" s="1833"/>
      <c r="E4" s="1833"/>
      <c r="F4" s="1833"/>
      <c r="G4" s="1833"/>
      <c r="H4" s="1833"/>
      <c r="I4" s="1834" t="s">
        <v>1011</v>
      </c>
      <c r="J4" s="1835"/>
    </row>
    <row r="5" spans="2:12">
      <c r="B5" s="1826" t="s">
        <v>470</v>
      </c>
      <c r="C5" s="1828" t="s">
        <v>5</v>
      </c>
      <c r="D5" s="1829"/>
      <c r="E5" s="1836" t="s">
        <v>6</v>
      </c>
      <c r="F5" s="1837"/>
      <c r="G5" s="1838" t="s">
        <v>77</v>
      </c>
      <c r="H5" s="1839"/>
      <c r="I5" s="1840" t="s">
        <v>77</v>
      </c>
      <c r="J5" s="1841"/>
    </row>
    <row r="6" spans="2:12" ht="25.5" customHeight="1">
      <c r="B6" s="1827"/>
      <c r="C6" s="1010" t="s">
        <v>3</v>
      </c>
      <c r="D6" s="1011" t="s">
        <v>1012</v>
      </c>
      <c r="E6" s="1012" t="s">
        <v>3</v>
      </c>
      <c r="F6" s="1013" t="s">
        <v>1012</v>
      </c>
      <c r="G6" s="1014" t="s">
        <v>3</v>
      </c>
      <c r="H6" s="1013" t="s">
        <v>1012</v>
      </c>
      <c r="I6" s="1015" t="s">
        <v>3</v>
      </c>
      <c r="J6" s="1016" t="s">
        <v>1012</v>
      </c>
    </row>
    <row r="7" spans="2:12">
      <c r="B7" s="1017" t="s">
        <v>472</v>
      </c>
      <c r="C7" s="1018">
        <v>0</v>
      </c>
      <c r="D7" s="1019">
        <v>0</v>
      </c>
      <c r="E7" s="1020">
        <v>5900</v>
      </c>
      <c r="F7" s="1021">
        <v>1.06</v>
      </c>
      <c r="G7" s="1022">
        <v>0</v>
      </c>
      <c r="H7" s="1021">
        <v>0</v>
      </c>
      <c r="I7" s="1023">
        <v>0</v>
      </c>
      <c r="J7" s="1024">
        <v>0</v>
      </c>
    </row>
    <row r="8" spans="2:12">
      <c r="B8" s="1017" t="s">
        <v>473</v>
      </c>
      <c r="C8" s="1018">
        <v>0</v>
      </c>
      <c r="D8" s="1019">
        <v>0</v>
      </c>
      <c r="E8" s="1020">
        <v>3200</v>
      </c>
      <c r="F8" s="1021">
        <v>2.88</v>
      </c>
      <c r="G8" s="1022">
        <v>0</v>
      </c>
      <c r="H8" s="1021">
        <v>0</v>
      </c>
      <c r="I8" s="1023">
        <v>0</v>
      </c>
      <c r="J8" s="1024">
        <v>0</v>
      </c>
      <c r="K8" s="1025"/>
    </row>
    <row r="9" spans="2:12">
      <c r="B9" s="1017" t="s">
        <v>474</v>
      </c>
      <c r="C9" s="1018">
        <v>0</v>
      </c>
      <c r="D9" s="1019">
        <v>0</v>
      </c>
      <c r="E9" s="1020">
        <v>0</v>
      </c>
      <c r="F9" s="1021">
        <v>0</v>
      </c>
      <c r="G9" s="1021">
        <v>0</v>
      </c>
      <c r="H9" s="1026">
        <v>0</v>
      </c>
      <c r="I9" s="1023">
        <v>0</v>
      </c>
      <c r="J9" s="1024">
        <v>0</v>
      </c>
      <c r="K9" s="1025"/>
    </row>
    <row r="10" spans="2:12">
      <c r="B10" s="1017" t="s">
        <v>475</v>
      </c>
      <c r="C10" s="1018">
        <v>0</v>
      </c>
      <c r="D10" s="1019">
        <v>0</v>
      </c>
      <c r="E10" s="1019">
        <v>0</v>
      </c>
      <c r="F10" s="1021">
        <v>0</v>
      </c>
      <c r="G10" s="1021">
        <v>0</v>
      </c>
      <c r="H10" s="1026">
        <v>0</v>
      </c>
      <c r="I10" s="1023">
        <v>0</v>
      </c>
      <c r="J10" s="1024">
        <v>0</v>
      </c>
      <c r="K10" s="1025"/>
    </row>
    <row r="11" spans="2:12">
      <c r="B11" s="1017" t="s">
        <v>476</v>
      </c>
      <c r="C11" s="1027">
        <v>0</v>
      </c>
      <c r="D11" s="1019">
        <v>0</v>
      </c>
      <c r="E11" s="1021">
        <v>0</v>
      </c>
      <c r="F11" s="1021">
        <v>0</v>
      </c>
      <c r="G11" s="1021">
        <v>0</v>
      </c>
      <c r="H11" s="1026">
        <v>0</v>
      </c>
      <c r="I11" s="1028">
        <v>0</v>
      </c>
      <c r="J11" s="1024">
        <v>0</v>
      </c>
      <c r="K11" s="1025"/>
    </row>
    <row r="12" spans="2:12">
      <c r="B12" s="1017" t="s">
        <v>477</v>
      </c>
      <c r="C12" s="1027">
        <v>0</v>
      </c>
      <c r="D12" s="1019">
        <v>0</v>
      </c>
      <c r="E12" s="1021">
        <v>0</v>
      </c>
      <c r="F12" s="1021">
        <v>0</v>
      </c>
      <c r="G12" s="1021">
        <v>0</v>
      </c>
      <c r="H12" s="1026">
        <v>0</v>
      </c>
      <c r="I12" s="1023">
        <v>0</v>
      </c>
      <c r="J12" s="1029">
        <v>0</v>
      </c>
      <c r="K12" s="1025"/>
    </row>
    <row r="13" spans="2:12">
      <c r="B13" s="1017" t="s">
        <v>478</v>
      </c>
      <c r="C13" s="1027">
        <v>0</v>
      </c>
      <c r="D13" s="1019">
        <v>0</v>
      </c>
      <c r="E13" s="1021">
        <v>0</v>
      </c>
      <c r="F13" s="1021">
        <v>0</v>
      </c>
      <c r="G13" s="1021">
        <v>0</v>
      </c>
      <c r="H13" s="1026">
        <v>0</v>
      </c>
      <c r="I13" s="1023">
        <v>9167.5</v>
      </c>
      <c r="J13" s="1029">
        <v>3.84</v>
      </c>
      <c r="K13" s="1025"/>
    </row>
    <row r="14" spans="2:12">
      <c r="B14" s="1017" t="s">
        <v>479</v>
      </c>
      <c r="C14" s="1027">
        <v>0</v>
      </c>
      <c r="D14" s="1019">
        <v>0</v>
      </c>
      <c r="E14" s="1021">
        <v>0</v>
      </c>
      <c r="F14" s="1021">
        <v>0</v>
      </c>
      <c r="G14" s="1021">
        <v>0</v>
      </c>
      <c r="H14" s="1026">
        <v>0</v>
      </c>
      <c r="I14" s="1023">
        <v>18620.330000000002</v>
      </c>
      <c r="J14" s="1023">
        <v>0.75139999999999996</v>
      </c>
      <c r="K14" s="1025"/>
      <c r="L14" s="1030"/>
    </row>
    <row r="15" spans="2:12">
      <c r="B15" s="1017" t="s">
        <v>480</v>
      </c>
      <c r="C15" s="1027">
        <v>0</v>
      </c>
      <c r="D15" s="1019">
        <v>0</v>
      </c>
      <c r="E15" s="1021">
        <v>0</v>
      </c>
      <c r="F15" s="1021">
        <v>0</v>
      </c>
      <c r="G15" s="1021">
        <v>0</v>
      </c>
      <c r="H15" s="1026">
        <v>0</v>
      </c>
      <c r="I15" s="1023">
        <v>0</v>
      </c>
      <c r="J15" s="1029">
        <v>0</v>
      </c>
      <c r="K15" s="1025"/>
      <c r="L15" s="1030"/>
    </row>
    <row r="16" spans="2:12">
      <c r="B16" s="1017" t="s">
        <v>481</v>
      </c>
      <c r="C16" s="1018">
        <v>6000</v>
      </c>
      <c r="D16" s="1019">
        <v>0.78539999999999999</v>
      </c>
      <c r="E16" s="1020">
        <v>0</v>
      </c>
      <c r="F16" s="1021">
        <v>0</v>
      </c>
      <c r="G16" s="1021">
        <v>0</v>
      </c>
      <c r="H16" s="1026">
        <v>0</v>
      </c>
      <c r="I16" s="1023">
        <v>0</v>
      </c>
      <c r="J16" s="1029">
        <v>0</v>
      </c>
      <c r="K16" s="1031"/>
      <c r="L16" s="1030"/>
    </row>
    <row r="17" spans="2:12">
      <c r="B17" s="1017" t="s">
        <v>482</v>
      </c>
      <c r="C17" s="1018">
        <v>0</v>
      </c>
      <c r="D17" s="1019">
        <v>0</v>
      </c>
      <c r="E17" s="1020">
        <v>0</v>
      </c>
      <c r="F17" s="1021">
        <v>0</v>
      </c>
      <c r="G17" s="1021">
        <v>0</v>
      </c>
      <c r="H17" s="1026">
        <v>0</v>
      </c>
      <c r="I17" s="1023">
        <v>0</v>
      </c>
      <c r="J17" s="1029">
        <v>0</v>
      </c>
      <c r="K17" s="1025"/>
    </row>
    <row r="18" spans="2:12">
      <c r="B18" s="1032" t="s">
        <v>483</v>
      </c>
      <c r="C18" s="1018">
        <v>0</v>
      </c>
      <c r="D18" s="1019">
        <v>0</v>
      </c>
      <c r="E18" s="1033"/>
      <c r="F18" s="1034"/>
      <c r="G18" s="1018"/>
      <c r="H18" s="1021"/>
      <c r="I18" s="1035"/>
      <c r="J18" s="1036"/>
      <c r="K18" s="1031"/>
      <c r="L18" s="1037"/>
    </row>
    <row r="19" spans="2:12" ht="13.5" thickBot="1">
      <c r="B19" s="1038" t="s">
        <v>241</v>
      </c>
      <c r="C19" s="1039">
        <f>SUM(C7:C18)</f>
        <v>6000</v>
      </c>
      <c r="D19" s="1040">
        <v>0.78539999999999999</v>
      </c>
      <c r="E19" s="1041">
        <f>SUM(E7:E18)</f>
        <v>9100</v>
      </c>
      <c r="F19" s="1042">
        <v>1.7</v>
      </c>
      <c r="G19" s="1039">
        <f>SUM(G7:G18)</f>
        <v>0</v>
      </c>
      <c r="H19" s="1043" t="s">
        <v>25</v>
      </c>
      <c r="I19" s="1044">
        <f>SUM(I7:I18)</f>
        <v>27787.83</v>
      </c>
      <c r="J19" s="1045" t="s">
        <v>25</v>
      </c>
      <c r="K19" s="1046"/>
      <c r="L19" s="1030"/>
    </row>
    <row r="20" spans="2:12" ht="15.75" customHeight="1" thickTop="1">
      <c r="B20" s="1047"/>
      <c r="C20" s="1821" t="s">
        <v>1013</v>
      </c>
      <c r="D20" s="1822"/>
      <c r="E20" s="1822"/>
      <c r="F20" s="1822"/>
      <c r="G20" s="1822"/>
      <c r="H20" s="1823"/>
      <c r="I20" s="1824" t="s">
        <v>1014</v>
      </c>
      <c r="J20" s="1825"/>
      <c r="L20" s="1037"/>
    </row>
    <row r="21" spans="2:12">
      <c r="B21" s="1826" t="s">
        <v>470</v>
      </c>
      <c r="C21" s="1828" t="s">
        <v>5</v>
      </c>
      <c r="D21" s="1829"/>
      <c r="E21" s="1830" t="s">
        <v>6</v>
      </c>
      <c r="F21" s="1830"/>
      <c r="G21" s="1824" t="s">
        <v>77</v>
      </c>
      <c r="H21" s="1825"/>
      <c r="I21" s="1824" t="s">
        <v>77</v>
      </c>
      <c r="J21" s="1825"/>
    </row>
    <row r="22" spans="2:12" ht="26.25" thickBot="1">
      <c r="B22" s="1827"/>
      <c r="C22" s="1010" t="s">
        <v>3</v>
      </c>
      <c r="D22" s="1014" t="s">
        <v>1012</v>
      </c>
      <c r="E22" s="1010" t="s">
        <v>3</v>
      </c>
      <c r="F22" s="1014" t="s">
        <v>1012</v>
      </c>
      <c r="G22" s="1014" t="s">
        <v>3</v>
      </c>
      <c r="H22" s="1016" t="s">
        <v>1012</v>
      </c>
      <c r="I22" s="1048" t="s">
        <v>3</v>
      </c>
      <c r="J22" s="1049" t="s">
        <v>1012</v>
      </c>
    </row>
    <row r="23" spans="2:12" ht="13.5" thickTop="1">
      <c r="B23" s="1017" t="s">
        <v>472</v>
      </c>
      <c r="C23" s="1050">
        <v>99500</v>
      </c>
      <c r="D23" s="1051">
        <v>8.9999999999999998E-4</v>
      </c>
      <c r="E23" s="1052">
        <v>13000</v>
      </c>
      <c r="F23" s="1053">
        <v>0.72</v>
      </c>
      <c r="G23" s="1054">
        <v>27450</v>
      </c>
      <c r="H23" s="1055">
        <v>0.43290000000000001</v>
      </c>
      <c r="I23" s="1056">
        <v>0</v>
      </c>
      <c r="J23" s="1057">
        <v>0</v>
      </c>
    </row>
    <row r="24" spans="2:12">
      <c r="B24" s="1017" t="s">
        <v>473</v>
      </c>
      <c r="C24" s="1058">
        <v>68500</v>
      </c>
      <c r="D24" s="1051">
        <v>5.1299999999999998E-2</v>
      </c>
      <c r="E24" s="1052">
        <v>8300</v>
      </c>
      <c r="F24" s="1053">
        <v>1.3</v>
      </c>
      <c r="G24" s="1054">
        <v>26100</v>
      </c>
      <c r="H24" s="1059">
        <v>2.488</v>
      </c>
      <c r="I24" s="1060">
        <v>0</v>
      </c>
      <c r="J24" s="1029">
        <v>0</v>
      </c>
    </row>
    <row r="25" spans="2:12">
      <c r="B25" s="1017" t="s">
        <v>474</v>
      </c>
      <c r="C25" s="1058">
        <v>19000</v>
      </c>
      <c r="D25" s="1051">
        <v>0.11070000000000001</v>
      </c>
      <c r="E25" s="1052">
        <v>35000</v>
      </c>
      <c r="F25" s="1053">
        <v>0.22</v>
      </c>
      <c r="G25" s="1054">
        <v>5200</v>
      </c>
      <c r="H25" s="1059">
        <v>2.4540538461538461</v>
      </c>
      <c r="I25" s="1061">
        <v>10000</v>
      </c>
      <c r="J25" s="1062">
        <v>3.0621499999999999</v>
      </c>
    </row>
    <row r="26" spans="2:12">
      <c r="B26" s="1017" t="s">
        <v>475</v>
      </c>
      <c r="C26" s="1058">
        <v>11000</v>
      </c>
      <c r="D26" s="1051">
        <v>2.92E-2</v>
      </c>
      <c r="E26" s="1052">
        <v>20000</v>
      </c>
      <c r="F26" s="1053">
        <v>0.21</v>
      </c>
      <c r="G26" s="1054">
        <v>2000</v>
      </c>
      <c r="H26" s="1059">
        <v>2.4081000000000001</v>
      </c>
      <c r="I26" s="1060">
        <v>0</v>
      </c>
      <c r="J26" s="1029">
        <v>0</v>
      </c>
    </row>
    <row r="27" spans="2:12">
      <c r="B27" s="1017" t="s">
        <v>476</v>
      </c>
      <c r="C27" s="1058">
        <v>22500</v>
      </c>
      <c r="D27" s="1051">
        <v>5.2999999999999999E-2</v>
      </c>
      <c r="E27" s="1052">
        <v>9000</v>
      </c>
      <c r="F27" s="1053">
        <v>0.12690000000000001</v>
      </c>
      <c r="G27" s="1054">
        <v>2000</v>
      </c>
      <c r="H27" s="1059">
        <v>2.2056</v>
      </c>
      <c r="I27" s="1060">
        <v>0</v>
      </c>
      <c r="J27" s="1029">
        <v>0</v>
      </c>
    </row>
    <row r="28" spans="2:12">
      <c r="B28" s="1017" t="s">
        <v>477</v>
      </c>
      <c r="C28" s="1058">
        <v>40000</v>
      </c>
      <c r="D28" s="1051">
        <v>1.14E-2</v>
      </c>
      <c r="E28" s="1052">
        <v>12050</v>
      </c>
      <c r="F28" s="1053">
        <v>4.48E-2</v>
      </c>
      <c r="G28" s="1054">
        <v>1500</v>
      </c>
      <c r="H28" s="1059">
        <v>1.2713000000000001</v>
      </c>
      <c r="I28" s="1060">
        <v>0</v>
      </c>
      <c r="J28" s="1029">
        <v>0</v>
      </c>
    </row>
    <row r="29" spans="2:12">
      <c r="B29" s="1017" t="s">
        <v>478</v>
      </c>
      <c r="C29" s="1058">
        <v>9750</v>
      </c>
      <c r="D29" s="1051">
        <v>0.1726</v>
      </c>
      <c r="E29" s="1052">
        <v>40000</v>
      </c>
      <c r="F29" s="1053">
        <v>0.1103</v>
      </c>
      <c r="G29" s="1054">
        <v>0</v>
      </c>
      <c r="H29" s="1059">
        <v>0</v>
      </c>
      <c r="I29" s="1061">
        <v>17810</v>
      </c>
      <c r="J29" s="1063">
        <v>5.6848000000000001</v>
      </c>
    </row>
    <row r="30" spans="2:12">
      <c r="B30" s="1017" t="s">
        <v>479</v>
      </c>
      <c r="C30" s="1058">
        <v>850</v>
      </c>
      <c r="D30" s="1051">
        <v>0.39829999999999999</v>
      </c>
      <c r="E30" s="1052">
        <v>25420</v>
      </c>
      <c r="F30" s="1053">
        <v>0.16569999999999999</v>
      </c>
      <c r="G30" s="1054">
        <v>0</v>
      </c>
      <c r="H30" s="1059">
        <v>0</v>
      </c>
      <c r="I30" s="1064">
        <v>0</v>
      </c>
      <c r="J30" s="1065">
        <v>0</v>
      </c>
    </row>
    <row r="31" spans="2:12">
      <c r="B31" s="1017" t="s">
        <v>480</v>
      </c>
      <c r="C31" s="1058">
        <v>2700</v>
      </c>
      <c r="D31" s="1051">
        <v>4.24E-2</v>
      </c>
      <c r="E31" s="1052">
        <v>2270</v>
      </c>
      <c r="F31" s="1053">
        <v>1.08</v>
      </c>
      <c r="G31" s="1054">
        <v>0</v>
      </c>
      <c r="H31" s="1059">
        <v>0</v>
      </c>
      <c r="I31" s="1064">
        <v>0</v>
      </c>
      <c r="J31" s="1065">
        <v>0</v>
      </c>
    </row>
    <row r="32" spans="2:12">
      <c r="B32" s="1017" t="s">
        <v>481</v>
      </c>
      <c r="C32" s="1058">
        <v>6000</v>
      </c>
      <c r="D32" s="1051">
        <v>0.31919999999999998</v>
      </c>
      <c r="E32" s="1052">
        <v>5910</v>
      </c>
      <c r="F32" s="1053">
        <v>0.41460000000000002</v>
      </c>
      <c r="G32" s="1054">
        <v>0</v>
      </c>
      <c r="H32" s="1059">
        <v>0</v>
      </c>
      <c r="I32" s="1064">
        <v>0</v>
      </c>
      <c r="J32" s="1065">
        <v>0</v>
      </c>
    </row>
    <row r="33" spans="2:11">
      <c r="B33" s="1017" t="s">
        <v>482</v>
      </c>
      <c r="C33" s="1058">
        <v>11000</v>
      </c>
      <c r="D33" s="1051">
        <v>0.2581</v>
      </c>
      <c r="E33" s="1052">
        <v>40000</v>
      </c>
      <c r="F33" s="1053">
        <v>7.0000000000000007E-2</v>
      </c>
      <c r="G33" s="1054">
        <v>0</v>
      </c>
      <c r="H33" s="1059">
        <v>0</v>
      </c>
      <c r="I33" s="1064">
        <v>0</v>
      </c>
      <c r="J33" s="1065">
        <v>0</v>
      </c>
    </row>
    <row r="34" spans="2:11">
      <c r="B34" s="1032" t="s">
        <v>483</v>
      </c>
      <c r="C34" s="1066">
        <v>25000</v>
      </c>
      <c r="D34" s="1067">
        <v>0.02</v>
      </c>
      <c r="E34" s="1068">
        <v>25000</v>
      </c>
      <c r="F34" s="1069">
        <v>1E-4</v>
      </c>
      <c r="G34" s="1070"/>
      <c r="H34" s="1071"/>
      <c r="I34" s="1061"/>
      <c r="J34" s="1072"/>
    </row>
    <row r="35" spans="2:11" ht="13.5" thickBot="1">
      <c r="B35" s="1073" t="s">
        <v>241</v>
      </c>
      <c r="C35" s="1074">
        <f>SUM(C23:C34)</f>
        <v>315800</v>
      </c>
      <c r="D35" s="1075">
        <v>0.05</v>
      </c>
      <c r="E35" s="1076">
        <f>SUM(E23:E34)</f>
        <v>235950</v>
      </c>
      <c r="F35" s="1077">
        <v>0.21</v>
      </c>
      <c r="G35" s="1078">
        <f>SUM(G23:G34)</f>
        <v>64250</v>
      </c>
      <c r="H35" s="1079"/>
      <c r="I35" s="1080">
        <f>SUM(I23:I34)</f>
        <v>27810</v>
      </c>
      <c r="J35" s="1081"/>
    </row>
    <row r="36" spans="2:11" ht="15.75" customHeight="1" thickTop="1" thickBot="1">
      <c r="B36" s="1813" t="s">
        <v>470</v>
      </c>
      <c r="C36" s="1801" t="s">
        <v>1015</v>
      </c>
      <c r="D36" s="1802"/>
      <c r="E36" s="1802"/>
      <c r="F36" s="1802"/>
      <c r="G36" s="1802"/>
      <c r="H36" s="1803"/>
      <c r="I36" s="1815" t="s">
        <v>1016</v>
      </c>
      <c r="J36" s="1816"/>
      <c r="K36" s="1817"/>
    </row>
    <row r="37" spans="2:11" ht="15" customHeight="1" thickTop="1">
      <c r="B37" s="1814"/>
      <c r="C37" s="1804" t="s">
        <v>5</v>
      </c>
      <c r="D37" s="1805"/>
      <c r="E37" s="1818" t="s">
        <v>6</v>
      </c>
      <c r="F37" s="1819"/>
      <c r="G37" s="1818" t="s">
        <v>77</v>
      </c>
      <c r="H37" s="1820"/>
      <c r="I37" s="1082" t="s">
        <v>5</v>
      </c>
      <c r="J37" s="1083" t="s">
        <v>6</v>
      </c>
      <c r="K37" s="1084" t="s">
        <v>77</v>
      </c>
    </row>
    <row r="38" spans="2:11" ht="12.75" customHeight="1">
      <c r="B38" s="1814"/>
      <c r="C38" s="1085" t="s">
        <v>3</v>
      </c>
      <c r="D38" s="1085" t="s">
        <v>1017</v>
      </c>
      <c r="E38" s="1086" t="s">
        <v>3</v>
      </c>
      <c r="F38" s="1087" t="s">
        <v>1017</v>
      </c>
      <c r="G38" s="1085" t="s">
        <v>3</v>
      </c>
      <c r="H38" s="1088" t="s">
        <v>1017</v>
      </c>
      <c r="I38" s="1015" t="s">
        <v>3</v>
      </c>
      <c r="J38" s="1012" t="s">
        <v>3</v>
      </c>
      <c r="K38" s="1089" t="s">
        <v>3</v>
      </c>
    </row>
    <row r="39" spans="2:11">
      <c r="B39" s="1017" t="s">
        <v>472</v>
      </c>
      <c r="C39" s="1090" t="s">
        <v>25</v>
      </c>
      <c r="D39" s="1091" t="s">
        <v>25</v>
      </c>
      <c r="E39" s="1092">
        <v>57250</v>
      </c>
      <c r="F39" s="1093">
        <v>1.39</v>
      </c>
      <c r="G39" s="1090">
        <v>5000</v>
      </c>
      <c r="H39" s="1094">
        <v>1.39</v>
      </c>
      <c r="I39" s="1023">
        <v>0</v>
      </c>
      <c r="J39" s="1095">
        <v>0</v>
      </c>
      <c r="K39" s="1024">
        <v>0</v>
      </c>
    </row>
    <row r="40" spans="2:11">
      <c r="B40" s="1017" t="s">
        <v>473</v>
      </c>
      <c r="C40" s="1096">
        <v>20000</v>
      </c>
      <c r="D40" s="1097">
        <v>0.69110000000000005</v>
      </c>
      <c r="E40" s="1098">
        <v>0</v>
      </c>
      <c r="F40" s="1099" t="s">
        <v>25</v>
      </c>
      <c r="G40" s="1100">
        <v>50</v>
      </c>
      <c r="H40" s="1101">
        <v>2.6</v>
      </c>
      <c r="I40" s="1023">
        <v>0</v>
      </c>
      <c r="J40" s="1095">
        <v>0</v>
      </c>
      <c r="K40" s="1024">
        <v>0</v>
      </c>
    </row>
    <row r="41" spans="2:11">
      <c r="B41" s="1017" t="s">
        <v>474</v>
      </c>
      <c r="C41" s="1096">
        <v>20000</v>
      </c>
      <c r="D41" s="1097">
        <v>0.67</v>
      </c>
      <c r="E41" s="1098">
        <v>0</v>
      </c>
      <c r="F41" s="1099" t="s">
        <v>25</v>
      </c>
      <c r="G41" s="1102" t="s">
        <v>25</v>
      </c>
      <c r="H41" s="1103" t="s">
        <v>25</v>
      </c>
      <c r="I41" s="1023">
        <v>0</v>
      </c>
      <c r="J41" s="1095">
        <v>0</v>
      </c>
      <c r="K41" s="1029">
        <v>7750</v>
      </c>
    </row>
    <row r="42" spans="2:11">
      <c r="B42" s="1017" t="s">
        <v>475</v>
      </c>
      <c r="C42" s="1104" t="s">
        <v>25</v>
      </c>
      <c r="D42" s="1091" t="s">
        <v>25</v>
      </c>
      <c r="E42" s="1105">
        <v>100000</v>
      </c>
      <c r="F42" s="1093">
        <v>0.87</v>
      </c>
      <c r="G42" s="1102" t="s">
        <v>25</v>
      </c>
      <c r="H42" s="1103" t="s">
        <v>25</v>
      </c>
      <c r="I42" s="1023">
        <v>0</v>
      </c>
      <c r="J42" s="1095">
        <v>0</v>
      </c>
      <c r="K42" s="1029">
        <v>2300</v>
      </c>
    </row>
    <row r="43" spans="2:11">
      <c r="B43" s="1017" t="s">
        <v>476</v>
      </c>
      <c r="C43" s="1096">
        <v>15000</v>
      </c>
      <c r="D43" s="1097">
        <v>0.21</v>
      </c>
      <c r="E43" s="1106">
        <v>26150</v>
      </c>
      <c r="F43" s="1099">
        <v>1.08</v>
      </c>
      <c r="G43" s="1102" t="s">
        <v>25</v>
      </c>
      <c r="H43" s="1103" t="s">
        <v>25</v>
      </c>
      <c r="I43" s="1028">
        <v>0</v>
      </c>
      <c r="J43" s="1095">
        <v>0</v>
      </c>
      <c r="K43" s="1029">
        <v>0</v>
      </c>
    </row>
    <row r="44" spans="2:11">
      <c r="B44" s="1017" t="s">
        <v>477</v>
      </c>
      <c r="C44" s="1096">
        <v>20000</v>
      </c>
      <c r="D44" s="1097">
        <v>0.2</v>
      </c>
      <c r="E44" s="1106">
        <v>15000</v>
      </c>
      <c r="F44" s="1099">
        <v>0.81</v>
      </c>
      <c r="G44" s="1102">
        <v>2000</v>
      </c>
      <c r="H44" s="1107">
        <v>1.5999000000000001</v>
      </c>
      <c r="I44" s="1023">
        <v>0</v>
      </c>
      <c r="J44" s="1108">
        <v>0</v>
      </c>
      <c r="K44" s="1029">
        <v>3930</v>
      </c>
    </row>
    <row r="45" spans="2:11">
      <c r="B45" s="1017" t="s">
        <v>478</v>
      </c>
      <c r="C45" s="1096">
        <v>5000</v>
      </c>
      <c r="D45" s="1097">
        <v>0.69</v>
      </c>
      <c r="E45" s="1098">
        <v>60000</v>
      </c>
      <c r="F45" s="1099">
        <v>0.48</v>
      </c>
      <c r="G45" s="1102" t="s">
        <v>25</v>
      </c>
      <c r="H45" s="1101">
        <v>0</v>
      </c>
      <c r="I45" s="1023">
        <v>210</v>
      </c>
      <c r="J45" s="1108">
        <v>0</v>
      </c>
      <c r="K45" s="1029">
        <v>40846</v>
      </c>
    </row>
    <row r="46" spans="2:11">
      <c r="B46" s="1017" t="s">
        <v>479</v>
      </c>
      <c r="C46" s="1096">
        <v>5000</v>
      </c>
      <c r="D46" s="1097">
        <v>0.86</v>
      </c>
      <c r="E46" s="1106">
        <v>39100</v>
      </c>
      <c r="F46" s="1099">
        <v>0.39</v>
      </c>
      <c r="G46" s="1102" t="s">
        <v>25</v>
      </c>
      <c r="H46" s="1107">
        <v>0</v>
      </c>
      <c r="I46" s="1023">
        <v>1510</v>
      </c>
      <c r="J46" s="1108">
        <v>0</v>
      </c>
      <c r="K46" s="1024">
        <v>3348</v>
      </c>
    </row>
    <row r="47" spans="2:11">
      <c r="B47" s="1017" t="s">
        <v>480</v>
      </c>
      <c r="C47" s="1096">
        <v>10000</v>
      </c>
      <c r="D47" s="1097">
        <v>0.72</v>
      </c>
      <c r="E47" s="1106">
        <v>0</v>
      </c>
      <c r="F47" s="1099" t="s">
        <v>25</v>
      </c>
      <c r="G47" s="1102" t="s">
        <v>25</v>
      </c>
      <c r="H47" s="1107">
        <v>0</v>
      </c>
      <c r="I47" s="1023">
        <v>4900</v>
      </c>
      <c r="J47" s="1108">
        <v>2650</v>
      </c>
      <c r="K47" s="1024">
        <v>3567</v>
      </c>
    </row>
    <row r="48" spans="2:11">
      <c r="B48" s="1017" t="s">
        <v>481</v>
      </c>
      <c r="C48" s="1096">
        <v>10000</v>
      </c>
      <c r="D48" s="1097">
        <v>0.79</v>
      </c>
      <c r="E48" s="1106">
        <v>0</v>
      </c>
      <c r="F48" s="1099" t="s">
        <v>25</v>
      </c>
      <c r="G48" s="1102" t="s">
        <v>25</v>
      </c>
      <c r="H48" s="1107">
        <v>0</v>
      </c>
      <c r="I48" s="1023">
        <v>1250</v>
      </c>
      <c r="J48" s="1108">
        <v>5900</v>
      </c>
      <c r="K48" s="1109">
        <v>650</v>
      </c>
    </row>
    <row r="49" spans="2:11">
      <c r="B49" s="1017" t="s">
        <v>482</v>
      </c>
      <c r="C49" s="1104" t="s">
        <v>25</v>
      </c>
      <c r="D49" s="1091" t="s">
        <v>25</v>
      </c>
      <c r="E49" s="1106">
        <v>0</v>
      </c>
      <c r="F49" s="1099" t="s">
        <v>25</v>
      </c>
      <c r="G49" s="1102" t="s">
        <v>25</v>
      </c>
      <c r="H49" s="1107">
        <v>0</v>
      </c>
      <c r="I49" s="1023">
        <v>2340</v>
      </c>
      <c r="J49" s="1108">
        <v>0</v>
      </c>
      <c r="K49" s="1024">
        <v>0</v>
      </c>
    </row>
    <row r="50" spans="2:11" ht="13.5" thickBot="1">
      <c r="B50" s="1110" t="s">
        <v>483</v>
      </c>
      <c r="C50" s="1111">
        <v>50000</v>
      </c>
      <c r="D50" s="1112">
        <v>0.24</v>
      </c>
      <c r="E50" s="1113">
        <v>0</v>
      </c>
      <c r="F50" s="1114" t="s">
        <v>25</v>
      </c>
      <c r="G50" s="1115"/>
      <c r="H50" s="1116"/>
      <c r="I50" s="1023">
        <v>100</v>
      </c>
      <c r="J50" s="1108">
        <v>5480</v>
      </c>
      <c r="K50" s="1109"/>
    </row>
    <row r="51" spans="2:11" ht="14.25" thickTop="1" thickBot="1">
      <c r="B51" s="1117" t="s">
        <v>241</v>
      </c>
      <c r="C51" s="1118">
        <f>SUM(C39:C50)</f>
        <v>155000</v>
      </c>
      <c r="D51" s="1118">
        <v>0.45</v>
      </c>
      <c r="E51" s="1118">
        <f>SUM(E39:E50)</f>
        <v>297500</v>
      </c>
      <c r="F51" s="1118">
        <v>0.85</v>
      </c>
      <c r="G51" s="1118">
        <f>SUM(G39:G50)</f>
        <v>7050</v>
      </c>
      <c r="H51" s="1119"/>
      <c r="I51" s="1120">
        <f>SUM(I39:I50)</f>
        <v>10310</v>
      </c>
      <c r="J51" s="1121">
        <f>SUM(J39:J50)</f>
        <v>14030</v>
      </c>
      <c r="K51" s="1122">
        <f>SUM(K39:K50)</f>
        <v>62391</v>
      </c>
    </row>
    <row r="52" spans="2:11" ht="15.75" customHeight="1" thickTop="1">
      <c r="B52" s="1798" t="s">
        <v>470</v>
      </c>
      <c r="C52" s="1801" t="s">
        <v>1018</v>
      </c>
      <c r="D52" s="1802"/>
      <c r="E52" s="1802"/>
      <c r="F52" s="1803"/>
      <c r="G52" s="1046"/>
      <c r="H52" s="1046"/>
      <c r="J52" s="1030"/>
    </row>
    <row r="53" spans="2:11">
      <c r="B53" s="1799"/>
      <c r="C53" s="1804" t="s">
        <v>1019</v>
      </c>
      <c r="D53" s="1805"/>
      <c r="E53" s="1804" t="s">
        <v>1020</v>
      </c>
      <c r="F53" s="1806"/>
      <c r="G53" s="1807"/>
      <c r="H53" s="1808"/>
    </row>
    <row r="54" spans="2:11">
      <c r="B54" s="1799"/>
      <c r="C54" s="1809" t="s">
        <v>77</v>
      </c>
      <c r="D54" s="1810"/>
      <c r="E54" s="1811" t="s">
        <v>77</v>
      </c>
      <c r="F54" s="1812"/>
      <c r="G54" s="1123"/>
      <c r="H54" s="1124"/>
      <c r="I54" s="1037"/>
    </row>
    <row r="55" spans="2:11" ht="25.5">
      <c r="B55" s="1800"/>
      <c r="C55" s="1085" t="s">
        <v>3</v>
      </c>
      <c r="D55" s="1085" t="s">
        <v>1017</v>
      </c>
      <c r="E55" s="1086" t="s">
        <v>3</v>
      </c>
      <c r="F55" s="1125" t="s">
        <v>1021</v>
      </c>
      <c r="G55" s="1123"/>
      <c r="H55" s="1126"/>
    </row>
    <row r="56" spans="2:11">
      <c r="B56" s="1017" t="s">
        <v>472</v>
      </c>
      <c r="C56" s="1127">
        <v>16450</v>
      </c>
      <c r="D56" s="1128">
        <v>0.30331276595744683</v>
      </c>
      <c r="E56" s="1129" t="s">
        <v>25</v>
      </c>
      <c r="F56" s="1130" t="s">
        <v>25</v>
      </c>
      <c r="G56" s="1131"/>
      <c r="H56" s="1132"/>
    </row>
    <row r="57" spans="2:11">
      <c r="B57" s="1017" t="s">
        <v>473</v>
      </c>
      <c r="C57" s="1127">
        <v>10000</v>
      </c>
      <c r="D57" s="1128">
        <v>2.1015000000000001</v>
      </c>
      <c r="E57" s="1129">
        <v>10</v>
      </c>
      <c r="F57" s="1133">
        <v>3.7223000000000002</v>
      </c>
      <c r="G57" s="1134"/>
      <c r="H57" s="1135"/>
    </row>
    <row r="58" spans="2:11">
      <c r="B58" s="1017" t="s">
        <v>474</v>
      </c>
      <c r="C58" s="1127" t="s">
        <v>25</v>
      </c>
      <c r="D58" s="1128" t="s">
        <v>25</v>
      </c>
      <c r="E58" s="1136" t="s">
        <v>25</v>
      </c>
      <c r="F58" s="1133" t="s">
        <v>25</v>
      </c>
      <c r="G58" s="1137"/>
      <c r="H58" s="1135"/>
    </row>
    <row r="59" spans="2:11">
      <c r="B59" s="1017" t="s">
        <v>475</v>
      </c>
      <c r="C59" s="1127" t="s">
        <v>25</v>
      </c>
      <c r="D59" s="1128" t="s">
        <v>25</v>
      </c>
      <c r="E59" s="1136" t="s">
        <v>25</v>
      </c>
      <c r="F59" s="1133" t="s">
        <v>25</v>
      </c>
      <c r="G59" s="1131"/>
      <c r="H59" s="1138"/>
    </row>
    <row r="60" spans="2:11">
      <c r="B60" s="1017" t="s">
        <v>476</v>
      </c>
      <c r="C60" s="1127" t="s">
        <v>25</v>
      </c>
      <c r="D60" s="1128" t="s">
        <v>25</v>
      </c>
      <c r="E60" s="1136" t="s">
        <v>25</v>
      </c>
      <c r="F60" s="1133" t="s">
        <v>25</v>
      </c>
      <c r="G60" s="1137"/>
      <c r="H60" s="1139"/>
      <c r="J60" s="1037"/>
    </row>
    <row r="61" spans="2:11">
      <c r="B61" s="1017" t="s">
        <v>477</v>
      </c>
      <c r="C61" s="1127">
        <v>3350</v>
      </c>
      <c r="D61" s="1128">
        <v>0.88900000000000001</v>
      </c>
      <c r="E61" s="1136">
        <v>5390</v>
      </c>
      <c r="F61" s="1133">
        <v>4.8753000000000002</v>
      </c>
      <c r="G61" s="1137"/>
      <c r="H61" s="1139"/>
    </row>
    <row r="62" spans="2:11">
      <c r="B62" s="1017" t="s">
        <v>478</v>
      </c>
      <c r="C62" s="1140" t="s">
        <v>25</v>
      </c>
      <c r="D62" s="1141" t="s">
        <v>25</v>
      </c>
      <c r="E62" s="1142" t="s">
        <v>25</v>
      </c>
      <c r="F62" s="1143" t="s">
        <v>25</v>
      </c>
      <c r="G62" s="1137"/>
      <c r="H62" s="1135"/>
      <c r="I62" s="1037"/>
      <c r="J62" s="1037"/>
    </row>
    <row r="63" spans="2:11">
      <c r="B63" s="1017" t="s">
        <v>479</v>
      </c>
      <c r="C63" s="1140" t="s">
        <v>25</v>
      </c>
      <c r="D63" s="1141" t="s">
        <v>25</v>
      </c>
      <c r="E63" s="1142">
        <v>0</v>
      </c>
      <c r="F63" s="1143" t="s">
        <v>25</v>
      </c>
      <c r="G63" s="1137"/>
      <c r="H63" s="1139"/>
      <c r="I63" s="1037"/>
    </row>
    <row r="64" spans="2:11">
      <c r="B64" s="1017" t="s">
        <v>480</v>
      </c>
      <c r="C64" s="1140" t="s">
        <v>25</v>
      </c>
      <c r="D64" s="1141" t="s">
        <v>25</v>
      </c>
      <c r="E64" s="1142">
        <v>0</v>
      </c>
      <c r="F64" s="1143" t="s">
        <v>25</v>
      </c>
      <c r="G64" s="1137"/>
      <c r="H64" s="1139"/>
      <c r="J64" s="1037"/>
    </row>
    <row r="65" spans="2:9">
      <c r="B65" s="1017" t="s">
        <v>481</v>
      </c>
      <c r="C65" s="1140" t="s">
        <v>25</v>
      </c>
      <c r="D65" s="1141" t="s">
        <v>25</v>
      </c>
      <c r="E65" s="1142">
        <v>0</v>
      </c>
      <c r="F65" s="1143" t="s">
        <v>25</v>
      </c>
      <c r="G65" s="1137"/>
      <c r="H65" s="1139"/>
    </row>
    <row r="66" spans="2:9">
      <c r="B66" s="1017" t="s">
        <v>482</v>
      </c>
      <c r="C66" s="1140" t="s">
        <v>25</v>
      </c>
      <c r="D66" s="1141" t="s">
        <v>25</v>
      </c>
      <c r="E66" s="1142">
        <v>0</v>
      </c>
      <c r="F66" s="1143" t="s">
        <v>25</v>
      </c>
      <c r="G66" s="1137"/>
      <c r="H66" s="1139"/>
    </row>
    <row r="67" spans="2:9" ht="13.5" thickBot="1">
      <c r="B67" s="1110" t="s">
        <v>483</v>
      </c>
      <c r="C67" s="1115"/>
      <c r="D67" s="1112"/>
      <c r="E67" s="1113"/>
      <c r="F67" s="1144"/>
      <c r="G67" s="1137"/>
      <c r="H67" s="1138"/>
      <c r="I67" s="1037"/>
    </row>
    <row r="68" spans="2:9" ht="14.25" thickTop="1" thickBot="1">
      <c r="B68" s="1117" t="s">
        <v>241</v>
      </c>
      <c r="C68" s="1118">
        <f>SUM(C56:C67)</f>
        <v>29800</v>
      </c>
      <c r="D68" s="1118"/>
      <c r="E68" s="1118">
        <f>SUM(E56:E67)</f>
        <v>5400</v>
      </c>
      <c r="F68" s="1145"/>
      <c r="G68" s="1146"/>
      <c r="H68" s="1147"/>
      <c r="I68" s="1148"/>
    </row>
    <row r="69" spans="2:9" ht="13.5" thickTop="1">
      <c r="B69" s="1149" t="s">
        <v>1022</v>
      </c>
    </row>
  </sheetData>
  <mergeCells count="29">
    <mergeCell ref="B1:K1"/>
    <mergeCell ref="B2:K2"/>
    <mergeCell ref="C4:H4"/>
    <mergeCell ref="I4:J4"/>
    <mergeCell ref="B5:B6"/>
    <mergeCell ref="C5:D5"/>
    <mergeCell ref="E5:F5"/>
    <mergeCell ref="G5:H5"/>
    <mergeCell ref="I5:J5"/>
    <mergeCell ref="C20:H20"/>
    <mergeCell ref="I20:J20"/>
    <mergeCell ref="B21:B22"/>
    <mergeCell ref="C21:D21"/>
    <mergeCell ref="E21:F21"/>
    <mergeCell ref="G21:H21"/>
    <mergeCell ref="I21:J21"/>
    <mergeCell ref="B36:B38"/>
    <mergeCell ref="C36:H36"/>
    <mergeCell ref="I36:K36"/>
    <mergeCell ref="C37:D37"/>
    <mergeCell ref="E37:F37"/>
    <mergeCell ref="G37:H37"/>
    <mergeCell ref="B52:B55"/>
    <mergeCell ref="C52:F52"/>
    <mergeCell ref="C53:D53"/>
    <mergeCell ref="E53:F53"/>
    <mergeCell ref="G53:H53"/>
    <mergeCell ref="C54:D54"/>
    <mergeCell ref="E54:F54"/>
  </mergeCells>
  <pageMargins left="0.7" right="0.48" top="0.75" bottom="0.39" header="0.3" footer="0.3"/>
  <pageSetup scale="6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7"/>
  <sheetViews>
    <sheetView workbookViewId="0">
      <selection activeCell="L14" sqref="L13:L14"/>
    </sheetView>
  </sheetViews>
  <sheetFormatPr defaultRowHeight="12.75"/>
  <cols>
    <col min="1" max="1" width="9.140625" style="1007"/>
    <col min="2" max="2" width="12.5703125" style="1007" bestFit="1" customWidth="1"/>
    <col min="3" max="3" width="14.42578125" style="1007" bestFit="1" customWidth="1"/>
    <col min="4" max="5" width="9.28515625" style="1007" bestFit="1" customWidth="1"/>
    <col min="6" max="6" width="12.5703125" style="1007" bestFit="1" customWidth="1"/>
    <col min="7" max="7" width="14.42578125" style="1007" bestFit="1" customWidth="1"/>
    <col min="8" max="8" width="12.28515625" style="1007" bestFit="1" customWidth="1"/>
    <col min="9" max="9" width="14.85546875" style="1007" bestFit="1" customWidth="1"/>
    <col min="10" max="11" width="9.28515625" style="1007" bestFit="1" customWidth="1"/>
    <col min="12" max="12" width="12.28515625" style="1007" bestFit="1" customWidth="1"/>
    <col min="13" max="13" width="14.85546875" style="1007" bestFit="1" customWidth="1"/>
    <col min="14" max="14" width="15.140625" style="1007" bestFit="1" customWidth="1"/>
    <col min="15" max="15" width="12.5703125" style="1007" bestFit="1" customWidth="1"/>
    <col min="16" max="16" width="14.42578125" style="1007" bestFit="1" customWidth="1"/>
    <col min="17" max="17" width="12.28515625" style="1007" bestFit="1" customWidth="1"/>
    <col min="18" max="16384" width="9.140625" style="1007"/>
  </cols>
  <sheetData>
    <row r="1" spans="1:20">
      <c r="A1" s="1831" t="s">
        <v>1033</v>
      </c>
      <c r="B1" s="1831"/>
      <c r="C1" s="1831"/>
      <c r="D1" s="1831"/>
      <c r="E1" s="1831"/>
      <c r="F1" s="1831"/>
      <c r="G1" s="1831"/>
      <c r="H1" s="1831"/>
      <c r="I1" s="1831"/>
      <c r="J1" s="1831"/>
      <c r="K1" s="1831"/>
      <c r="L1" s="1831"/>
      <c r="M1" s="1831"/>
      <c r="N1" s="1831"/>
      <c r="O1" s="1831"/>
      <c r="P1" s="1831"/>
      <c r="Q1" s="1831"/>
    </row>
    <row r="2" spans="1:20" ht="15.75">
      <c r="A2" s="1832" t="s">
        <v>996</v>
      </c>
      <c r="B2" s="1832"/>
      <c r="C2" s="1832"/>
      <c r="D2" s="1832"/>
      <c r="E2" s="1832"/>
      <c r="F2" s="1832"/>
      <c r="G2" s="1832"/>
      <c r="H2" s="1832"/>
      <c r="I2" s="1832"/>
      <c r="J2" s="1832"/>
      <c r="K2" s="1832"/>
      <c r="L2" s="1832"/>
      <c r="M2" s="1832"/>
      <c r="N2" s="1832"/>
      <c r="O2" s="1832"/>
      <c r="P2" s="1832"/>
      <c r="Q2" s="1832"/>
    </row>
    <row r="3" spans="1:20" ht="13.5" thickBot="1">
      <c r="A3" s="1150"/>
      <c r="Q3" s="1151" t="s">
        <v>1024</v>
      </c>
    </row>
    <row r="4" spans="1:20" s="1152" customFormat="1" ht="13.5" thickTop="1">
      <c r="A4" s="1842" t="s">
        <v>470</v>
      </c>
      <c r="B4" s="1844" t="s">
        <v>1025</v>
      </c>
      <c r="C4" s="1845"/>
      <c r="D4" s="1845"/>
      <c r="E4" s="1845"/>
      <c r="F4" s="1845"/>
      <c r="G4" s="1845"/>
      <c r="H4" s="1845"/>
      <c r="I4" s="1845"/>
      <c r="J4" s="1845"/>
      <c r="K4" s="1845"/>
      <c r="L4" s="1845"/>
      <c r="M4" s="1846"/>
      <c r="N4" s="1847" t="s">
        <v>1026</v>
      </c>
      <c r="O4" s="1845"/>
      <c r="P4" s="1845"/>
      <c r="Q4" s="1846"/>
    </row>
    <row r="5" spans="1:20" s="1152" customFormat="1">
      <c r="A5" s="1843"/>
      <c r="B5" s="1848" t="s">
        <v>6</v>
      </c>
      <c r="C5" s="1849"/>
      <c r="D5" s="1849"/>
      <c r="E5" s="1849"/>
      <c r="F5" s="1849"/>
      <c r="G5" s="1849"/>
      <c r="H5" s="1848" t="s">
        <v>77</v>
      </c>
      <c r="I5" s="1849"/>
      <c r="J5" s="1849"/>
      <c r="K5" s="1849"/>
      <c r="L5" s="1849"/>
      <c r="M5" s="1849"/>
      <c r="N5" s="1850" t="s">
        <v>6</v>
      </c>
      <c r="O5" s="1851"/>
      <c r="P5" s="1854" t="s">
        <v>77</v>
      </c>
      <c r="Q5" s="1855"/>
    </row>
    <row r="6" spans="1:20" s="1152" customFormat="1">
      <c r="A6" s="1843"/>
      <c r="B6" s="1858" t="s">
        <v>1027</v>
      </c>
      <c r="C6" s="1859"/>
      <c r="D6" s="1858" t="s">
        <v>1028</v>
      </c>
      <c r="E6" s="1859"/>
      <c r="F6" s="1860" t="s">
        <v>1029</v>
      </c>
      <c r="G6" s="1860"/>
      <c r="H6" s="1858" t="s">
        <v>1027</v>
      </c>
      <c r="I6" s="1859"/>
      <c r="J6" s="1858" t="s">
        <v>1028</v>
      </c>
      <c r="K6" s="1859"/>
      <c r="L6" s="1860" t="s">
        <v>1029</v>
      </c>
      <c r="M6" s="1860"/>
      <c r="N6" s="1852"/>
      <c r="O6" s="1853"/>
      <c r="P6" s="1856"/>
      <c r="Q6" s="1857"/>
    </row>
    <row r="7" spans="1:20" s="1152" customFormat="1">
      <c r="A7" s="1843"/>
      <c r="B7" s="1153" t="s">
        <v>1030</v>
      </c>
      <c r="C7" s="1153" t="s">
        <v>1031</v>
      </c>
      <c r="D7" s="1153" t="s">
        <v>1030</v>
      </c>
      <c r="E7" s="1153" t="s">
        <v>1031</v>
      </c>
      <c r="F7" s="1153" t="s">
        <v>1030</v>
      </c>
      <c r="G7" s="1154" t="s">
        <v>1031</v>
      </c>
      <c r="H7" s="1153" t="s">
        <v>1030</v>
      </c>
      <c r="I7" s="1153" t="s">
        <v>1031</v>
      </c>
      <c r="J7" s="1153" t="s">
        <v>1030</v>
      </c>
      <c r="K7" s="1153" t="s">
        <v>1031</v>
      </c>
      <c r="L7" s="1153" t="s">
        <v>1030</v>
      </c>
      <c r="M7" s="1155" t="s">
        <v>1031</v>
      </c>
      <c r="N7" s="1156" t="s">
        <v>1026</v>
      </c>
      <c r="O7" s="1157" t="s">
        <v>1032</v>
      </c>
      <c r="P7" s="1158" t="s">
        <v>1026</v>
      </c>
      <c r="Q7" s="1159" t="s">
        <v>1032</v>
      </c>
    </row>
    <row r="8" spans="1:20" s="1152" customFormat="1">
      <c r="A8" s="1017" t="s">
        <v>472</v>
      </c>
      <c r="B8" s="1160">
        <v>332.5</v>
      </c>
      <c r="C8" s="1161">
        <v>34039.025000000001</v>
      </c>
      <c r="D8" s="1162">
        <v>0</v>
      </c>
      <c r="E8" s="1163">
        <v>0</v>
      </c>
      <c r="F8" s="1160">
        <v>332.5</v>
      </c>
      <c r="G8" s="1161">
        <v>34039.025000000001</v>
      </c>
      <c r="H8" s="1161">
        <v>220.8</v>
      </c>
      <c r="I8" s="1164">
        <v>23629.293000000001</v>
      </c>
      <c r="J8" s="1160">
        <v>0</v>
      </c>
      <c r="K8" s="1160">
        <v>0</v>
      </c>
      <c r="L8" s="1163">
        <f t="shared" ref="L8:M16" si="0">H8-J8</f>
        <v>220.8</v>
      </c>
      <c r="M8" s="1165">
        <f t="shared" si="0"/>
        <v>23629.293000000001</v>
      </c>
      <c r="N8" s="1166">
        <v>20502.489999999998</v>
      </c>
      <c r="O8" s="1167">
        <v>320</v>
      </c>
      <c r="P8" s="1168">
        <v>17437</v>
      </c>
      <c r="Q8" s="1169">
        <v>260</v>
      </c>
      <c r="S8" s="1170"/>
      <c r="T8" s="1170"/>
    </row>
    <row r="9" spans="1:20" s="1152" customFormat="1">
      <c r="A9" s="1017" t="s">
        <v>473</v>
      </c>
      <c r="B9" s="1160">
        <v>376.9</v>
      </c>
      <c r="C9" s="1161">
        <v>39886.570000000007</v>
      </c>
      <c r="D9" s="1171">
        <v>0</v>
      </c>
      <c r="E9" s="1172">
        <v>0</v>
      </c>
      <c r="F9" s="1160">
        <v>376.9</v>
      </c>
      <c r="G9" s="1161">
        <v>39886.570000000007</v>
      </c>
      <c r="H9" s="1161">
        <v>316.7</v>
      </c>
      <c r="I9" s="1160">
        <v>33874</v>
      </c>
      <c r="J9" s="1160">
        <v>0</v>
      </c>
      <c r="K9" s="1160">
        <v>0</v>
      </c>
      <c r="L9" s="1163">
        <f t="shared" si="0"/>
        <v>316.7</v>
      </c>
      <c r="M9" s="1165">
        <f t="shared" si="0"/>
        <v>33874</v>
      </c>
      <c r="N9" s="1166">
        <v>14577.730000000001</v>
      </c>
      <c r="O9" s="1167">
        <v>220</v>
      </c>
      <c r="P9" s="1168">
        <v>25398.68</v>
      </c>
      <c r="Q9" s="1169">
        <v>380</v>
      </c>
      <c r="S9" s="1170"/>
    </row>
    <row r="10" spans="1:20" s="1152" customFormat="1">
      <c r="A10" s="1017" t="s">
        <v>474</v>
      </c>
      <c r="B10" s="1160">
        <v>416.5</v>
      </c>
      <c r="C10" s="1161">
        <v>43534.91575</v>
      </c>
      <c r="D10" s="1171">
        <v>0</v>
      </c>
      <c r="E10" s="1172">
        <v>0</v>
      </c>
      <c r="F10" s="1160">
        <v>416.5</v>
      </c>
      <c r="G10" s="1161">
        <v>43534.91575</v>
      </c>
      <c r="H10" s="1161">
        <v>388.40000000000003</v>
      </c>
      <c r="I10" s="1160">
        <v>41431.738499999999</v>
      </c>
      <c r="J10" s="1160">
        <v>0</v>
      </c>
      <c r="K10" s="1160">
        <v>0</v>
      </c>
      <c r="L10" s="1163">
        <f t="shared" si="0"/>
        <v>388.40000000000003</v>
      </c>
      <c r="M10" s="1165">
        <f t="shared" si="0"/>
        <v>41431.738499999999</v>
      </c>
      <c r="N10" s="1173">
        <v>3920.35</v>
      </c>
      <c r="O10" s="1174">
        <v>60</v>
      </c>
      <c r="P10" s="1175">
        <v>17327.563999999998</v>
      </c>
      <c r="Q10" s="1176">
        <v>260</v>
      </c>
      <c r="S10" s="1170"/>
    </row>
    <row r="11" spans="1:20" s="1152" customFormat="1">
      <c r="A11" s="1017" t="s">
        <v>475</v>
      </c>
      <c r="B11" s="1160">
        <v>350.5</v>
      </c>
      <c r="C11" s="1161">
        <v>36816.6</v>
      </c>
      <c r="D11" s="1171">
        <v>0</v>
      </c>
      <c r="E11" s="1172">
        <v>0</v>
      </c>
      <c r="F11" s="1160">
        <v>350.5</v>
      </c>
      <c r="G11" s="1161">
        <v>36816.6</v>
      </c>
      <c r="H11" s="1161">
        <v>364.4</v>
      </c>
      <c r="I11" s="1160">
        <v>38936.5</v>
      </c>
      <c r="J11" s="1160">
        <v>0</v>
      </c>
      <c r="K11" s="1160">
        <v>0</v>
      </c>
      <c r="L11" s="1163">
        <f t="shared" si="0"/>
        <v>364.4</v>
      </c>
      <c r="M11" s="1165">
        <f t="shared" si="0"/>
        <v>38936.5</v>
      </c>
      <c r="N11" s="1173">
        <v>10494.960000000001</v>
      </c>
      <c r="O11" s="1174">
        <v>160</v>
      </c>
      <c r="P11" s="1175">
        <v>26715.894</v>
      </c>
      <c r="Q11" s="1176">
        <v>400</v>
      </c>
    </row>
    <row r="12" spans="1:20" s="1152" customFormat="1">
      <c r="A12" s="1017" t="s">
        <v>476</v>
      </c>
      <c r="B12" s="1160">
        <v>399.75</v>
      </c>
      <c r="C12" s="1161">
        <v>42556.172250000003</v>
      </c>
      <c r="D12" s="1171">
        <v>0</v>
      </c>
      <c r="E12" s="1172">
        <v>0</v>
      </c>
      <c r="F12" s="1160">
        <v>399.75</v>
      </c>
      <c r="G12" s="1161">
        <v>42556.172250000003</v>
      </c>
      <c r="H12" s="1161">
        <v>348.36250000000001</v>
      </c>
      <c r="I12" s="1160">
        <v>37894.311249999999</v>
      </c>
      <c r="J12" s="1160">
        <v>0</v>
      </c>
      <c r="K12" s="1160">
        <v>0</v>
      </c>
      <c r="L12" s="1163">
        <f t="shared" si="0"/>
        <v>348.36250000000001</v>
      </c>
      <c r="M12" s="1165">
        <f t="shared" si="0"/>
        <v>37894.311249999999</v>
      </c>
      <c r="N12" s="1173">
        <v>19977.3</v>
      </c>
      <c r="O12" s="1174">
        <v>300</v>
      </c>
      <c r="P12" s="1175">
        <v>17714.03</v>
      </c>
      <c r="Q12" s="1176">
        <v>260</v>
      </c>
    </row>
    <row r="13" spans="1:20" s="1152" customFormat="1">
      <c r="A13" s="1017" t="s">
        <v>477</v>
      </c>
      <c r="B13" s="1160">
        <v>349.92500000000001</v>
      </c>
      <c r="C13" s="1161">
        <v>37301.544750000001</v>
      </c>
      <c r="D13" s="1171">
        <v>0</v>
      </c>
      <c r="E13" s="1172">
        <v>0</v>
      </c>
      <c r="F13" s="1160">
        <v>349.92500000000001</v>
      </c>
      <c r="G13" s="1161">
        <v>37301.544750000001</v>
      </c>
      <c r="H13" s="1161">
        <v>400.59</v>
      </c>
      <c r="I13" s="1160">
        <v>43581</v>
      </c>
      <c r="J13" s="1160">
        <v>0</v>
      </c>
      <c r="K13" s="1160">
        <v>0</v>
      </c>
      <c r="L13" s="1163">
        <f t="shared" si="0"/>
        <v>400.59</v>
      </c>
      <c r="M13" s="1165">
        <f t="shared" si="0"/>
        <v>43581</v>
      </c>
      <c r="N13" s="1173">
        <v>18644.694000000003</v>
      </c>
      <c r="O13" s="1174">
        <v>280</v>
      </c>
      <c r="P13" s="1175">
        <v>28516.7</v>
      </c>
      <c r="Q13" s="1176">
        <v>420</v>
      </c>
    </row>
    <row r="14" spans="1:20" s="1152" customFormat="1">
      <c r="A14" s="1017" t="s">
        <v>478</v>
      </c>
      <c r="B14" s="1177">
        <v>318.02500000000003</v>
      </c>
      <c r="C14" s="1161">
        <v>34486.870750000002</v>
      </c>
      <c r="D14" s="1171">
        <v>0</v>
      </c>
      <c r="E14" s="1172">
        <v>0</v>
      </c>
      <c r="F14" s="1160">
        <v>318.02500000000003</v>
      </c>
      <c r="G14" s="1161">
        <v>34486.870750000002</v>
      </c>
      <c r="H14" s="1161">
        <v>292.5</v>
      </c>
      <c r="I14" s="1160">
        <v>31770.9</v>
      </c>
      <c r="J14" s="1160">
        <v>0</v>
      </c>
      <c r="K14" s="1160">
        <v>0</v>
      </c>
      <c r="L14" s="1163">
        <f t="shared" si="0"/>
        <v>292.5</v>
      </c>
      <c r="M14" s="1165">
        <f t="shared" si="0"/>
        <v>31770.9</v>
      </c>
      <c r="N14" s="1173">
        <v>24380.400000000001</v>
      </c>
      <c r="O14" s="1174">
        <v>380</v>
      </c>
      <c r="P14" s="1175">
        <v>25765.9</v>
      </c>
      <c r="Q14" s="1176">
        <v>380</v>
      </c>
    </row>
    <row r="15" spans="1:20" s="1152" customFormat="1">
      <c r="A15" s="1017" t="s">
        <v>479</v>
      </c>
      <c r="B15" s="1177">
        <v>346.25</v>
      </c>
      <c r="C15" s="1161">
        <v>37711.872999999992</v>
      </c>
      <c r="D15" s="1171">
        <v>0</v>
      </c>
      <c r="E15" s="1172">
        <v>0</v>
      </c>
      <c r="F15" s="1160">
        <v>346.25</v>
      </c>
      <c r="G15" s="1161">
        <v>37711.872999999992</v>
      </c>
      <c r="H15" s="1160">
        <v>363.9</v>
      </c>
      <c r="I15" s="1160">
        <v>38901.5</v>
      </c>
      <c r="J15" s="1160">
        <v>0</v>
      </c>
      <c r="K15" s="1161">
        <v>0</v>
      </c>
      <c r="L15" s="1160">
        <f t="shared" si="0"/>
        <v>363.9</v>
      </c>
      <c r="M15" s="1165">
        <f t="shared" si="0"/>
        <v>38901.5</v>
      </c>
      <c r="N15" s="1173">
        <v>17732.099999999999</v>
      </c>
      <c r="O15" s="1174">
        <v>260</v>
      </c>
      <c r="P15" s="1175">
        <v>24082.46</v>
      </c>
      <c r="Q15" s="1176">
        <v>360</v>
      </c>
    </row>
    <row r="16" spans="1:20" s="1152" customFormat="1">
      <c r="A16" s="1017" t="s">
        <v>480</v>
      </c>
      <c r="B16" s="1178">
        <v>406.59999999999997</v>
      </c>
      <c r="C16" s="1179">
        <v>43327.527499999997</v>
      </c>
      <c r="D16" s="1171">
        <v>0</v>
      </c>
      <c r="E16" s="1172">
        <v>0</v>
      </c>
      <c r="F16" s="1160">
        <v>406.59999999999997</v>
      </c>
      <c r="G16" s="1161">
        <v>43327.527499999997</v>
      </c>
      <c r="H16" s="1180">
        <v>361.54</v>
      </c>
      <c r="I16" s="1180">
        <v>37579.954100000003</v>
      </c>
      <c r="J16" s="1160">
        <v>0</v>
      </c>
      <c r="K16" s="1161">
        <v>0</v>
      </c>
      <c r="L16" s="1160">
        <f t="shared" si="0"/>
        <v>361.54</v>
      </c>
      <c r="M16" s="1165">
        <f t="shared" si="0"/>
        <v>37579.954100000003</v>
      </c>
      <c r="N16" s="1181">
        <v>33357.199999999997</v>
      </c>
      <c r="O16" s="1182">
        <v>500</v>
      </c>
      <c r="P16" s="1175">
        <v>32585.18</v>
      </c>
      <c r="Q16" s="1176">
        <v>500</v>
      </c>
    </row>
    <row r="17" spans="1:19" s="1152" customFormat="1">
      <c r="A17" s="1017" t="s">
        <v>481</v>
      </c>
      <c r="B17" s="1178">
        <v>416.59999999999997</v>
      </c>
      <c r="C17" s="1179">
        <v>42584.382000000005</v>
      </c>
      <c r="D17" s="1171">
        <v>0</v>
      </c>
      <c r="E17" s="1172">
        <v>0</v>
      </c>
      <c r="F17" s="1160">
        <v>416.59999999999997</v>
      </c>
      <c r="G17" s="1161">
        <v>42584.382000000005</v>
      </c>
      <c r="H17" s="1161">
        <v>320.8</v>
      </c>
      <c r="I17" s="1160">
        <v>33035.5</v>
      </c>
      <c r="J17" s="1160">
        <v>0</v>
      </c>
      <c r="K17" s="1161">
        <v>0</v>
      </c>
      <c r="L17" s="1160">
        <f>H17-J17</f>
        <v>320.8</v>
      </c>
      <c r="M17" s="1165">
        <f>I17-K17</f>
        <v>33035.5</v>
      </c>
      <c r="N17" s="1181">
        <v>21290.109999999997</v>
      </c>
      <c r="O17" s="1182">
        <v>320</v>
      </c>
      <c r="P17" s="1175">
        <v>10315.15</v>
      </c>
      <c r="Q17" s="1176">
        <v>160</v>
      </c>
    </row>
    <row r="18" spans="1:19" s="1152" customFormat="1">
      <c r="A18" s="1017" t="s">
        <v>482</v>
      </c>
      <c r="B18" s="1160">
        <v>295.28250000000003</v>
      </c>
      <c r="C18" s="1161">
        <v>31654.406974999998</v>
      </c>
      <c r="D18" s="1171">
        <v>0</v>
      </c>
      <c r="E18" s="1172">
        <v>0</v>
      </c>
      <c r="F18" s="1160">
        <v>295.28250000000003</v>
      </c>
      <c r="G18" s="1161">
        <v>31654.406974999998</v>
      </c>
      <c r="H18" s="1161">
        <v>365.8</v>
      </c>
      <c r="I18" s="1160">
        <v>37693.9</v>
      </c>
      <c r="J18" s="1160">
        <v>0</v>
      </c>
      <c r="K18" s="1161">
        <v>0</v>
      </c>
      <c r="L18" s="1160">
        <f>H18-J18</f>
        <v>365.8</v>
      </c>
      <c r="M18" s="1165">
        <f>I18-K18</f>
        <v>37693.9</v>
      </c>
      <c r="N18" s="1173">
        <v>21470.559999999998</v>
      </c>
      <c r="O18" s="1174">
        <v>320</v>
      </c>
      <c r="P18" s="1175">
        <v>21895.599999999999</v>
      </c>
      <c r="Q18" s="1176">
        <v>340</v>
      </c>
    </row>
    <row r="19" spans="1:19" s="1152" customFormat="1">
      <c r="A19" s="1032" t="s">
        <v>483</v>
      </c>
      <c r="B19" s="1183">
        <v>440.43799999999999</v>
      </c>
      <c r="C19" s="1184">
        <v>47450.159</v>
      </c>
      <c r="D19" s="1185"/>
      <c r="E19" s="1172"/>
      <c r="F19" s="1183">
        <v>440.43799999999999</v>
      </c>
      <c r="G19" s="1186">
        <v>47450.159</v>
      </c>
      <c r="H19" s="1184"/>
      <c r="I19" s="1183"/>
      <c r="J19" s="1160"/>
      <c r="K19" s="1160"/>
      <c r="L19" s="1160"/>
      <c r="M19" s="1165"/>
      <c r="N19" s="1187">
        <v>18896.420000000002</v>
      </c>
      <c r="O19" s="1188">
        <v>280</v>
      </c>
      <c r="P19" s="1189"/>
      <c r="Q19" s="1190"/>
      <c r="S19" s="1191"/>
    </row>
    <row r="20" spans="1:19" s="1152" customFormat="1" ht="13.5" thickBot="1">
      <c r="A20" s="1192" t="s">
        <v>241</v>
      </c>
      <c r="B20" s="1193">
        <f t="shared" ref="B20:O20" si="1">SUM(B8:B19)</f>
        <v>4449.2705000000005</v>
      </c>
      <c r="C20" s="1193">
        <f t="shared" si="1"/>
        <v>471350.04697499989</v>
      </c>
      <c r="D20" s="1194">
        <f t="shared" si="1"/>
        <v>0</v>
      </c>
      <c r="E20" s="1194">
        <f t="shared" si="1"/>
        <v>0</v>
      </c>
      <c r="F20" s="1195">
        <f t="shared" si="1"/>
        <v>4449.2705000000005</v>
      </c>
      <c r="G20" s="1196">
        <f t="shared" si="1"/>
        <v>471350.04697499989</v>
      </c>
      <c r="H20" s="1193">
        <f t="shared" si="1"/>
        <v>3743.7925000000005</v>
      </c>
      <c r="I20" s="1194">
        <f t="shared" si="1"/>
        <v>398328.59684999997</v>
      </c>
      <c r="J20" s="1194">
        <f t="shared" si="1"/>
        <v>0</v>
      </c>
      <c r="K20" s="1194">
        <f t="shared" si="1"/>
        <v>0</v>
      </c>
      <c r="L20" s="1193">
        <f t="shared" si="1"/>
        <v>3743.7925000000005</v>
      </c>
      <c r="M20" s="1197">
        <f>SUM(M8:M19)</f>
        <v>398328.59684999997</v>
      </c>
      <c r="N20" s="1198">
        <f t="shared" si="1"/>
        <v>225244.31399999998</v>
      </c>
      <c r="O20" s="1198">
        <f t="shared" si="1"/>
        <v>3400</v>
      </c>
      <c r="P20" s="1198">
        <f>SUM(P8:P19)</f>
        <v>247754.158</v>
      </c>
      <c r="Q20" s="1199">
        <f>SUM(Q8:Q19)</f>
        <v>3720</v>
      </c>
      <c r="S20" s="1191"/>
    </row>
    <row r="21" spans="1:19" s="1152" customFormat="1" ht="13.5" thickTop="1">
      <c r="S21" s="1191"/>
    </row>
    <row r="22" spans="1:19" s="1152" customFormat="1">
      <c r="F22" s="1200"/>
      <c r="I22" s="1201"/>
      <c r="J22" s="1200"/>
      <c r="K22" s="1200"/>
      <c r="L22" s="1200"/>
      <c r="O22" s="1200"/>
      <c r="P22" s="1191"/>
      <c r="S22" s="1191"/>
    </row>
    <row r="23" spans="1:19">
      <c r="F23" s="1202"/>
      <c r="G23" s="1165"/>
      <c r="H23" s="1149"/>
      <c r="I23" s="1203"/>
      <c r="J23" s="1202"/>
      <c r="K23" s="1202"/>
      <c r="L23" s="1202"/>
      <c r="M23" s="1149"/>
      <c r="N23" s="1204"/>
      <c r="O23" s="1205"/>
      <c r="P23" s="1191"/>
      <c r="Q23" s="1206"/>
      <c r="S23" s="1152"/>
    </row>
    <row r="24" spans="1:19">
      <c r="F24" s="1202"/>
      <c r="G24" s="1165"/>
      <c r="H24" s="1149"/>
      <c r="I24" s="1202"/>
      <c r="J24" s="1202"/>
      <c r="K24" s="1202"/>
      <c r="L24" s="1202"/>
      <c r="M24" s="1149"/>
      <c r="N24" s="1207"/>
      <c r="P24" s="1191"/>
    </row>
    <row r="25" spans="1:19">
      <c r="F25" s="1202"/>
      <c r="G25" s="1165"/>
      <c r="H25" s="1149"/>
      <c r="I25" s="1202"/>
      <c r="J25" s="1202"/>
      <c r="K25" s="1202"/>
      <c r="L25" s="1202"/>
      <c r="M25" s="1149"/>
      <c r="N25" s="1149"/>
    </row>
    <row r="26" spans="1:19">
      <c r="F26" s="1202"/>
      <c r="G26" s="1165"/>
      <c r="H26" s="1202"/>
      <c r="I26" s="1202"/>
      <c r="J26" s="1202"/>
      <c r="K26" s="1202"/>
      <c r="L26" s="1202"/>
      <c r="M26" s="1149"/>
      <c r="N26" s="1149"/>
    </row>
    <row r="27" spans="1:19">
      <c r="F27" s="1202"/>
      <c r="G27" s="1165"/>
      <c r="H27" s="1202"/>
      <c r="I27" s="1202"/>
      <c r="J27" s="1202"/>
      <c r="K27" s="1202"/>
      <c r="L27" s="1202"/>
      <c r="M27" s="1149"/>
      <c r="N27" s="1149"/>
    </row>
    <row r="28" spans="1:19">
      <c r="F28" s="1202"/>
      <c r="G28" s="1165"/>
      <c r="H28" s="1202"/>
      <c r="I28" s="1202"/>
      <c r="J28" s="1202"/>
      <c r="K28" s="1202"/>
      <c r="L28" s="1202"/>
      <c r="M28" s="1149"/>
      <c r="N28" s="1149"/>
    </row>
    <row r="29" spans="1:19">
      <c r="F29" s="1202"/>
      <c r="G29" s="1165"/>
      <c r="H29" s="1202"/>
      <c r="I29" s="1202"/>
      <c r="J29" s="1202"/>
      <c r="K29" s="1202"/>
      <c r="L29" s="1202"/>
      <c r="M29" s="1149"/>
      <c r="N29" s="1149"/>
    </row>
    <row r="30" spans="1:19">
      <c r="F30" s="1202"/>
      <c r="G30" s="1165"/>
      <c r="H30" s="1202"/>
      <c r="I30" s="1202"/>
      <c r="J30" s="1202"/>
      <c r="K30" s="1202"/>
      <c r="L30" s="1202"/>
      <c r="M30" s="1149"/>
      <c r="N30" s="1149"/>
    </row>
    <row r="31" spans="1:19">
      <c r="F31" s="1202"/>
      <c r="G31" s="1202"/>
      <c r="H31" s="1202"/>
      <c r="I31" s="1202"/>
      <c r="J31" s="1202"/>
      <c r="K31" s="1202"/>
      <c r="L31" s="1202"/>
      <c r="M31" s="1174"/>
      <c r="N31" s="1202"/>
    </row>
    <row r="32" spans="1:19">
      <c r="F32" s="1202"/>
      <c r="G32" s="1202"/>
      <c r="H32" s="1202"/>
      <c r="I32" s="1202"/>
      <c r="J32" s="1202"/>
      <c r="K32" s="1202"/>
      <c r="L32" s="1202"/>
      <c r="M32" s="1174"/>
      <c r="N32" s="1202"/>
    </row>
    <row r="33" spans="4:14">
      <c r="F33" s="1202"/>
      <c r="G33" s="1202"/>
      <c r="H33" s="1202"/>
      <c r="I33" s="1202"/>
      <c r="J33" s="1202"/>
      <c r="K33" s="1202"/>
      <c r="L33" s="1202"/>
      <c r="M33" s="1174"/>
      <c r="N33" s="1202"/>
    </row>
    <row r="34" spans="4:14">
      <c r="F34" s="1202"/>
      <c r="G34" s="1202"/>
      <c r="H34" s="1202"/>
      <c r="I34" s="1202"/>
      <c r="J34" s="1202"/>
      <c r="K34" s="1202"/>
      <c r="L34" s="1202"/>
      <c r="M34" s="1202"/>
      <c r="N34" s="1202"/>
    </row>
    <row r="35" spans="4:14">
      <c r="D35" s="1208"/>
    </row>
    <row r="36" spans="4:14">
      <c r="D36" s="1209"/>
      <c r="F36" s="1208"/>
    </row>
    <row r="37" spans="4:14">
      <c r="D37" s="1209"/>
      <c r="F37" s="1208"/>
    </row>
  </sheetData>
  <mergeCells count="15">
    <mergeCell ref="A1:Q1"/>
    <mergeCell ref="A2:Q2"/>
    <mergeCell ref="A4:A7"/>
    <mergeCell ref="B4:M4"/>
    <mergeCell ref="N4:Q4"/>
    <mergeCell ref="B5:G5"/>
    <mergeCell ref="H5:M5"/>
    <mergeCell ref="N5:O6"/>
    <mergeCell ref="P5:Q6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  <pageSetup scale="58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selection activeCell="L14" sqref="L13:L14"/>
    </sheetView>
  </sheetViews>
  <sheetFormatPr defaultRowHeight="12.75"/>
  <cols>
    <col min="1" max="1" width="9.140625" style="393"/>
    <col min="2" max="2" width="14" style="393" bestFit="1" customWidth="1"/>
    <col min="3" max="3" width="9.28515625" style="393" bestFit="1" customWidth="1"/>
    <col min="4" max="4" width="14.7109375" style="393" bestFit="1" customWidth="1"/>
    <col min="5" max="5" width="9.140625" style="393"/>
    <col min="6" max="6" width="14.85546875" style="393" bestFit="1" customWidth="1"/>
    <col min="7" max="7" width="10.7109375" style="393" bestFit="1" customWidth="1"/>
    <col min="8" max="8" width="14.85546875" style="393" bestFit="1" customWidth="1"/>
    <col min="9" max="9" width="10.7109375" style="393" bestFit="1" customWidth="1"/>
    <col min="10" max="16384" width="9.140625" style="393"/>
  </cols>
  <sheetData>
    <row r="1" spans="1:13">
      <c r="A1" s="1831" t="s">
        <v>1038</v>
      </c>
      <c r="B1" s="1831"/>
      <c r="C1" s="1831"/>
      <c r="D1" s="1831"/>
      <c r="E1" s="1831"/>
      <c r="F1" s="1831"/>
      <c r="G1" s="1831"/>
      <c r="H1" s="1831"/>
      <c r="I1" s="1831"/>
      <c r="J1" s="1210"/>
      <c r="K1" s="1210"/>
      <c r="L1" s="1831"/>
      <c r="M1" s="1831"/>
    </row>
    <row r="2" spans="1:13">
      <c r="A2" s="1831" t="s">
        <v>998</v>
      </c>
      <c r="B2" s="1831"/>
      <c r="C2" s="1831"/>
      <c r="D2" s="1831"/>
      <c r="E2" s="1831"/>
      <c r="F2" s="1831"/>
      <c r="G2" s="1831"/>
      <c r="H2" s="1831"/>
      <c r="I2" s="1831"/>
      <c r="J2" s="1210"/>
      <c r="K2" s="1210"/>
      <c r="L2" s="1211"/>
      <c r="M2" s="1211"/>
    </row>
    <row r="3" spans="1:13" ht="13.5" thickBot="1">
      <c r="A3" s="1212"/>
      <c r="B3" s="1212"/>
      <c r="C3" s="1212"/>
      <c r="D3" s="1212"/>
      <c r="E3" s="1212"/>
      <c r="F3" s="1212"/>
      <c r="G3" s="1212"/>
      <c r="H3" s="1863" t="s">
        <v>44</v>
      </c>
      <c r="I3" s="1863"/>
    </row>
    <row r="4" spans="1:13" ht="16.5" thickTop="1">
      <c r="A4" s="1864" t="s">
        <v>470</v>
      </c>
      <c r="B4" s="1865" t="s">
        <v>1034</v>
      </c>
      <c r="C4" s="1865"/>
      <c r="D4" s="1865"/>
      <c r="E4" s="1866"/>
      <c r="F4" s="1865" t="s">
        <v>1035</v>
      </c>
      <c r="G4" s="1865"/>
      <c r="H4" s="1865"/>
      <c r="I4" s="1866"/>
    </row>
    <row r="5" spans="1:13">
      <c r="A5" s="1826"/>
      <c r="B5" s="1828" t="s">
        <v>6</v>
      </c>
      <c r="C5" s="1829"/>
      <c r="D5" s="1828" t="s">
        <v>77</v>
      </c>
      <c r="E5" s="1867"/>
      <c r="F5" s="1868" t="s">
        <v>6</v>
      </c>
      <c r="G5" s="1869"/>
      <c r="H5" s="1861" t="s">
        <v>77</v>
      </c>
      <c r="I5" s="1862"/>
    </row>
    <row r="6" spans="1:13">
      <c r="A6" s="1827"/>
      <c r="B6" s="1213" t="s">
        <v>3</v>
      </c>
      <c r="C6" s="1214" t="s">
        <v>1036</v>
      </c>
      <c r="D6" s="1215" t="s">
        <v>3</v>
      </c>
      <c r="E6" s="1216" t="s">
        <v>1036</v>
      </c>
      <c r="F6" s="1213" t="s">
        <v>3</v>
      </c>
      <c r="G6" s="1217" t="s">
        <v>1036</v>
      </c>
      <c r="H6" s="1213" t="s">
        <v>3</v>
      </c>
      <c r="I6" s="1216" t="s">
        <v>1036</v>
      </c>
      <c r="J6" s="72"/>
    </row>
    <row r="7" spans="1:13">
      <c r="A7" s="1218" t="s">
        <v>472</v>
      </c>
      <c r="B7" s="1219">
        <v>54163.06</v>
      </c>
      <c r="C7" s="1220">
        <v>0.73928031280663342</v>
      </c>
      <c r="D7" s="1219">
        <v>74532.06</v>
      </c>
      <c r="E7" s="1221">
        <v>0.82350000000000001</v>
      </c>
      <c r="F7" s="1222">
        <v>10386.870000000001</v>
      </c>
      <c r="G7" s="1223">
        <v>3.09</v>
      </c>
      <c r="H7" s="1224">
        <v>26350.12</v>
      </c>
      <c r="I7" s="1225">
        <v>3.1572</v>
      </c>
      <c r="J7" s="409"/>
    </row>
    <row r="8" spans="1:13">
      <c r="A8" s="1218" t="s">
        <v>473</v>
      </c>
      <c r="B8" s="1219">
        <v>87216.62</v>
      </c>
      <c r="C8" s="1220">
        <v>1.45</v>
      </c>
      <c r="D8" s="1219">
        <v>93260.44</v>
      </c>
      <c r="E8" s="1221">
        <v>2.56</v>
      </c>
      <c r="F8" s="1222">
        <v>3614.8099999999995</v>
      </c>
      <c r="G8" s="1223">
        <v>2.71</v>
      </c>
      <c r="H8" s="1224">
        <v>19240.13</v>
      </c>
      <c r="I8" s="1225">
        <v>3.5777000000000001</v>
      </c>
      <c r="J8" s="409"/>
    </row>
    <row r="9" spans="1:13">
      <c r="A9" s="1218" t="s">
        <v>474</v>
      </c>
      <c r="B9" s="1226">
        <v>44212.160000000003</v>
      </c>
      <c r="C9" s="1220">
        <v>0.64</v>
      </c>
      <c r="D9" s="1219">
        <v>112777.51000000001</v>
      </c>
      <c r="E9" s="1221">
        <v>3.2654353261213163</v>
      </c>
      <c r="F9" s="1227">
        <v>4310.22</v>
      </c>
      <c r="G9" s="1223">
        <v>2.1</v>
      </c>
      <c r="H9" s="1224">
        <v>42780.54</v>
      </c>
      <c r="I9" s="1225">
        <v>4.1276929722252218</v>
      </c>
      <c r="J9" s="409"/>
    </row>
    <row r="10" spans="1:13">
      <c r="A10" s="1218" t="s">
        <v>475</v>
      </c>
      <c r="B10" s="1226">
        <v>45909.37</v>
      </c>
      <c r="C10" s="1220">
        <v>0.36</v>
      </c>
      <c r="D10" s="1219">
        <v>119761.42000000001</v>
      </c>
      <c r="E10" s="1221">
        <v>3.5897992254016362</v>
      </c>
      <c r="F10" s="1227">
        <v>5389.0999999999995</v>
      </c>
      <c r="G10" s="1223">
        <v>1.49</v>
      </c>
      <c r="H10" s="1224">
        <v>32375.370000000003</v>
      </c>
      <c r="I10" s="1225">
        <v>5.0840074514360767</v>
      </c>
    </row>
    <row r="11" spans="1:13">
      <c r="A11" s="1218" t="s">
        <v>476</v>
      </c>
      <c r="B11" s="1226">
        <v>86020.75</v>
      </c>
      <c r="C11" s="1220">
        <v>0.82</v>
      </c>
      <c r="D11" s="1219">
        <v>86370.65</v>
      </c>
      <c r="E11" s="1221">
        <v>2.672718214439743</v>
      </c>
      <c r="F11" s="1226">
        <v>7079.22</v>
      </c>
      <c r="G11" s="1223">
        <v>1.5</v>
      </c>
      <c r="H11" s="1224">
        <v>31129.22</v>
      </c>
      <c r="I11" s="1225">
        <v>5.2248389755991305</v>
      </c>
    </row>
    <row r="12" spans="1:13">
      <c r="A12" s="1218" t="s">
        <v>477</v>
      </c>
      <c r="B12" s="1226">
        <v>93480.62</v>
      </c>
      <c r="C12" s="1220">
        <v>0.26</v>
      </c>
      <c r="D12" s="1219">
        <v>108890.69</v>
      </c>
      <c r="E12" s="1221">
        <v>2.71</v>
      </c>
      <c r="F12" s="1226">
        <v>3969.74</v>
      </c>
      <c r="G12" s="1223">
        <v>1.21</v>
      </c>
      <c r="H12" s="1224">
        <v>46055.28</v>
      </c>
      <c r="I12" s="1225">
        <v>5.53</v>
      </c>
    </row>
    <row r="13" spans="1:13">
      <c r="A13" s="1218" t="s">
        <v>478</v>
      </c>
      <c r="B13" s="1226">
        <v>37572.03</v>
      </c>
      <c r="C13" s="1220">
        <v>0.22</v>
      </c>
      <c r="D13" s="1219">
        <v>103429.5</v>
      </c>
      <c r="E13" s="1221">
        <v>4.1268000000000002</v>
      </c>
      <c r="F13" s="1226">
        <v>3770.02</v>
      </c>
      <c r="G13" s="1223">
        <v>1.01</v>
      </c>
      <c r="H13" s="1228">
        <v>41950</v>
      </c>
      <c r="I13" s="1225">
        <v>7.0519999999999996</v>
      </c>
    </row>
    <row r="14" spans="1:13">
      <c r="A14" s="1218" t="s">
        <v>479</v>
      </c>
      <c r="B14" s="1229">
        <v>75260.850000000006</v>
      </c>
      <c r="C14" s="1220">
        <v>0.42</v>
      </c>
      <c r="D14" s="1219">
        <v>51465.06</v>
      </c>
      <c r="E14" s="1221">
        <v>0.89629999999999999</v>
      </c>
      <c r="F14" s="1226">
        <v>6680.02</v>
      </c>
      <c r="G14" s="1223">
        <v>0.98</v>
      </c>
      <c r="H14" s="1228">
        <v>35965.33</v>
      </c>
      <c r="I14" s="1225">
        <v>7.9599000000000002</v>
      </c>
    </row>
    <row r="15" spans="1:13">
      <c r="A15" s="1218" t="s">
        <v>480</v>
      </c>
      <c r="B15" s="1229">
        <v>116403.53</v>
      </c>
      <c r="C15" s="1220">
        <v>1.59</v>
      </c>
      <c r="D15" s="1219">
        <v>21562.539999999997</v>
      </c>
      <c r="E15" s="1221">
        <v>0.747</v>
      </c>
      <c r="F15" s="1219">
        <v>16270</v>
      </c>
      <c r="G15" s="1230">
        <v>1.52</v>
      </c>
      <c r="H15" s="1231">
        <v>20935</v>
      </c>
      <c r="I15" s="1232">
        <v>7.2720000000000002</v>
      </c>
    </row>
    <row r="16" spans="1:13">
      <c r="A16" s="1218" t="s">
        <v>481</v>
      </c>
      <c r="B16" s="1229">
        <v>137484.17000000001</v>
      </c>
      <c r="C16" s="1220">
        <v>3.44</v>
      </c>
      <c r="D16" s="1219">
        <v>118780.26</v>
      </c>
      <c r="E16" s="1221">
        <v>2.7259000000000002</v>
      </c>
      <c r="F16" s="1229">
        <v>11660.02</v>
      </c>
      <c r="G16" s="1233">
        <v>2.75</v>
      </c>
      <c r="H16" s="1228">
        <v>25031.5</v>
      </c>
      <c r="I16" s="1225">
        <v>3.9184000000000001</v>
      </c>
    </row>
    <row r="17" spans="1:9">
      <c r="A17" s="1218" t="s">
        <v>482</v>
      </c>
      <c r="B17" s="1229">
        <v>84443.89</v>
      </c>
      <c r="C17" s="1220">
        <v>0.36</v>
      </c>
      <c r="D17" s="1219">
        <v>115766.1</v>
      </c>
      <c r="E17" s="1221">
        <v>2.46</v>
      </c>
      <c r="F17" s="1229">
        <v>21690.04</v>
      </c>
      <c r="G17" s="1233">
        <v>2.5499999999999998</v>
      </c>
      <c r="H17" s="1228">
        <v>38970.300000000003</v>
      </c>
      <c r="I17" s="1225">
        <v>4.4800000000000004</v>
      </c>
    </row>
    <row r="18" spans="1:9">
      <c r="A18" s="1234" t="s">
        <v>483</v>
      </c>
      <c r="B18" s="1235">
        <v>99550.12</v>
      </c>
      <c r="C18" s="1236">
        <v>0.69</v>
      </c>
      <c r="D18" s="1237"/>
      <c r="E18" s="1238"/>
      <c r="F18" s="1235">
        <v>34244.230000000003</v>
      </c>
      <c r="G18" s="1239">
        <v>3.25</v>
      </c>
      <c r="H18" s="1228"/>
      <c r="I18" s="1225"/>
    </row>
    <row r="19" spans="1:9" ht="13.5" thickBot="1">
      <c r="A19" s="1240" t="s">
        <v>241</v>
      </c>
      <c r="B19" s="1241">
        <f>SUM(B7:B18)</f>
        <v>961717.17</v>
      </c>
      <c r="C19" s="1242">
        <v>1.1499999999999999</v>
      </c>
      <c r="D19" s="1243">
        <f>SUM(D7:D18)</f>
        <v>1006596.2300000001</v>
      </c>
      <c r="E19" s="1244"/>
      <c r="F19" s="1245">
        <f>SUM(F7:F18)</f>
        <v>129064.29000000001</v>
      </c>
      <c r="G19" s="1246">
        <v>2.39</v>
      </c>
      <c r="H19" s="1247">
        <f>SUM(H7:H18)</f>
        <v>360782.79</v>
      </c>
      <c r="I19" s="1244"/>
    </row>
    <row r="20" spans="1:9" ht="13.5" thickTop="1">
      <c r="A20" s="1248" t="s">
        <v>1037</v>
      </c>
    </row>
    <row r="21" spans="1:9">
      <c r="A21" s="1248"/>
    </row>
    <row r="25" spans="1:9">
      <c r="B25" s="1249"/>
    </row>
    <row r="35" spans="4:6">
      <c r="D35" s="1250"/>
    </row>
    <row r="36" spans="4:6">
      <c r="D36" s="1250"/>
      <c r="F36" s="1250"/>
    </row>
    <row r="37" spans="4:6">
      <c r="D37" s="1250"/>
      <c r="F37" s="1250"/>
    </row>
  </sheetData>
  <mergeCells count="11">
    <mergeCell ref="H5:I5"/>
    <mergeCell ref="A1:I1"/>
    <mergeCell ref="L1:M1"/>
    <mergeCell ref="A2:I2"/>
    <mergeCell ref="H3:I3"/>
    <mergeCell ref="A4:A6"/>
    <mergeCell ref="B4:E4"/>
    <mergeCell ref="F4:I4"/>
    <mergeCell ref="B5:C5"/>
    <mergeCell ref="D5:E5"/>
    <mergeCell ref="F5:G5"/>
  </mergeCells>
  <pageMargins left="0.7" right="0.7" top="0.75" bottom="0.75" header="0.3" footer="0.3"/>
  <pageSetup scale="8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69"/>
  <sheetViews>
    <sheetView workbookViewId="0">
      <selection activeCell="L14" sqref="L13:L14"/>
    </sheetView>
  </sheetViews>
  <sheetFormatPr defaultRowHeight="12.75"/>
  <cols>
    <col min="1" max="2" width="9.140625" style="756"/>
    <col min="3" max="3" width="27" style="756" bestFit="1" customWidth="1"/>
    <col min="4" max="7" width="0" style="756" hidden="1" customWidth="1"/>
    <col min="8" max="8" width="9.140625" style="756"/>
    <col min="9" max="19" width="0" style="756" hidden="1" customWidth="1"/>
    <col min="20" max="20" width="9.140625" style="756"/>
    <col min="21" max="31" width="0" style="756" hidden="1" customWidth="1"/>
    <col min="32" max="32" width="9.140625" style="756"/>
    <col min="33" max="33" width="0" style="756" hidden="1" customWidth="1"/>
    <col min="34" max="42" width="9.140625" style="756" hidden="1" customWidth="1"/>
    <col min="43" max="43" width="9.140625" style="756" customWidth="1"/>
    <col min="44" max="45" width="9.140625" style="756"/>
    <col min="46" max="48" width="9.5703125" style="756" bestFit="1" customWidth="1"/>
    <col min="49" max="51" width="10.140625" style="756" bestFit="1" customWidth="1"/>
    <col min="52" max="52" width="10.140625" style="756" customWidth="1"/>
    <col min="53" max="53" width="10.140625" style="756" bestFit="1" customWidth="1"/>
    <col min="54" max="54" width="10.140625" style="756" customWidth="1"/>
    <col min="55" max="55" width="10.140625" style="756" bestFit="1" customWidth="1"/>
    <col min="56" max="16384" width="9.140625" style="756"/>
  </cols>
  <sheetData>
    <row r="1" spans="1:55" ht="15.75">
      <c r="A1" s="1871" t="s">
        <v>1089</v>
      </c>
      <c r="B1" s="1871"/>
      <c r="C1" s="1871"/>
      <c r="D1" s="1871"/>
      <c r="E1" s="1871"/>
      <c r="F1" s="1871"/>
      <c r="G1" s="1871"/>
      <c r="H1" s="1871"/>
      <c r="I1" s="1871"/>
      <c r="J1" s="1871"/>
      <c r="K1" s="1871"/>
      <c r="L1" s="1871"/>
      <c r="M1" s="1871"/>
      <c r="N1" s="1871"/>
      <c r="O1" s="1871"/>
      <c r="P1" s="1871"/>
      <c r="Q1" s="1871"/>
      <c r="R1" s="1871"/>
      <c r="S1" s="1871"/>
      <c r="T1" s="1871"/>
      <c r="U1" s="1871"/>
      <c r="V1" s="1871"/>
      <c r="W1" s="1871"/>
      <c r="X1" s="1871"/>
      <c r="Y1" s="1871"/>
      <c r="Z1" s="1871"/>
      <c r="AA1" s="1871"/>
      <c r="AB1" s="1871"/>
      <c r="AC1" s="1871"/>
      <c r="AD1" s="1871"/>
      <c r="AE1" s="1871"/>
      <c r="AF1" s="1871"/>
      <c r="AG1" s="1871"/>
      <c r="AH1" s="1871"/>
      <c r="AI1" s="1871"/>
      <c r="AJ1" s="1871"/>
      <c r="AK1" s="1871"/>
      <c r="AL1" s="1871"/>
      <c r="AM1" s="1871"/>
      <c r="AN1" s="1871"/>
      <c r="AO1" s="1871"/>
      <c r="AP1" s="1871"/>
      <c r="AQ1" s="1871"/>
      <c r="AR1" s="1871"/>
      <c r="AS1" s="1871"/>
      <c r="AT1" s="1871"/>
      <c r="AU1" s="1871"/>
      <c r="AV1" s="1871"/>
      <c r="AW1" s="1871"/>
      <c r="AX1" s="1871"/>
      <c r="AY1" s="1871"/>
      <c r="AZ1" s="1871"/>
      <c r="BA1" s="1871"/>
      <c r="BB1" s="1871"/>
      <c r="BC1" s="1871"/>
    </row>
    <row r="2" spans="1:55" ht="15.75">
      <c r="A2" s="1871" t="s">
        <v>1039</v>
      </c>
      <c r="B2" s="1871"/>
      <c r="C2" s="1871"/>
      <c r="D2" s="1871"/>
      <c r="E2" s="1871"/>
      <c r="F2" s="1871"/>
      <c r="G2" s="1871"/>
      <c r="H2" s="1871"/>
      <c r="I2" s="1871"/>
      <c r="J2" s="1871"/>
      <c r="K2" s="1871"/>
      <c r="L2" s="1871"/>
      <c r="M2" s="1871"/>
      <c r="N2" s="1871"/>
      <c r="O2" s="1871"/>
      <c r="P2" s="1871"/>
      <c r="Q2" s="1871"/>
      <c r="R2" s="1871"/>
      <c r="S2" s="1871"/>
      <c r="T2" s="1871"/>
      <c r="U2" s="1871"/>
      <c r="V2" s="1871"/>
      <c r="W2" s="1871"/>
      <c r="X2" s="1871"/>
      <c r="Y2" s="1871"/>
      <c r="Z2" s="1871"/>
      <c r="AA2" s="1871"/>
      <c r="AB2" s="1871"/>
      <c r="AC2" s="1871"/>
      <c r="AD2" s="1871"/>
      <c r="AE2" s="1871"/>
      <c r="AF2" s="1871"/>
      <c r="AG2" s="1871"/>
      <c r="AH2" s="1871"/>
      <c r="AI2" s="1871"/>
      <c r="AJ2" s="1871"/>
      <c r="AK2" s="1871"/>
      <c r="AL2" s="1871"/>
      <c r="AM2" s="1871"/>
      <c r="AN2" s="1871"/>
      <c r="AO2" s="1871"/>
      <c r="AP2" s="1871"/>
      <c r="AQ2" s="1871"/>
      <c r="AR2" s="1871"/>
      <c r="AS2" s="1871"/>
      <c r="AT2" s="1871"/>
      <c r="AU2" s="1871"/>
      <c r="AV2" s="1871"/>
      <c r="AW2" s="1871"/>
      <c r="AX2" s="1871"/>
      <c r="AY2" s="1871"/>
      <c r="AZ2" s="1871"/>
      <c r="BA2" s="1871"/>
      <c r="BB2" s="1871"/>
      <c r="BC2" s="1871"/>
    </row>
    <row r="3" spans="1:55" ht="15.75" customHeight="1" thickBot="1">
      <c r="A3" s="1872" t="s">
        <v>1040</v>
      </c>
      <c r="B3" s="1872"/>
      <c r="C3" s="1872"/>
      <c r="D3" s="1872"/>
      <c r="E3" s="1872"/>
      <c r="F3" s="1872"/>
      <c r="G3" s="1872"/>
      <c r="H3" s="1872"/>
      <c r="I3" s="1872"/>
      <c r="J3" s="1872"/>
      <c r="K3" s="1872"/>
      <c r="L3" s="1872"/>
      <c r="M3" s="1872"/>
      <c r="N3" s="1872"/>
      <c r="O3" s="1872"/>
      <c r="P3" s="1872"/>
      <c r="Q3" s="1872"/>
      <c r="R3" s="1872"/>
      <c r="S3" s="1872"/>
      <c r="T3" s="1872"/>
      <c r="U3" s="1872"/>
      <c r="V3" s="1872"/>
      <c r="W3" s="1872"/>
      <c r="X3" s="1872"/>
      <c r="Y3" s="1872"/>
      <c r="Z3" s="1872"/>
      <c r="AA3" s="1872"/>
      <c r="AB3" s="1872"/>
      <c r="AC3" s="1872"/>
      <c r="AD3" s="1872"/>
      <c r="AE3" s="1872"/>
      <c r="AF3" s="1872"/>
      <c r="AG3" s="1872"/>
      <c r="AH3" s="1872"/>
      <c r="AI3" s="1872"/>
      <c r="AJ3" s="1872"/>
      <c r="AK3" s="1872"/>
      <c r="AL3" s="1872"/>
      <c r="AM3" s="1872"/>
      <c r="AN3" s="1872"/>
      <c r="AO3" s="1872"/>
      <c r="AP3" s="1872"/>
      <c r="AQ3" s="1872"/>
      <c r="AR3" s="1872"/>
      <c r="AS3" s="1872"/>
      <c r="AT3" s="1872"/>
      <c r="AU3" s="1872"/>
      <c r="AV3" s="1872"/>
      <c r="AW3" s="1872"/>
      <c r="AX3" s="1872"/>
      <c r="AY3" s="1872"/>
      <c r="AZ3" s="1872"/>
      <c r="BA3" s="1872"/>
      <c r="BB3" s="1872"/>
      <c r="BC3" s="1872"/>
    </row>
    <row r="4" spans="1:55" ht="13.5" thickTop="1">
      <c r="A4" s="1873" t="s">
        <v>1041</v>
      </c>
      <c r="B4" s="1874"/>
      <c r="C4" s="1874"/>
      <c r="D4" s="1251">
        <v>2010</v>
      </c>
      <c r="E4" s="1251">
        <v>2011</v>
      </c>
      <c r="F4" s="1251">
        <v>2012</v>
      </c>
      <c r="G4" s="1252">
        <v>2013</v>
      </c>
      <c r="H4" s="1252">
        <v>2013</v>
      </c>
      <c r="I4" s="1252">
        <v>2013</v>
      </c>
      <c r="J4" s="1252">
        <v>2013</v>
      </c>
      <c r="K4" s="1252">
        <v>2013</v>
      </c>
      <c r="L4" s="1252">
        <v>2013</v>
      </c>
      <c r="M4" s="1252">
        <v>2013</v>
      </c>
      <c r="N4" s="1252">
        <v>2014</v>
      </c>
      <c r="O4" s="1252">
        <v>2014</v>
      </c>
      <c r="P4" s="1252">
        <v>2014</v>
      </c>
      <c r="Q4" s="1252">
        <v>2014</v>
      </c>
      <c r="R4" s="1252">
        <v>2014</v>
      </c>
      <c r="S4" s="1252">
        <v>2014</v>
      </c>
      <c r="T4" s="1252">
        <v>2014</v>
      </c>
      <c r="U4" s="1252">
        <v>2014</v>
      </c>
      <c r="V4" s="1252">
        <v>2014</v>
      </c>
      <c r="W4" s="1252">
        <v>2014</v>
      </c>
      <c r="X4" s="1252">
        <v>2014</v>
      </c>
      <c r="Y4" s="1252">
        <v>2014</v>
      </c>
      <c r="Z4" s="1252">
        <v>2015</v>
      </c>
      <c r="AA4" s="1252">
        <v>2015</v>
      </c>
      <c r="AB4" s="1252">
        <v>2015</v>
      </c>
      <c r="AC4" s="1252">
        <v>2015</v>
      </c>
      <c r="AD4" s="1252">
        <v>2015</v>
      </c>
      <c r="AE4" s="1252">
        <v>2015</v>
      </c>
      <c r="AF4" s="1252">
        <v>2015</v>
      </c>
      <c r="AG4" s="1252">
        <v>2015</v>
      </c>
      <c r="AH4" s="1252">
        <v>2015</v>
      </c>
      <c r="AI4" s="1252">
        <v>2015</v>
      </c>
      <c r="AJ4" s="1252">
        <v>2015</v>
      </c>
      <c r="AK4" s="1252">
        <v>2015</v>
      </c>
      <c r="AL4" s="1252">
        <v>2016</v>
      </c>
      <c r="AM4" s="1252">
        <v>2016</v>
      </c>
      <c r="AN4" s="1252">
        <v>2016</v>
      </c>
      <c r="AO4" s="1252">
        <v>2016</v>
      </c>
      <c r="AP4" s="1252">
        <v>2016</v>
      </c>
      <c r="AQ4" s="1252">
        <v>2016</v>
      </c>
      <c r="AR4" s="1252">
        <v>2016</v>
      </c>
      <c r="AS4" s="1252">
        <v>2016</v>
      </c>
      <c r="AT4" s="1252">
        <v>2016</v>
      </c>
      <c r="AU4" s="1252">
        <v>2016</v>
      </c>
      <c r="AV4" s="1252">
        <v>2016</v>
      </c>
      <c r="AW4" s="1252">
        <v>2016</v>
      </c>
      <c r="AX4" s="1252">
        <v>2017</v>
      </c>
      <c r="AY4" s="1252">
        <v>2017</v>
      </c>
      <c r="AZ4" s="1252">
        <v>2017</v>
      </c>
      <c r="BA4" s="1252">
        <v>2017</v>
      </c>
      <c r="BB4" s="1252">
        <v>2017</v>
      </c>
      <c r="BC4" s="1253">
        <v>2017</v>
      </c>
    </row>
    <row r="5" spans="1:55">
      <c r="A5" s="1875" t="s">
        <v>470</v>
      </c>
      <c r="B5" s="1876"/>
      <c r="C5" s="1876"/>
      <c r="D5" s="1254">
        <v>2016</v>
      </c>
      <c r="E5" s="1254">
        <v>2016</v>
      </c>
      <c r="F5" s="1254">
        <v>2017</v>
      </c>
      <c r="G5" s="1254" t="s">
        <v>100</v>
      </c>
      <c r="H5" s="1254" t="s">
        <v>1042</v>
      </c>
      <c r="I5" s="1254" t="s">
        <v>1043</v>
      </c>
      <c r="J5" s="1254" t="s">
        <v>1044</v>
      </c>
      <c r="K5" s="1254" t="s">
        <v>1045</v>
      </c>
      <c r="L5" s="1254" t="s">
        <v>1046</v>
      </c>
      <c r="M5" s="1254" t="s">
        <v>1047</v>
      </c>
      <c r="N5" s="1254" t="s">
        <v>1048</v>
      </c>
      <c r="O5" s="1254" t="s">
        <v>1049</v>
      </c>
      <c r="P5" s="1254" t="s">
        <v>1050</v>
      </c>
      <c r="Q5" s="1254" t="s">
        <v>1051</v>
      </c>
      <c r="R5" s="1254" t="s">
        <v>852</v>
      </c>
      <c r="S5" s="1254" t="s">
        <v>100</v>
      </c>
      <c r="T5" s="1254" t="s">
        <v>1042</v>
      </c>
      <c r="U5" s="1254" t="s">
        <v>1043</v>
      </c>
      <c r="V5" s="1254" t="s">
        <v>1044</v>
      </c>
      <c r="W5" s="1254" t="s">
        <v>1045</v>
      </c>
      <c r="X5" s="1254" t="s">
        <v>1046</v>
      </c>
      <c r="Y5" s="1254" t="s">
        <v>1047</v>
      </c>
      <c r="Z5" s="1254" t="s">
        <v>1048</v>
      </c>
      <c r="AA5" s="1254" t="s">
        <v>1049</v>
      </c>
      <c r="AB5" s="1254" t="s">
        <v>1050</v>
      </c>
      <c r="AC5" s="1254" t="s">
        <v>1051</v>
      </c>
      <c r="AD5" s="1254" t="s">
        <v>852</v>
      </c>
      <c r="AE5" s="1254" t="s">
        <v>100</v>
      </c>
      <c r="AF5" s="1254" t="s">
        <v>1042</v>
      </c>
      <c r="AG5" s="1254" t="s">
        <v>1043</v>
      </c>
      <c r="AH5" s="1254" t="s">
        <v>1044</v>
      </c>
      <c r="AI5" s="1254" t="s">
        <v>1045</v>
      </c>
      <c r="AJ5" s="1254" t="s">
        <v>1046</v>
      </c>
      <c r="AK5" s="1254" t="s">
        <v>1047</v>
      </c>
      <c r="AL5" s="1254" t="s">
        <v>1048</v>
      </c>
      <c r="AM5" s="1254" t="s">
        <v>1049</v>
      </c>
      <c r="AN5" s="1254" t="s">
        <v>1050</v>
      </c>
      <c r="AO5" s="1254" t="s">
        <v>1051</v>
      </c>
      <c r="AP5" s="1254" t="s">
        <v>852</v>
      </c>
      <c r="AQ5" s="1254" t="s">
        <v>100</v>
      </c>
      <c r="AR5" s="1254" t="s">
        <v>1042</v>
      </c>
      <c r="AS5" s="1254" t="s">
        <v>1043</v>
      </c>
      <c r="AT5" s="1254" t="s">
        <v>1052</v>
      </c>
      <c r="AU5" s="1254" t="s">
        <v>1045</v>
      </c>
      <c r="AV5" s="1254" t="s">
        <v>1046</v>
      </c>
      <c r="AW5" s="1254" t="s">
        <v>1047</v>
      </c>
      <c r="AX5" s="1254" t="s">
        <v>1048</v>
      </c>
      <c r="AY5" s="1254" t="s">
        <v>1049</v>
      </c>
      <c r="AZ5" s="1254" t="s">
        <v>1050</v>
      </c>
      <c r="BA5" s="1254" t="s">
        <v>1051</v>
      </c>
      <c r="BB5" s="1254" t="s">
        <v>852</v>
      </c>
      <c r="BC5" s="1255" t="s">
        <v>853</v>
      </c>
    </row>
    <row r="6" spans="1:55">
      <c r="A6" s="1256" t="s">
        <v>1053</v>
      </c>
      <c r="B6" s="1248"/>
      <c r="C6" s="1248"/>
      <c r="D6" s="1257"/>
      <c r="E6" s="1257"/>
      <c r="F6" s="1257"/>
      <c r="G6" s="1257"/>
      <c r="H6" s="1258"/>
      <c r="I6" s="1258"/>
      <c r="J6" s="1258"/>
      <c r="K6" s="1258"/>
      <c r="L6" s="1258"/>
      <c r="M6" s="1258"/>
      <c r="N6" s="1258"/>
      <c r="O6" s="1258"/>
      <c r="P6" s="1258"/>
      <c r="Q6" s="1258"/>
      <c r="R6" s="1258"/>
      <c r="S6" s="1259"/>
      <c r="T6" s="1258"/>
      <c r="U6" s="1258"/>
      <c r="V6" s="1258"/>
      <c r="W6" s="1258"/>
      <c r="X6" s="1258"/>
      <c r="Y6" s="1258"/>
      <c r="Z6" s="1258"/>
      <c r="AA6" s="1258"/>
      <c r="AB6" s="1258"/>
      <c r="AC6" s="1258"/>
      <c r="AD6" s="1258"/>
      <c r="AE6" s="1258"/>
      <c r="AF6" s="1258"/>
      <c r="AG6" s="1258"/>
      <c r="AH6" s="1258"/>
      <c r="AI6" s="1258"/>
      <c r="AJ6" s="1258"/>
      <c r="AK6" s="1258"/>
      <c r="AL6" s="1258"/>
      <c r="AM6" s="1258"/>
      <c r="AN6" s="1258"/>
      <c r="AO6" s="1258"/>
      <c r="AP6" s="1258"/>
      <c r="AQ6" s="1258"/>
      <c r="AR6" s="1258"/>
      <c r="AS6" s="1258"/>
      <c r="AT6" s="1258"/>
      <c r="AU6" s="1258"/>
      <c r="AV6" s="1258"/>
      <c r="AW6" s="1258"/>
      <c r="AX6" s="1258"/>
      <c r="AY6" s="1258"/>
      <c r="AZ6" s="1258"/>
      <c r="BA6" s="1258"/>
      <c r="BB6" s="1258"/>
      <c r="BC6" s="1260"/>
    </row>
    <row r="7" spans="1:55">
      <c r="A7" s="1256"/>
      <c r="B7" s="1248" t="s">
        <v>1054</v>
      </c>
      <c r="C7" s="1248"/>
      <c r="D7" s="1258"/>
      <c r="E7" s="1258"/>
      <c r="F7" s="1258"/>
      <c r="G7" s="1257"/>
      <c r="H7" s="1258"/>
      <c r="I7" s="1258"/>
      <c r="J7" s="1258"/>
      <c r="K7" s="1258"/>
      <c r="L7" s="1258"/>
      <c r="M7" s="1258"/>
      <c r="N7" s="1258"/>
      <c r="O7" s="1258"/>
      <c r="P7" s="1258"/>
      <c r="Q7" s="1258"/>
      <c r="R7" s="1258"/>
      <c r="S7" s="1258"/>
      <c r="T7" s="1258"/>
      <c r="U7" s="1258"/>
      <c r="V7" s="1258"/>
      <c r="W7" s="1258"/>
      <c r="X7" s="1258"/>
      <c r="Y7" s="1258"/>
      <c r="Z7" s="1258"/>
      <c r="AA7" s="1258"/>
      <c r="AB7" s="1258"/>
      <c r="AC7" s="1258"/>
      <c r="AD7" s="1258"/>
      <c r="AE7" s="1258"/>
      <c r="AF7" s="1258"/>
      <c r="AG7" s="1258"/>
      <c r="AH7" s="1258"/>
      <c r="AI7" s="1258"/>
      <c r="AJ7" s="1258"/>
      <c r="AK7" s="1258"/>
      <c r="AL7" s="1258"/>
      <c r="AM7" s="1258"/>
      <c r="AN7" s="1258"/>
      <c r="AO7" s="1258"/>
      <c r="AP7" s="1258"/>
      <c r="AQ7" s="1258"/>
      <c r="AR7" s="1258"/>
      <c r="AS7" s="1258"/>
      <c r="AT7" s="1258"/>
      <c r="AU7" s="1258"/>
      <c r="AV7" s="1258"/>
      <c r="AW7" s="1258"/>
      <c r="AX7" s="1258"/>
      <c r="AY7" s="1258"/>
      <c r="AZ7" s="1258"/>
      <c r="BA7" s="1258"/>
      <c r="BB7" s="1258"/>
      <c r="BC7" s="1260"/>
    </row>
    <row r="8" spans="1:55">
      <c r="A8" s="1256"/>
      <c r="B8" s="1261" t="s">
        <v>1055</v>
      </c>
      <c r="C8" s="1261"/>
      <c r="D8" s="1257" t="s">
        <v>96</v>
      </c>
      <c r="E8" s="1257">
        <v>5.5</v>
      </c>
      <c r="F8" s="1259">
        <v>5</v>
      </c>
      <c r="G8" s="1259">
        <v>6</v>
      </c>
      <c r="H8" s="1259">
        <v>6</v>
      </c>
      <c r="I8" s="1259">
        <v>5</v>
      </c>
      <c r="J8" s="1259">
        <v>5</v>
      </c>
      <c r="K8" s="1259">
        <v>5</v>
      </c>
      <c r="L8" s="1259">
        <v>5</v>
      </c>
      <c r="M8" s="1259">
        <v>5</v>
      </c>
      <c r="N8" s="1259">
        <v>5</v>
      </c>
      <c r="O8" s="1259">
        <v>5</v>
      </c>
      <c r="P8" s="1259">
        <v>129.1</v>
      </c>
      <c r="Q8" s="1259">
        <v>5</v>
      </c>
      <c r="R8" s="1259">
        <v>5</v>
      </c>
      <c r="S8" s="1259">
        <v>5</v>
      </c>
      <c r="T8" s="1259">
        <v>5</v>
      </c>
      <c r="U8" s="1259">
        <v>6</v>
      </c>
      <c r="V8" s="1259">
        <v>6</v>
      </c>
      <c r="W8" s="1259">
        <v>6</v>
      </c>
      <c r="X8" s="1259">
        <v>6</v>
      </c>
      <c r="Y8" s="1259">
        <v>6</v>
      </c>
      <c r="Z8" s="1259">
        <v>6</v>
      </c>
      <c r="AA8" s="1259">
        <v>6</v>
      </c>
      <c r="AB8" s="1259">
        <v>6</v>
      </c>
      <c r="AC8" s="1259">
        <v>6</v>
      </c>
      <c r="AD8" s="1259">
        <v>6</v>
      </c>
      <c r="AE8" s="1259">
        <v>6</v>
      </c>
      <c r="AF8" s="1259">
        <v>6</v>
      </c>
      <c r="AG8" s="1259">
        <v>6</v>
      </c>
      <c r="AH8" s="1259">
        <v>6</v>
      </c>
      <c r="AI8" s="1259">
        <v>6</v>
      </c>
      <c r="AJ8" s="1259">
        <v>6</v>
      </c>
      <c r="AK8" s="1259">
        <v>6</v>
      </c>
      <c r="AL8" s="1259">
        <v>6</v>
      </c>
      <c r="AM8" s="1259">
        <v>6</v>
      </c>
      <c r="AN8" s="1259">
        <v>6</v>
      </c>
      <c r="AO8" s="1259">
        <v>6</v>
      </c>
      <c r="AP8" s="1259">
        <v>6</v>
      </c>
      <c r="AQ8" s="1259">
        <v>6</v>
      </c>
      <c r="AR8" s="1259">
        <v>6</v>
      </c>
      <c r="AS8" s="1259">
        <v>6</v>
      </c>
      <c r="AT8" s="1259">
        <v>6</v>
      </c>
      <c r="AU8" s="1259">
        <v>6</v>
      </c>
      <c r="AV8" s="1259">
        <v>6</v>
      </c>
      <c r="AW8" s="1259">
        <v>6</v>
      </c>
      <c r="AX8" s="1259">
        <v>6</v>
      </c>
      <c r="AY8" s="1259">
        <v>6</v>
      </c>
      <c r="AZ8" s="1259">
        <v>6</v>
      </c>
      <c r="BA8" s="1259">
        <v>6</v>
      </c>
      <c r="BB8" s="1259">
        <v>6</v>
      </c>
      <c r="BC8" s="1262">
        <v>6</v>
      </c>
    </row>
    <row r="9" spans="1:55">
      <c r="A9" s="1256"/>
      <c r="B9" s="1261" t="s">
        <v>1056</v>
      </c>
      <c r="C9" s="1261"/>
      <c r="D9" s="1257">
        <v>5.5</v>
      </c>
      <c r="E9" s="1257">
        <v>5.5</v>
      </c>
      <c r="F9" s="1259">
        <v>5</v>
      </c>
      <c r="G9" s="1259">
        <v>5.5</v>
      </c>
      <c r="H9" s="1259">
        <v>5.5</v>
      </c>
      <c r="I9" s="1259">
        <v>4.5</v>
      </c>
      <c r="J9" s="1259">
        <v>4.5</v>
      </c>
      <c r="K9" s="1259">
        <v>4.5</v>
      </c>
      <c r="L9" s="1259">
        <v>4.5</v>
      </c>
      <c r="M9" s="1259">
        <v>4.5</v>
      </c>
      <c r="N9" s="1259">
        <v>4.5</v>
      </c>
      <c r="O9" s="1259">
        <v>4.5</v>
      </c>
      <c r="P9" s="1259">
        <v>4.5</v>
      </c>
      <c r="Q9" s="1259">
        <v>4.5</v>
      </c>
      <c r="R9" s="1259">
        <v>4.5</v>
      </c>
      <c r="S9" s="1259">
        <v>4.5</v>
      </c>
      <c r="T9" s="1259">
        <v>4.5</v>
      </c>
      <c r="U9" s="1259">
        <v>5</v>
      </c>
      <c r="V9" s="1259">
        <v>5</v>
      </c>
      <c r="W9" s="1259">
        <v>5</v>
      </c>
      <c r="X9" s="1259">
        <v>5</v>
      </c>
      <c r="Y9" s="1259">
        <v>5</v>
      </c>
      <c r="Z9" s="1259">
        <v>5</v>
      </c>
      <c r="AA9" s="1259">
        <v>5</v>
      </c>
      <c r="AB9" s="1259">
        <v>5</v>
      </c>
      <c r="AC9" s="1259">
        <v>5</v>
      </c>
      <c r="AD9" s="1259">
        <v>5</v>
      </c>
      <c r="AE9" s="1259">
        <v>5</v>
      </c>
      <c r="AF9" s="1259">
        <v>5</v>
      </c>
      <c r="AG9" s="1259">
        <v>5</v>
      </c>
      <c r="AH9" s="1259">
        <v>5</v>
      </c>
      <c r="AI9" s="1259">
        <v>5</v>
      </c>
      <c r="AJ9" s="1259">
        <v>5</v>
      </c>
      <c r="AK9" s="1259">
        <v>5</v>
      </c>
      <c r="AL9" s="1259">
        <v>5</v>
      </c>
      <c r="AM9" s="1259">
        <v>5</v>
      </c>
      <c r="AN9" s="1259">
        <v>5</v>
      </c>
      <c r="AO9" s="1259">
        <v>5</v>
      </c>
      <c r="AP9" s="1259">
        <v>5</v>
      </c>
      <c r="AQ9" s="1259">
        <v>5</v>
      </c>
      <c r="AR9" s="1259">
        <v>5</v>
      </c>
      <c r="AS9" s="1259">
        <v>5</v>
      </c>
      <c r="AT9" s="1259">
        <v>5</v>
      </c>
      <c r="AU9" s="1259">
        <v>5</v>
      </c>
      <c r="AV9" s="1259">
        <v>5</v>
      </c>
      <c r="AW9" s="1259">
        <v>5</v>
      </c>
      <c r="AX9" s="1259">
        <v>5</v>
      </c>
      <c r="AY9" s="1259">
        <v>5</v>
      </c>
      <c r="AZ9" s="1259">
        <v>5</v>
      </c>
      <c r="BA9" s="1259">
        <v>5</v>
      </c>
      <c r="BB9" s="1259">
        <v>5</v>
      </c>
      <c r="BC9" s="1262">
        <v>5</v>
      </c>
    </row>
    <row r="10" spans="1:55">
      <c r="A10" s="1256"/>
      <c r="B10" s="1261" t="s">
        <v>1057</v>
      </c>
      <c r="C10" s="1261"/>
      <c r="D10" s="1257">
        <v>5.5</v>
      </c>
      <c r="E10" s="1257">
        <v>5.5</v>
      </c>
      <c r="F10" s="1259">
        <v>5</v>
      </c>
      <c r="G10" s="1259">
        <v>5</v>
      </c>
      <c r="H10" s="1259">
        <v>5</v>
      </c>
      <c r="I10" s="1259">
        <v>4</v>
      </c>
      <c r="J10" s="1259">
        <v>4</v>
      </c>
      <c r="K10" s="1259">
        <v>4</v>
      </c>
      <c r="L10" s="1259">
        <v>4</v>
      </c>
      <c r="M10" s="1259">
        <v>4</v>
      </c>
      <c r="N10" s="1259">
        <v>4</v>
      </c>
      <c r="O10" s="1259">
        <v>4</v>
      </c>
      <c r="P10" s="1259">
        <v>4</v>
      </c>
      <c r="Q10" s="1259">
        <v>4</v>
      </c>
      <c r="R10" s="1259">
        <v>4</v>
      </c>
      <c r="S10" s="1259">
        <v>4</v>
      </c>
      <c r="T10" s="1259">
        <v>4</v>
      </c>
      <c r="U10" s="1259">
        <v>4</v>
      </c>
      <c r="V10" s="1259">
        <v>4</v>
      </c>
      <c r="W10" s="1259">
        <v>4</v>
      </c>
      <c r="X10" s="1259">
        <v>4</v>
      </c>
      <c r="Y10" s="1259">
        <v>4</v>
      </c>
      <c r="Z10" s="1259">
        <v>4</v>
      </c>
      <c r="AA10" s="1259">
        <v>4</v>
      </c>
      <c r="AB10" s="1259">
        <v>4</v>
      </c>
      <c r="AC10" s="1259">
        <v>4</v>
      </c>
      <c r="AD10" s="1259">
        <v>4</v>
      </c>
      <c r="AE10" s="1259">
        <v>4</v>
      </c>
      <c r="AF10" s="1259">
        <v>4</v>
      </c>
      <c r="AG10" s="1259">
        <v>4</v>
      </c>
      <c r="AH10" s="1259">
        <v>4</v>
      </c>
      <c r="AI10" s="1259">
        <v>4</v>
      </c>
      <c r="AJ10" s="1259">
        <v>4</v>
      </c>
      <c r="AK10" s="1259">
        <v>4</v>
      </c>
      <c r="AL10" s="1259">
        <v>4</v>
      </c>
      <c r="AM10" s="1259">
        <v>4</v>
      </c>
      <c r="AN10" s="1259">
        <v>4</v>
      </c>
      <c r="AO10" s="1259">
        <v>4</v>
      </c>
      <c r="AP10" s="1259">
        <v>4</v>
      </c>
      <c r="AQ10" s="1259">
        <v>4</v>
      </c>
      <c r="AR10" s="1259">
        <v>4</v>
      </c>
      <c r="AS10" s="1259">
        <v>4</v>
      </c>
      <c r="AT10" s="1259">
        <v>4</v>
      </c>
      <c r="AU10" s="1259">
        <v>4</v>
      </c>
      <c r="AV10" s="1259">
        <v>4</v>
      </c>
      <c r="AW10" s="1259">
        <v>4</v>
      </c>
      <c r="AX10" s="1259">
        <v>4</v>
      </c>
      <c r="AY10" s="1259">
        <v>4</v>
      </c>
      <c r="AZ10" s="1259">
        <v>4</v>
      </c>
      <c r="BA10" s="1259">
        <v>4</v>
      </c>
      <c r="BB10" s="1259">
        <v>4</v>
      </c>
      <c r="BC10" s="1262">
        <v>4</v>
      </c>
    </row>
    <row r="11" spans="1:55">
      <c r="A11" s="1263"/>
      <c r="B11" s="1248" t="s">
        <v>1058</v>
      </c>
      <c r="C11" s="1248"/>
      <c r="D11" s="1257">
        <v>6.5</v>
      </c>
      <c r="E11" s="1259">
        <v>7</v>
      </c>
      <c r="F11" s="1259">
        <v>7</v>
      </c>
      <c r="G11" s="1259">
        <v>8</v>
      </c>
      <c r="H11" s="1259">
        <v>8</v>
      </c>
      <c r="I11" s="1259">
        <v>8</v>
      </c>
      <c r="J11" s="1259">
        <v>8</v>
      </c>
      <c r="K11" s="1259">
        <v>8</v>
      </c>
      <c r="L11" s="1259">
        <v>8</v>
      </c>
      <c r="M11" s="1259">
        <v>8</v>
      </c>
      <c r="N11" s="1259">
        <v>8</v>
      </c>
      <c r="O11" s="1259">
        <v>8</v>
      </c>
      <c r="P11" s="1259">
        <v>8</v>
      </c>
      <c r="Q11" s="1259">
        <v>8</v>
      </c>
      <c r="R11" s="1259">
        <v>8</v>
      </c>
      <c r="S11" s="1259">
        <v>8</v>
      </c>
      <c r="T11" s="1259">
        <v>8</v>
      </c>
      <c r="U11" s="1259">
        <v>8</v>
      </c>
      <c r="V11" s="1259">
        <v>8</v>
      </c>
      <c r="W11" s="1259">
        <v>8</v>
      </c>
      <c r="X11" s="1259">
        <v>8</v>
      </c>
      <c r="Y11" s="1259">
        <v>8</v>
      </c>
      <c r="Z11" s="1259">
        <v>8</v>
      </c>
      <c r="AA11" s="1259">
        <v>8</v>
      </c>
      <c r="AB11" s="1259">
        <v>8</v>
      </c>
      <c r="AC11" s="1259">
        <v>8</v>
      </c>
      <c r="AD11" s="1259">
        <v>8</v>
      </c>
      <c r="AE11" s="1259">
        <v>8</v>
      </c>
      <c r="AF11" s="1259">
        <v>8</v>
      </c>
      <c r="AG11" s="1259">
        <v>7</v>
      </c>
      <c r="AH11" s="1259">
        <v>7</v>
      </c>
      <c r="AI11" s="1259">
        <v>7</v>
      </c>
      <c r="AJ11" s="1259">
        <v>7</v>
      </c>
      <c r="AK11" s="1259">
        <v>7</v>
      </c>
      <c r="AL11" s="1259">
        <v>7</v>
      </c>
      <c r="AM11" s="1259">
        <v>7</v>
      </c>
      <c r="AN11" s="1259">
        <v>7</v>
      </c>
      <c r="AO11" s="1259">
        <v>7</v>
      </c>
      <c r="AP11" s="1259">
        <v>7</v>
      </c>
      <c r="AQ11" s="1259">
        <v>7</v>
      </c>
      <c r="AR11" s="1259">
        <v>7</v>
      </c>
      <c r="AS11" s="1259">
        <v>7</v>
      </c>
      <c r="AT11" s="1259">
        <v>7</v>
      </c>
      <c r="AU11" s="1259">
        <v>7</v>
      </c>
      <c r="AV11" s="1259">
        <v>7</v>
      </c>
      <c r="AW11" s="1259">
        <v>7</v>
      </c>
      <c r="AX11" s="1259">
        <v>7</v>
      </c>
      <c r="AY11" s="1259">
        <v>7</v>
      </c>
      <c r="AZ11" s="1259">
        <v>7</v>
      </c>
      <c r="BA11" s="1259">
        <v>7</v>
      </c>
      <c r="BB11" s="1259">
        <v>7</v>
      </c>
      <c r="BC11" s="1262">
        <v>7</v>
      </c>
    </row>
    <row r="12" spans="1:55" s="1258" customFormat="1">
      <c r="A12" s="1263"/>
      <c r="B12" s="1248" t="s">
        <v>1059</v>
      </c>
      <c r="C12" s="1248"/>
      <c r="AW12" s="1259"/>
      <c r="AX12" s="1259"/>
      <c r="AY12" s="1259"/>
      <c r="AZ12" s="1259"/>
      <c r="BA12" s="1259"/>
      <c r="BB12" s="1259"/>
      <c r="BC12" s="1262"/>
    </row>
    <row r="13" spans="1:55" s="1258" customFormat="1">
      <c r="A13" s="1263"/>
      <c r="B13" s="1248"/>
      <c r="C13" s="1248" t="s">
        <v>1060</v>
      </c>
      <c r="D13" s="1257"/>
      <c r="E13" s="1257">
        <v>1.5</v>
      </c>
      <c r="F13" s="1257">
        <v>1.5</v>
      </c>
      <c r="G13" s="1257">
        <v>1.5</v>
      </c>
      <c r="H13" s="1259">
        <v>1.5</v>
      </c>
      <c r="I13" s="1259">
        <v>1</v>
      </c>
      <c r="J13" s="1259">
        <v>1</v>
      </c>
      <c r="K13" s="1259">
        <v>1</v>
      </c>
      <c r="L13" s="1259">
        <v>1</v>
      </c>
      <c r="M13" s="1259">
        <v>1</v>
      </c>
      <c r="N13" s="1259">
        <v>1</v>
      </c>
      <c r="O13" s="1259">
        <v>1</v>
      </c>
      <c r="P13" s="1259">
        <v>1</v>
      </c>
      <c r="Q13" s="1259">
        <v>1</v>
      </c>
      <c r="R13" s="1259">
        <v>1</v>
      </c>
      <c r="S13" s="1259">
        <v>1</v>
      </c>
      <c r="T13" s="1259">
        <v>1</v>
      </c>
      <c r="U13" s="1259">
        <v>1</v>
      </c>
      <c r="V13" s="1259">
        <v>1</v>
      </c>
      <c r="W13" s="1259">
        <v>1</v>
      </c>
      <c r="X13" s="1259">
        <v>1</v>
      </c>
      <c r="Y13" s="1259">
        <v>1</v>
      </c>
      <c r="Z13" s="1259">
        <v>1</v>
      </c>
      <c r="AA13" s="1259">
        <v>1</v>
      </c>
      <c r="AB13" s="1259">
        <v>1</v>
      </c>
      <c r="AC13" s="1259">
        <v>1</v>
      </c>
      <c r="AD13" s="1259">
        <v>1</v>
      </c>
      <c r="AE13" s="1259">
        <v>1</v>
      </c>
      <c r="AF13" s="1259">
        <v>1</v>
      </c>
      <c r="AG13" s="1259">
        <v>1</v>
      </c>
      <c r="AH13" s="1259">
        <v>1</v>
      </c>
      <c r="AI13" s="1259">
        <v>1</v>
      </c>
      <c r="AJ13" s="1259">
        <v>1</v>
      </c>
      <c r="AK13" s="1259">
        <v>1</v>
      </c>
      <c r="AL13" s="1259">
        <v>1</v>
      </c>
      <c r="AM13" s="1259">
        <v>1</v>
      </c>
      <c r="AN13" s="1259">
        <v>1</v>
      </c>
      <c r="AO13" s="1259">
        <v>1</v>
      </c>
      <c r="AP13" s="1259">
        <v>1</v>
      </c>
      <c r="AQ13" s="1259">
        <v>1</v>
      </c>
      <c r="AR13" s="1259">
        <v>1</v>
      </c>
      <c r="AS13" s="1259">
        <v>1</v>
      </c>
      <c r="AT13" s="1259">
        <v>1</v>
      </c>
      <c r="AU13" s="1259">
        <v>1</v>
      </c>
      <c r="AV13" s="1259">
        <v>1</v>
      </c>
      <c r="AW13" s="1259">
        <v>1</v>
      </c>
      <c r="AX13" s="1259">
        <v>1</v>
      </c>
      <c r="AY13" s="1259">
        <v>1</v>
      </c>
      <c r="AZ13" s="1259">
        <v>1</v>
      </c>
      <c r="BA13" s="1259">
        <v>1</v>
      </c>
      <c r="BB13" s="1259">
        <v>1</v>
      </c>
      <c r="BC13" s="1262">
        <v>1</v>
      </c>
    </row>
    <row r="14" spans="1:55" s="1258" customFormat="1">
      <c r="A14" s="1263"/>
      <c r="B14" s="1248"/>
      <c r="C14" s="1248" t="s">
        <v>1061</v>
      </c>
      <c r="D14" s="1264"/>
      <c r="E14" s="1259">
        <v>7</v>
      </c>
      <c r="F14" s="1259">
        <v>7</v>
      </c>
      <c r="G14" s="1259">
        <v>6</v>
      </c>
      <c r="H14" s="1259">
        <v>6</v>
      </c>
      <c r="I14" s="1259">
        <v>5</v>
      </c>
      <c r="J14" s="1259">
        <v>5</v>
      </c>
      <c r="K14" s="1259">
        <v>5</v>
      </c>
      <c r="L14" s="1259">
        <v>5</v>
      </c>
      <c r="M14" s="1259">
        <v>5</v>
      </c>
      <c r="N14" s="1259">
        <v>5</v>
      </c>
      <c r="O14" s="1259">
        <v>5</v>
      </c>
      <c r="P14" s="1259">
        <v>5</v>
      </c>
      <c r="Q14" s="1259">
        <v>5</v>
      </c>
      <c r="R14" s="1259">
        <v>5</v>
      </c>
      <c r="S14" s="1259">
        <v>5</v>
      </c>
      <c r="T14" s="1259">
        <v>5</v>
      </c>
      <c r="U14" s="1259">
        <v>4</v>
      </c>
      <c r="V14" s="1259">
        <v>4</v>
      </c>
      <c r="W14" s="1259">
        <v>4</v>
      </c>
      <c r="X14" s="1259">
        <v>4</v>
      </c>
      <c r="Y14" s="1259">
        <v>4</v>
      </c>
      <c r="Z14" s="1259">
        <v>4</v>
      </c>
      <c r="AA14" s="1259">
        <v>4</v>
      </c>
      <c r="AB14" s="1259">
        <v>4</v>
      </c>
      <c r="AC14" s="1259">
        <v>4</v>
      </c>
      <c r="AD14" s="1259">
        <v>4</v>
      </c>
      <c r="AE14" s="1259">
        <v>4</v>
      </c>
      <c r="AF14" s="1259">
        <v>4</v>
      </c>
      <c r="AG14" s="1259">
        <v>4</v>
      </c>
      <c r="AH14" s="1259">
        <v>4</v>
      </c>
      <c r="AI14" s="1259">
        <v>4</v>
      </c>
      <c r="AJ14" s="1259">
        <v>4</v>
      </c>
      <c r="AK14" s="1259">
        <v>4</v>
      </c>
      <c r="AL14" s="1259">
        <v>4</v>
      </c>
      <c r="AM14" s="1259">
        <v>4</v>
      </c>
      <c r="AN14" s="1259">
        <v>4</v>
      </c>
      <c r="AO14" s="1259">
        <v>4</v>
      </c>
      <c r="AP14" s="1259">
        <v>4</v>
      </c>
      <c r="AQ14" s="1259">
        <v>4</v>
      </c>
      <c r="AR14" s="1259">
        <v>4</v>
      </c>
      <c r="AS14" s="1259">
        <v>4</v>
      </c>
      <c r="AT14" s="1259">
        <v>4</v>
      </c>
      <c r="AU14" s="1259">
        <v>4</v>
      </c>
      <c r="AV14" s="1259">
        <v>4</v>
      </c>
      <c r="AW14" s="1259">
        <v>4</v>
      </c>
      <c r="AX14" s="1259">
        <v>4</v>
      </c>
      <c r="AY14" s="1259">
        <v>4</v>
      </c>
      <c r="AZ14" s="1259">
        <v>4</v>
      </c>
      <c r="BA14" s="1259">
        <v>4</v>
      </c>
      <c r="BB14" s="1259">
        <v>4</v>
      </c>
      <c r="BC14" s="1262">
        <v>4</v>
      </c>
    </row>
    <row r="15" spans="1:55">
      <c r="A15" s="1263"/>
      <c r="B15" s="1248"/>
      <c r="C15" s="1248" t="s">
        <v>1062</v>
      </c>
      <c r="D15" s="1265" t="s">
        <v>1063</v>
      </c>
      <c r="E15" s="1265" t="s">
        <v>1063</v>
      </c>
      <c r="F15" s="1265" t="s">
        <v>1063</v>
      </c>
      <c r="G15" s="1265" t="s">
        <v>1063</v>
      </c>
      <c r="H15" s="1265" t="s">
        <v>1063</v>
      </c>
      <c r="I15" s="1265" t="s">
        <v>1063</v>
      </c>
      <c r="J15" s="1265" t="s">
        <v>1063</v>
      </c>
      <c r="K15" s="1265" t="s">
        <v>1063</v>
      </c>
      <c r="L15" s="1265" t="s">
        <v>1063</v>
      </c>
      <c r="M15" s="1265" t="s">
        <v>1063</v>
      </c>
      <c r="N15" s="1265" t="s">
        <v>1063</v>
      </c>
      <c r="O15" s="1265" t="s">
        <v>1063</v>
      </c>
      <c r="P15" s="1265" t="s">
        <v>1063</v>
      </c>
      <c r="Q15" s="1265" t="s">
        <v>1063</v>
      </c>
      <c r="R15" s="1265" t="s">
        <v>1063</v>
      </c>
      <c r="S15" s="1265" t="s">
        <v>1063</v>
      </c>
      <c r="T15" s="1265" t="s">
        <v>1063</v>
      </c>
      <c r="U15" s="1265" t="s">
        <v>1063</v>
      </c>
      <c r="V15" s="1265" t="s">
        <v>1063</v>
      </c>
      <c r="W15" s="1265" t="s">
        <v>1063</v>
      </c>
      <c r="X15" s="1265" t="s">
        <v>1063</v>
      </c>
      <c r="Y15" s="1265" t="s">
        <v>1063</v>
      </c>
      <c r="Z15" s="1265" t="s">
        <v>1063</v>
      </c>
      <c r="AA15" s="1265" t="s">
        <v>1063</v>
      </c>
      <c r="AB15" s="1265" t="s">
        <v>1063</v>
      </c>
      <c r="AC15" s="1265" t="s">
        <v>1063</v>
      </c>
      <c r="AD15" s="1265" t="s">
        <v>1063</v>
      </c>
      <c r="AE15" s="1265" t="s">
        <v>1063</v>
      </c>
      <c r="AF15" s="1265" t="s">
        <v>1063</v>
      </c>
      <c r="AG15" s="1265" t="s">
        <v>1063</v>
      </c>
      <c r="AH15" s="1265" t="s">
        <v>1063</v>
      </c>
      <c r="AI15" s="1265" t="s">
        <v>1063</v>
      </c>
      <c r="AJ15" s="1265" t="s">
        <v>1063</v>
      </c>
      <c r="AK15" s="1265" t="s">
        <v>1063</v>
      </c>
      <c r="AL15" s="1265" t="s">
        <v>1063</v>
      </c>
      <c r="AM15" s="1265" t="s">
        <v>1063</v>
      </c>
      <c r="AN15" s="1265" t="s">
        <v>1063</v>
      </c>
      <c r="AO15" s="1265" t="s">
        <v>1063</v>
      </c>
      <c r="AP15" s="1265" t="s">
        <v>1063</v>
      </c>
      <c r="AQ15" s="1265" t="s">
        <v>1063</v>
      </c>
      <c r="AR15" s="1265" t="s">
        <v>1063</v>
      </c>
      <c r="AS15" s="1265" t="s">
        <v>1063</v>
      </c>
      <c r="AT15" s="1265" t="s">
        <v>1063</v>
      </c>
      <c r="AU15" s="1265" t="s">
        <v>1063</v>
      </c>
      <c r="AV15" s="1265" t="s">
        <v>1063</v>
      </c>
      <c r="AW15" s="1266" t="s">
        <v>1063</v>
      </c>
      <c r="AX15" s="1266" t="s">
        <v>1063</v>
      </c>
      <c r="AY15" s="1266" t="s">
        <v>1063</v>
      </c>
      <c r="AZ15" s="1266" t="s">
        <v>1063</v>
      </c>
      <c r="BA15" s="1266" t="s">
        <v>1063</v>
      </c>
      <c r="BB15" s="1266" t="s">
        <v>1063</v>
      </c>
      <c r="BC15" s="1267" t="s">
        <v>1063</v>
      </c>
    </row>
    <row r="16" spans="1:55">
      <c r="A16" s="1263"/>
      <c r="B16" s="1248" t="s">
        <v>1064</v>
      </c>
      <c r="C16" s="1248"/>
      <c r="D16" s="1265"/>
      <c r="E16" s="1268"/>
      <c r="F16" s="1268"/>
      <c r="G16" s="1269">
        <v>8</v>
      </c>
      <c r="H16" s="1269">
        <v>8</v>
      </c>
      <c r="I16" s="1269">
        <v>8</v>
      </c>
      <c r="J16" s="1269">
        <v>8</v>
      </c>
      <c r="K16" s="1269">
        <v>8</v>
      </c>
      <c r="L16" s="1269">
        <v>8</v>
      </c>
      <c r="M16" s="1269">
        <v>8</v>
      </c>
      <c r="N16" s="1269">
        <v>8</v>
      </c>
      <c r="O16" s="1269">
        <v>8</v>
      </c>
      <c r="P16" s="1269">
        <v>8</v>
      </c>
      <c r="Q16" s="1269">
        <v>8</v>
      </c>
      <c r="R16" s="1269">
        <v>8</v>
      </c>
      <c r="S16" s="1269">
        <v>8</v>
      </c>
      <c r="T16" s="1269">
        <v>8</v>
      </c>
      <c r="U16" s="1269">
        <v>8</v>
      </c>
      <c r="V16" s="1269">
        <v>8</v>
      </c>
      <c r="W16" s="1269">
        <v>8</v>
      </c>
      <c r="X16" s="1269">
        <v>8</v>
      </c>
      <c r="Y16" s="1269">
        <v>8</v>
      </c>
      <c r="Z16" s="1269">
        <v>8</v>
      </c>
      <c r="AA16" s="1269">
        <v>8</v>
      </c>
      <c r="AB16" s="1269">
        <v>8</v>
      </c>
      <c r="AC16" s="1269">
        <v>8</v>
      </c>
      <c r="AD16" s="1269">
        <v>8</v>
      </c>
      <c r="AE16" s="1269">
        <v>8</v>
      </c>
      <c r="AF16" s="1269">
        <v>8</v>
      </c>
      <c r="AG16" s="1269">
        <v>7</v>
      </c>
      <c r="AH16" s="1269">
        <v>7</v>
      </c>
      <c r="AI16" s="1269">
        <v>7</v>
      </c>
      <c r="AJ16" s="1269">
        <v>7</v>
      </c>
      <c r="AK16" s="1269">
        <v>7</v>
      </c>
      <c r="AL16" s="1269">
        <v>7</v>
      </c>
      <c r="AM16" s="1269">
        <v>7</v>
      </c>
      <c r="AN16" s="1269">
        <v>7</v>
      </c>
      <c r="AO16" s="1269">
        <v>7</v>
      </c>
      <c r="AP16" s="1269">
        <v>7</v>
      </c>
      <c r="AQ16" s="1269">
        <v>7</v>
      </c>
      <c r="AR16" s="1269">
        <v>7</v>
      </c>
      <c r="AS16" s="1269">
        <v>7</v>
      </c>
      <c r="AT16" s="1269">
        <v>7</v>
      </c>
      <c r="AU16" s="1269">
        <v>7</v>
      </c>
      <c r="AV16" s="1269">
        <v>7</v>
      </c>
      <c r="AW16" s="1259">
        <v>7</v>
      </c>
      <c r="AX16" s="1259">
        <v>7</v>
      </c>
      <c r="AY16" s="1259">
        <v>7</v>
      </c>
      <c r="AZ16" s="1259">
        <v>7</v>
      </c>
      <c r="BA16" s="1259">
        <v>7</v>
      </c>
      <c r="BB16" s="1259">
        <v>7</v>
      </c>
      <c r="BC16" s="1262">
        <v>7</v>
      </c>
    </row>
    <row r="17" spans="1:55" hidden="1">
      <c r="A17" s="1270"/>
      <c r="B17" s="1271" t="s">
        <v>1065</v>
      </c>
      <c r="C17" s="1271"/>
      <c r="D17" s="1264">
        <v>3</v>
      </c>
      <c r="E17" s="1264">
        <v>3</v>
      </c>
      <c r="F17" s="1264">
        <v>3</v>
      </c>
      <c r="G17" s="1272"/>
      <c r="H17" s="1272"/>
      <c r="I17" s="1272"/>
      <c r="J17" s="1272"/>
      <c r="K17" s="1272"/>
      <c r="L17" s="1272"/>
      <c r="M17" s="1272"/>
      <c r="N17" s="1272"/>
      <c r="O17" s="1272"/>
      <c r="P17" s="1272"/>
      <c r="Q17" s="1272"/>
      <c r="R17" s="1272"/>
      <c r="S17" s="1272"/>
      <c r="T17" s="1272"/>
      <c r="U17" s="1272"/>
      <c r="V17" s="1272"/>
      <c r="W17" s="1272"/>
      <c r="X17" s="1272"/>
      <c r="Y17" s="1272"/>
      <c r="Z17" s="1272"/>
      <c r="AA17" s="1272"/>
      <c r="AB17" s="1272"/>
      <c r="AC17" s="1272"/>
      <c r="AD17" s="1272"/>
      <c r="AE17" s="1272"/>
      <c r="AF17" s="1272"/>
      <c r="AG17" s="1272"/>
      <c r="AH17" s="1272"/>
      <c r="AI17" s="1272"/>
      <c r="AJ17" s="1272"/>
      <c r="AK17" s="1272"/>
      <c r="AL17" s="1272"/>
      <c r="AM17" s="1272"/>
      <c r="AN17" s="1272"/>
      <c r="AO17" s="1272"/>
      <c r="AP17" s="1272"/>
      <c r="AQ17" s="1272"/>
      <c r="AR17" s="1272"/>
      <c r="AS17" s="1272"/>
      <c r="AT17" s="1272"/>
      <c r="AU17" s="1272"/>
      <c r="AV17" s="1272"/>
      <c r="AW17" s="1272"/>
      <c r="AX17" s="1272"/>
      <c r="AY17" s="1272"/>
      <c r="AZ17" s="1272"/>
      <c r="BA17" s="1272"/>
      <c r="BB17" s="1272"/>
      <c r="BC17" s="1273"/>
    </row>
    <row r="18" spans="1:55">
      <c r="A18" s="1256" t="s">
        <v>1066</v>
      </c>
      <c r="B18" s="1248"/>
      <c r="C18" s="1248"/>
      <c r="D18" s="1266"/>
      <c r="E18" s="1266"/>
      <c r="F18" s="1266"/>
      <c r="G18" s="1265"/>
      <c r="H18" s="1265"/>
      <c r="I18" s="1265"/>
      <c r="J18" s="1265"/>
      <c r="K18" s="1265"/>
      <c r="L18" s="1265"/>
      <c r="M18" s="1265"/>
      <c r="N18" s="1265"/>
      <c r="O18" s="1265"/>
      <c r="P18" s="1265"/>
      <c r="Q18" s="1265"/>
      <c r="R18" s="1265"/>
      <c r="S18" s="1265"/>
      <c r="T18" s="1265"/>
      <c r="U18" s="1265"/>
      <c r="V18" s="1265"/>
      <c r="W18" s="1265"/>
      <c r="X18" s="1265"/>
      <c r="Y18" s="1265"/>
      <c r="Z18" s="1265"/>
      <c r="AA18" s="1265"/>
      <c r="AB18" s="1265"/>
      <c r="AC18" s="1265"/>
      <c r="AD18" s="1265"/>
      <c r="AE18" s="1265"/>
      <c r="AF18" s="1265"/>
      <c r="AG18" s="1265"/>
      <c r="AH18" s="1265"/>
      <c r="AI18" s="1265"/>
      <c r="AJ18" s="1265"/>
      <c r="AK18" s="1265"/>
      <c r="AL18" s="1265"/>
      <c r="AM18" s="1265"/>
      <c r="AN18" s="1265"/>
      <c r="AO18" s="1265"/>
      <c r="AP18" s="1265"/>
      <c r="AQ18" s="1265"/>
      <c r="AR18" s="1265"/>
      <c r="AS18" s="1265"/>
      <c r="AT18" s="1265"/>
      <c r="AU18" s="1265"/>
      <c r="AV18" s="1265"/>
      <c r="AW18" s="1265"/>
      <c r="AX18" s="1265"/>
      <c r="AY18" s="1265"/>
      <c r="AZ18" s="1265"/>
      <c r="BA18" s="1265"/>
      <c r="BB18" s="1265"/>
      <c r="BC18" s="1274"/>
    </row>
    <row r="19" spans="1:55" s="1258" customFormat="1">
      <c r="A19" s="1256"/>
      <c r="B19" s="1275" t="s">
        <v>1067</v>
      </c>
      <c r="C19" s="1248"/>
      <c r="D19" s="1266">
        <v>8.6999999999999993</v>
      </c>
      <c r="E19" s="1266">
        <v>8.08</v>
      </c>
      <c r="F19" s="1266">
        <v>0.1</v>
      </c>
      <c r="G19" s="1266">
        <v>1.7746999999999999</v>
      </c>
      <c r="H19" s="1266">
        <v>0.55295714285714292</v>
      </c>
      <c r="I19" s="1266">
        <v>0.13</v>
      </c>
      <c r="J19" s="1266">
        <v>9.6799999999999997E-2</v>
      </c>
      <c r="K19" s="1266">
        <v>0.04</v>
      </c>
      <c r="L19" s="1266">
        <v>1.7100000000000001E-2</v>
      </c>
      <c r="M19" s="1266">
        <v>1.12E-2</v>
      </c>
      <c r="N19" s="1266">
        <v>0.25140000000000001</v>
      </c>
      <c r="O19" s="1266">
        <v>7.6899999999999996E-2</v>
      </c>
      <c r="P19" s="1266">
        <v>2.5028571428571428E-2</v>
      </c>
      <c r="Q19" s="1266">
        <v>0.02</v>
      </c>
      <c r="R19" s="1266">
        <v>0.01</v>
      </c>
      <c r="S19" s="1266">
        <v>0.04</v>
      </c>
      <c r="T19" s="1266">
        <v>0.01</v>
      </c>
      <c r="U19" s="1276">
        <v>1.5E-3</v>
      </c>
      <c r="V19" s="1276">
        <v>3.2000000000000002E-3</v>
      </c>
      <c r="W19" s="1276">
        <v>0.32550000000000001</v>
      </c>
      <c r="X19" s="1276">
        <v>0.3916</v>
      </c>
      <c r="Y19" s="1276">
        <v>5.8999999999999997E-2</v>
      </c>
      <c r="Z19" s="1276" t="s">
        <v>25</v>
      </c>
      <c r="AA19" s="1276" t="s">
        <v>25</v>
      </c>
      <c r="AB19" s="1276" t="s">
        <v>25</v>
      </c>
      <c r="AC19" s="1276" t="s">
        <v>25</v>
      </c>
      <c r="AD19" s="1276" t="s">
        <v>25</v>
      </c>
      <c r="AE19" s="1276" t="s">
        <v>25</v>
      </c>
      <c r="AF19" s="1276" t="s">
        <v>25</v>
      </c>
      <c r="AG19" s="1276" t="s">
        <v>25</v>
      </c>
      <c r="AH19" s="1276" t="s">
        <v>25</v>
      </c>
      <c r="AI19" s="1276" t="s">
        <v>25</v>
      </c>
      <c r="AJ19" s="1276" t="s">
        <v>25</v>
      </c>
      <c r="AK19" s="1276" t="s">
        <v>25</v>
      </c>
      <c r="AL19" s="1276" t="s">
        <v>25</v>
      </c>
      <c r="AM19" s="1266" t="s">
        <v>25</v>
      </c>
      <c r="AN19" s="1266" t="s">
        <v>25</v>
      </c>
      <c r="AO19" s="1266" t="s">
        <v>25</v>
      </c>
      <c r="AP19" s="1266" t="s">
        <v>25</v>
      </c>
      <c r="AQ19" s="1266" t="s">
        <v>25</v>
      </c>
      <c r="AR19" s="1266" t="s">
        <v>25</v>
      </c>
      <c r="AS19" s="1266" t="s">
        <v>25</v>
      </c>
      <c r="AT19" s="1266" t="s">
        <v>25</v>
      </c>
      <c r="AU19" s="1266" t="s">
        <v>25</v>
      </c>
      <c r="AV19" s="1266" t="s">
        <v>25</v>
      </c>
      <c r="AW19" s="1266" t="s">
        <v>25</v>
      </c>
      <c r="AX19" s="1266" t="s">
        <v>25</v>
      </c>
      <c r="AY19" s="1266" t="s">
        <v>25</v>
      </c>
      <c r="AZ19" s="1266" t="s">
        <v>25</v>
      </c>
      <c r="BA19" s="1266" t="s">
        <v>25</v>
      </c>
      <c r="BB19" s="1266" t="s">
        <v>25</v>
      </c>
      <c r="BC19" s="1267" t="s">
        <v>25</v>
      </c>
    </row>
    <row r="20" spans="1:55">
      <c r="A20" s="1263"/>
      <c r="B20" s="1275" t="s">
        <v>1068</v>
      </c>
      <c r="C20" s="1248"/>
      <c r="D20" s="1266">
        <v>8.1300000000000008</v>
      </c>
      <c r="E20" s="1266">
        <v>8.52</v>
      </c>
      <c r="F20" s="1266">
        <v>1.1499999999999999</v>
      </c>
      <c r="G20" s="1266">
        <v>2.6651780338300171</v>
      </c>
      <c r="H20" s="1266">
        <v>1.1949270430302494</v>
      </c>
      <c r="I20" s="1266">
        <v>0.25</v>
      </c>
      <c r="J20" s="1266">
        <v>0.1401</v>
      </c>
      <c r="K20" s="1266">
        <v>7.0000000000000007E-2</v>
      </c>
      <c r="L20" s="1266">
        <v>0.03</v>
      </c>
      <c r="M20" s="1266">
        <v>0.08</v>
      </c>
      <c r="N20" s="1266">
        <v>0.4707958107442089</v>
      </c>
      <c r="O20" s="1266">
        <v>0.23400000000000001</v>
      </c>
      <c r="P20" s="1266">
        <v>7.5896812274555137E-2</v>
      </c>
      <c r="Q20" s="1266">
        <v>0.06</v>
      </c>
      <c r="R20" s="1266">
        <v>0.04</v>
      </c>
      <c r="S20" s="1266">
        <v>0.13</v>
      </c>
      <c r="T20" s="1266">
        <v>0.02</v>
      </c>
      <c r="U20" s="1276">
        <v>4.4000000000000003E-3</v>
      </c>
      <c r="V20" s="1276">
        <v>6.5600000000000006E-2</v>
      </c>
      <c r="W20" s="1276">
        <v>0.92669999999999997</v>
      </c>
      <c r="X20" s="1276">
        <v>0.52349999999999997</v>
      </c>
      <c r="Y20" s="1276">
        <v>0.128</v>
      </c>
      <c r="Z20" s="1276">
        <v>0.15509999999999999</v>
      </c>
      <c r="AA20" s="1276">
        <v>0.7409</v>
      </c>
      <c r="AB20" s="1276">
        <v>1.1286</v>
      </c>
      <c r="AC20" s="1276">
        <v>0.68700000000000006</v>
      </c>
      <c r="AD20" s="1276">
        <v>0.59040000000000004</v>
      </c>
      <c r="AE20" s="1276">
        <v>0.37190000000000001</v>
      </c>
      <c r="AF20" s="1276">
        <v>0.1739</v>
      </c>
      <c r="AG20" s="1276">
        <v>0.94777795275590537</v>
      </c>
      <c r="AH20" s="1266">
        <v>2.2200000000000002</v>
      </c>
      <c r="AI20" s="1266">
        <v>1.1000000000000001</v>
      </c>
      <c r="AJ20" s="1266">
        <v>0.28999999999999998</v>
      </c>
      <c r="AK20" s="1266">
        <v>0.48370000000000002</v>
      </c>
      <c r="AL20" s="1266">
        <v>0.67949999999999999</v>
      </c>
      <c r="AM20" s="1266">
        <v>0.35</v>
      </c>
      <c r="AN20" s="1266">
        <v>0.53</v>
      </c>
      <c r="AO20" s="1266">
        <v>1.0973999999999999</v>
      </c>
      <c r="AP20" s="1266">
        <v>1.3361000000000001</v>
      </c>
      <c r="AQ20" s="1266">
        <v>0.1182</v>
      </c>
      <c r="AR20" s="1266">
        <v>4.5600000000000002E-2</v>
      </c>
      <c r="AS20" s="1266">
        <v>0.43990000000000001</v>
      </c>
      <c r="AT20" s="1266">
        <v>2.0503999999999998</v>
      </c>
      <c r="AU20" s="1266">
        <v>2.12</v>
      </c>
      <c r="AV20" s="1266">
        <v>3.004</v>
      </c>
      <c r="AW20" s="1266">
        <v>2.3420000000000001</v>
      </c>
      <c r="AX20" s="1266">
        <v>1.74</v>
      </c>
      <c r="AY20" s="1266">
        <v>2.6432000000000002</v>
      </c>
      <c r="AZ20" s="1266">
        <v>0.74419999999999997</v>
      </c>
      <c r="BA20" s="1266">
        <v>0.92610000000000003</v>
      </c>
      <c r="BB20" s="1266">
        <v>0.77629999999999999</v>
      </c>
      <c r="BC20" s="1267">
        <v>1.03</v>
      </c>
    </row>
    <row r="21" spans="1:55" s="1277" customFormat="1">
      <c r="A21" s="1263"/>
      <c r="B21" s="1275" t="s">
        <v>1069</v>
      </c>
      <c r="C21" s="1248"/>
      <c r="D21" s="1266">
        <v>8.2799999999999994</v>
      </c>
      <c r="E21" s="1266">
        <v>8.59</v>
      </c>
      <c r="F21" s="1266">
        <v>1.96</v>
      </c>
      <c r="G21" s="1266">
        <v>2.6257073773627129</v>
      </c>
      <c r="H21" s="1266">
        <v>1.6011029109423673</v>
      </c>
      <c r="I21" s="1266">
        <v>0</v>
      </c>
      <c r="J21" s="1266">
        <v>0.69059999999999999</v>
      </c>
      <c r="K21" s="1266">
        <v>0.42</v>
      </c>
      <c r="L21" s="1266">
        <v>0.21729999999999999</v>
      </c>
      <c r="M21" s="1266">
        <v>0.45989999999999998</v>
      </c>
      <c r="N21" s="1266">
        <v>0.93077309320228385</v>
      </c>
      <c r="O21" s="1266" t="s">
        <v>25</v>
      </c>
      <c r="P21" s="1266">
        <v>0.52624074074074079</v>
      </c>
      <c r="Q21" s="1266">
        <v>0.26</v>
      </c>
      <c r="R21" s="1266">
        <v>0.13</v>
      </c>
      <c r="S21" s="1266">
        <v>0.38</v>
      </c>
      <c r="T21" s="1266">
        <v>0.42</v>
      </c>
      <c r="U21" s="1266" t="s">
        <v>25</v>
      </c>
      <c r="V21" s="1266">
        <v>0.157</v>
      </c>
      <c r="W21" s="1266">
        <v>0.9</v>
      </c>
      <c r="X21" s="1266">
        <v>1.2073</v>
      </c>
      <c r="Y21" s="1266">
        <v>0.3029</v>
      </c>
      <c r="Z21" s="1266">
        <v>0.2288</v>
      </c>
      <c r="AA21" s="1266" t="s">
        <v>25</v>
      </c>
      <c r="AB21" s="1276">
        <v>1.2527999999999999</v>
      </c>
      <c r="AC21" s="1276">
        <v>0.87419999999999998</v>
      </c>
      <c r="AD21" s="1276">
        <v>0.90449999999999997</v>
      </c>
      <c r="AE21" s="1276">
        <v>0.68269999999999997</v>
      </c>
      <c r="AF21" s="1276">
        <v>0.56479999999999997</v>
      </c>
      <c r="AG21" s="1276" t="s">
        <v>25</v>
      </c>
      <c r="AH21" s="1266">
        <v>3.12</v>
      </c>
      <c r="AI21" s="1266">
        <v>1.57</v>
      </c>
      <c r="AJ21" s="1266">
        <v>0.86</v>
      </c>
      <c r="AK21" s="1266">
        <v>0.85270000000000001</v>
      </c>
      <c r="AL21" s="1266">
        <v>0.83020000000000005</v>
      </c>
      <c r="AM21" s="1266" t="s">
        <v>25</v>
      </c>
      <c r="AN21" s="1266">
        <v>0.98209999999999997</v>
      </c>
      <c r="AO21" s="1266">
        <v>1.1044</v>
      </c>
      <c r="AP21" s="1266">
        <v>1.8787</v>
      </c>
      <c r="AQ21" s="1266">
        <v>0.43590000000000001</v>
      </c>
      <c r="AR21" s="1266">
        <v>0.32550000000000001</v>
      </c>
      <c r="AS21" s="1266">
        <v>2.3119999999999998</v>
      </c>
      <c r="AT21" s="1266">
        <v>2.5951</v>
      </c>
      <c r="AU21" s="1266">
        <v>2.2999999999999998</v>
      </c>
      <c r="AV21" s="1266">
        <v>3.1621084055017827</v>
      </c>
      <c r="AW21" s="1266" t="s">
        <v>25</v>
      </c>
      <c r="AX21" s="1266">
        <v>2.23</v>
      </c>
      <c r="AY21" s="1266" t="s">
        <v>25</v>
      </c>
      <c r="AZ21" s="1266">
        <v>2.8525</v>
      </c>
      <c r="BA21" s="1266">
        <v>1.4455</v>
      </c>
      <c r="BB21" s="1266">
        <v>1.3360000000000001</v>
      </c>
      <c r="BC21" s="1267">
        <v>2.02</v>
      </c>
    </row>
    <row r="22" spans="1:55">
      <c r="A22" s="1263"/>
      <c r="B22" s="1275" t="s">
        <v>1070</v>
      </c>
      <c r="C22" s="1248"/>
      <c r="D22" s="1266">
        <v>7.28</v>
      </c>
      <c r="E22" s="1266">
        <v>8.6105</v>
      </c>
      <c r="F22" s="1266">
        <v>2.72</v>
      </c>
      <c r="G22" s="1266" t="s">
        <v>25</v>
      </c>
      <c r="H22" s="1266">
        <v>2.7133820918050482</v>
      </c>
      <c r="I22" s="1266">
        <v>0</v>
      </c>
      <c r="J22" s="1266">
        <v>1.0019</v>
      </c>
      <c r="K22" s="1266">
        <v>0.79</v>
      </c>
      <c r="L22" s="1266">
        <v>0.5</v>
      </c>
      <c r="M22" s="1266">
        <v>0.75</v>
      </c>
      <c r="N22" s="1266">
        <v>1.0615098654708519</v>
      </c>
      <c r="O22" s="1266" t="s">
        <v>25</v>
      </c>
      <c r="P22" s="1266">
        <v>0.83370588235294119</v>
      </c>
      <c r="Q22" s="1266">
        <v>0.68</v>
      </c>
      <c r="R22" s="1266">
        <v>0.64</v>
      </c>
      <c r="S22" s="1266">
        <v>2.2000000000000002</v>
      </c>
      <c r="T22" s="1266">
        <v>0.72</v>
      </c>
      <c r="U22" s="1266" t="s">
        <v>25</v>
      </c>
      <c r="V22" s="1266">
        <v>0.54</v>
      </c>
      <c r="W22" s="1266">
        <v>0.93489999999999995</v>
      </c>
      <c r="X22" s="1266">
        <v>0.87260000000000004</v>
      </c>
      <c r="Y22" s="1266">
        <v>0.58030000000000004</v>
      </c>
      <c r="Z22" s="1266">
        <v>0.36899999999999999</v>
      </c>
      <c r="AA22" s="1266" t="s">
        <v>25</v>
      </c>
      <c r="AB22" s="1276">
        <v>1.3758999999999999</v>
      </c>
      <c r="AC22" s="1276">
        <v>1.1623000000000001</v>
      </c>
      <c r="AD22" s="1276">
        <v>0.98270000000000002</v>
      </c>
      <c r="AE22" s="1276" t="s">
        <v>25</v>
      </c>
      <c r="AF22" s="1276">
        <v>0.75790000000000002</v>
      </c>
      <c r="AG22" s="1276" t="s">
        <v>25</v>
      </c>
      <c r="AH22" s="1266">
        <v>3.04</v>
      </c>
      <c r="AI22" s="1266">
        <v>1.97</v>
      </c>
      <c r="AJ22" s="1266">
        <v>0.97</v>
      </c>
      <c r="AK22" s="1266">
        <v>0.95879999999999999</v>
      </c>
      <c r="AL22" s="1266">
        <v>0.94340000000000002</v>
      </c>
      <c r="AM22" s="1266" t="s">
        <v>25</v>
      </c>
      <c r="AN22" s="1266">
        <v>1.33</v>
      </c>
      <c r="AO22" s="1266">
        <v>1.2907999999999999</v>
      </c>
      <c r="AP22" s="1266">
        <v>0.60160000000000002</v>
      </c>
      <c r="AQ22" s="1266">
        <v>0.67369999999999997</v>
      </c>
      <c r="AR22" s="1266">
        <v>0.7218</v>
      </c>
      <c r="AS22" s="1266" t="s">
        <v>25</v>
      </c>
      <c r="AT22" s="1266">
        <v>2.6856</v>
      </c>
      <c r="AU22" s="1266">
        <v>2.74</v>
      </c>
      <c r="AV22" s="1266">
        <v>3.6509999999999998</v>
      </c>
      <c r="AW22" s="1266">
        <v>3.25</v>
      </c>
      <c r="AX22" s="1266">
        <v>2.7</v>
      </c>
      <c r="AY22" s="1266" t="s">
        <v>25</v>
      </c>
      <c r="AZ22" s="1266">
        <v>2.2334999999999998</v>
      </c>
      <c r="BA22" s="1266">
        <v>2.3067000000000002</v>
      </c>
      <c r="BB22" s="1266">
        <v>2.8351000000000002</v>
      </c>
      <c r="BC22" s="1267">
        <v>2.1</v>
      </c>
    </row>
    <row r="23" spans="1:55">
      <c r="A23" s="1263"/>
      <c r="B23" s="1248" t="s">
        <v>55</v>
      </c>
      <c r="C23" s="1248"/>
      <c r="D23" s="1266" t="s">
        <v>1071</v>
      </c>
      <c r="E23" s="1266" t="s">
        <v>1072</v>
      </c>
      <c r="F23" s="1266" t="s">
        <v>1072</v>
      </c>
      <c r="G23" s="1266" t="s">
        <v>1072</v>
      </c>
      <c r="H23" s="1266" t="s">
        <v>1072</v>
      </c>
      <c r="I23" s="1266" t="s">
        <v>1072</v>
      </c>
      <c r="J23" s="1266" t="s">
        <v>1072</v>
      </c>
      <c r="K23" s="1266" t="s">
        <v>1072</v>
      </c>
      <c r="L23" s="1266" t="s">
        <v>1072</v>
      </c>
      <c r="M23" s="1266" t="s">
        <v>1073</v>
      </c>
      <c r="N23" s="1266" t="s">
        <v>1073</v>
      </c>
      <c r="O23" s="1266" t="s">
        <v>1073</v>
      </c>
      <c r="P23" s="1266" t="s">
        <v>1073</v>
      </c>
      <c r="Q23" s="1266" t="s">
        <v>1073</v>
      </c>
      <c r="R23" s="1266" t="s">
        <v>1073</v>
      </c>
      <c r="S23" s="1266" t="s">
        <v>1073</v>
      </c>
      <c r="T23" s="1266" t="s">
        <v>1073</v>
      </c>
      <c r="U23" s="1266" t="s">
        <v>1073</v>
      </c>
      <c r="V23" s="1266" t="s">
        <v>1073</v>
      </c>
      <c r="W23" s="1266" t="s">
        <v>1073</v>
      </c>
      <c r="X23" s="1266" t="s">
        <v>1073</v>
      </c>
      <c r="Y23" s="1266" t="s">
        <v>1073</v>
      </c>
      <c r="Z23" s="1266" t="s">
        <v>1073</v>
      </c>
      <c r="AA23" s="1266" t="s">
        <v>1073</v>
      </c>
      <c r="AB23" s="1266" t="s">
        <v>1073</v>
      </c>
      <c r="AC23" s="1266" t="s">
        <v>1073</v>
      </c>
      <c r="AD23" s="1266" t="s">
        <v>1073</v>
      </c>
      <c r="AE23" s="1266" t="s">
        <v>1074</v>
      </c>
      <c r="AF23" s="1266" t="s">
        <v>1075</v>
      </c>
      <c r="AG23" s="1266" t="s">
        <v>1075</v>
      </c>
      <c r="AH23" s="1266" t="s">
        <v>1075</v>
      </c>
      <c r="AI23" s="1266" t="s">
        <v>1075</v>
      </c>
      <c r="AJ23" s="1266" t="s">
        <v>1075</v>
      </c>
      <c r="AK23" s="1266" t="s">
        <v>1075</v>
      </c>
      <c r="AL23" s="1266" t="s">
        <v>1076</v>
      </c>
      <c r="AM23" s="1266" t="s">
        <v>1076</v>
      </c>
      <c r="AN23" s="1266" t="s">
        <v>1076</v>
      </c>
      <c r="AO23" s="1266" t="s">
        <v>1076</v>
      </c>
      <c r="AP23" s="1266" t="s">
        <v>1076</v>
      </c>
      <c r="AQ23" s="1266" t="s">
        <v>1076</v>
      </c>
      <c r="AR23" s="1266" t="s">
        <v>1076</v>
      </c>
      <c r="AS23" s="1266" t="s">
        <v>1076</v>
      </c>
      <c r="AT23" s="1266" t="s">
        <v>1076</v>
      </c>
      <c r="AU23" s="1266" t="s">
        <v>1076</v>
      </c>
      <c r="AV23" s="1266" t="s">
        <v>1076</v>
      </c>
      <c r="AW23" s="1266" t="s">
        <v>1076</v>
      </c>
      <c r="AX23" s="1266" t="s">
        <v>1076</v>
      </c>
      <c r="AY23" s="1266" t="s">
        <v>1076</v>
      </c>
      <c r="AZ23" s="1266" t="s">
        <v>1076</v>
      </c>
      <c r="BA23" s="1266" t="s">
        <v>1076</v>
      </c>
      <c r="BB23" s="1266" t="s">
        <v>1076</v>
      </c>
      <c r="BC23" s="1267" t="s">
        <v>1076</v>
      </c>
    </row>
    <row r="24" spans="1:55">
      <c r="A24" s="1263"/>
      <c r="B24" s="1271" t="s">
        <v>1077</v>
      </c>
      <c r="C24" s="1248"/>
      <c r="D24" s="1266" t="s">
        <v>1078</v>
      </c>
      <c r="E24" s="1266" t="s">
        <v>1079</v>
      </c>
      <c r="F24" s="1266" t="s">
        <v>1079</v>
      </c>
      <c r="G24" s="1266" t="s">
        <v>1079</v>
      </c>
      <c r="H24" s="1266" t="s">
        <v>1079</v>
      </c>
      <c r="I24" s="1266" t="s">
        <v>1080</v>
      </c>
      <c r="J24" s="1266" t="s">
        <v>1080</v>
      </c>
      <c r="K24" s="1266" t="s">
        <v>1080</v>
      </c>
      <c r="L24" s="1266" t="s">
        <v>1079</v>
      </c>
      <c r="M24" s="1266" t="s">
        <v>1079</v>
      </c>
      <c r="N24" s="1266" t="s">
        <v>1079</v>
      </c>
      <c r="O24" s="1266" t="s">
        <v>1079</v>
      </c>
      <c r="P24" s="1266" t="s">
        <v>1079</v>
      </c>
      <c r="Q24" s="1266" t="s">
        <v>1079</v>
      </c>
      <c r="R24" s="1266" t="s">
        <v>1079</v>
      </c>
      <c r="S24" s="1266" t="s">
        <v>1079</v>
      </c>
      <c r="T24" s="1266" t="s">
        <v>1079</v>
      </c>
      <c r="U24" s="1266" t="s">
        <v>1079</v>
      </c>
      <c r="V24" s="1266" t="s">
        <v>1079</v>
      </c>
      <c r="W24" s="1266" t="s">
        <v>1079</v>
      </c>
      <c r="X24" s="1266" t="s">
        <v>1079</v>
      </c>
      <c r="Y24" s="1266" t="s">
        <v>1079</v>
      </c>
      <c r="Z24" s="1266" t="s">
        <v>1079</v>
      </c>
      <c r="AA24" s="1266" t="s">
        <v>1079</v>
      </c>
      <c r="AB24" s="1266" t="s">
        <v>1079</v>
      </c>
      <c r="AC24" s="1266" t="s">
        <v>1079</v>
      </c>
      <c r="AD24" s="1266" t="s">
        <v>1079</v>
      </c>
      <c r="AE24" s="1266" t="s">
        <v>1079</v>
      </c>
      <c r="AF24" s="1266" t="s">
        <v>1079</v>
      </c>
      <c r="AG24" s="1266" t="s">
        <v>1079</v>
      </c>
      <c r="AH24" s="1266" t="s">
        <v>1079</v>
      </c>
      <c r="AI24" s="1266" t="s">
        <v>1079</v>
      </c>
      <c r="AJ24" s="1266" t="s">
        <v>1079</v>
      </c>
      <c r="AK24" s="1266" t="s">
        <v>1079</v>
      </c>
      <c r="AL24" s="1266" t="s">
        <v>1079</v>
      </c>
      <c r="AM24" s="1266" t="s">
        <v>1079</v>
      </c>
      <c r="AN24" s="1266" t="s">
        <v>1079</v>
      </c>
      <c r="AO24" s="1266" t="s">
        <v>1079</v>
      </c>
      <c r="AP24" s="1266" t="s">
        <v>1079</v>
      </c>
      <c r="AQ24" s="1266" t="s">
        <v>1079</v>
      </c>
      <c r="AR24" s="1266" t="s">
        <v>1079</v>
      </c>
      <c r="AS24" s="1266" t="s">
        <v>1079</v>
      </c>
      <c r="AT24" s="1266" t="s">
        <v>1079</v>
      </c>
      <c r="AU24" s="1266" t="s">
        <v>1079</v>
      </c>
      <c r="AV24" s="1266" t="s">
        <v>1079</v>
      </c>
      <c r="AW24" s="1278" t="s">
        <v>1079</v>
      </c>
      <c r="AX24" s="1278" t="s">
        <v>1079</v>
      </c>
      <c r="AY24" s="1278" t="s">
        <v>1079</v>
      </c>
      <c r="AZ24" s="1278" t="s">
        <v>1079</v>
      </c>
      <c r="BA24" s="1278" t="s">
        <v>1079</v>
      </c>
      <c r="BB24" s="1266" t="s">
        <v>1079</v>
      </c>
      <c r="BC24" s="1267" t="s">
        <v>1079</v>
      </c>
    </row>
    <row r="25" spans="1:55">
      <c r="A25" s="1279" t="s">
        <v>1081</v>
      </c>
      <c r="B25" s="1280"/>
      <c r="C25" s="1281"/>
      <c r="D25" s="1282">
        <v>6.57</v>
      </c>
      <c r="E25" s="1282">
        <v>8.2200000000000006</v>
      </c>
      <c r="F25" s="1282">
        <v>0.86</v>
      </c>
      <c r="G25" s="1282">
        <v>1.3649886601894599</v>
      </c>
      <c r="H25" s="1282">
        <v>0.86</v>
      </c>
      <c r="I25" s="1282">
        <v>0.3</v>
      </c>
      <c r="J25" s="1282">
        <v>0.27</v>
      </c>
      <c r="K25" s="1282">
        <v>0.25</v>
      </c>
      <c r="L25" s="1282">
        <v>0.22459140275275666</v>
      </c>
      <c r="M25" s="1282">
        <v>0.20374838574155063</v>
      </c>
      <c r="N25" s="1282">
        <v>0.21</v>
      </c>
      <c r="O25" s="1282">
        <v>0.20773918429166563</v>
      </c>
      <c r="P25" s="1282">
        <v>0.20173635139160631</v>
      </c>
      <c r="Q25" s="1282">
        <v>0.19</v>
      </c>
      <c r="R25" s="1282">
        <v>0.19</v>
      </c>
      <c r="S25" s="1282">
        <v>0.18</v>
      </c>
      <c r="T25" s="1282">
        <v>0.1633696910001769</v>
      </c>
      <c r="U25" s="1282">
        <v>0.15</v>
      </c>
      <c r="V25" s="1282">
        <v>0.17</v>
      </c>
      <c r="W25" s="1282">
        <v>1.03</v>
      </c>
      <c r="X25" s="1282">
        <v>0.42</v>
      </c>
      <c r="Y25" s="1283">
        <v>0.15</v>
      </c>
      <c r="Z25" s="1282">
        <v>0.15</v>
      </c>
      <c r="AA25" s="1282">
        <v>2.23</v>
      </c>
      <c r="AB25" s="1282">
        <v>1.8</v>
      </c>
      <c r="AC25" s="1282">
        <v>0.64</v>
      </c>
      <c r="AD25" s="1282">
        <v>0.44</v>
      </c>
      <c r="AE25" s="1282">
        <v>0.24</v>
      </c>
      <c r="AF25" s="1282">
        <v>1.01</v>
      </c>
      <c r="AG25" s="1282">
        <v>0.73928031280663342</v>
      </c>
      <c r="AH25" s="1282">
        <v>1.45</v>
      </c>
      <c r="AI25" s="1282">
        <v>0.64</v>
      </c>
      <c r="AJ25" s="1282">
        <v>0.36</v>
      </c>
      <c r="AK25" s="1282">
        <v>0.82</v>
      </c>
      <c r="AL25" s="1282">
        <v>0.26</v>
      </c>
      <c r="AM25" s="1282">
        <v>0.22</v>
      </c>
      <c r="AN25" s="1282">
        <v>0.42</v>
      </c>
      <c r="AO25" s="1282">
        <v>1.59</v>
      </c>
      <c r="AP25" s="1282">
        <v>3.44</v>
      </c>
      <c r="AQ25" s="1282">
        <v>0.36</v>
      </c>
      <c r="AR25" s="1282">
        <v>0.69</v>
      </c>
      <c r="AS25" s="1282">
        <v>0.82</v>
      </c>
      <c r="AT25" s="1282">
        <v>2.56</v>
      </c>
      <c r="AU25" s="1282">
        <v>3.2654353261213163</v>
      </c>
      <c r="AV25" s="1282">
        <v>3.5897992254016362</v>
      </c>
      <c r="AW25" s="1278">
        <v>2.6726999999999999</v>
      </c>
      <c r="AX25" s="1278">
        <v>2.71</v>
      </c>
      <c r="AY25" s="1278">
        <v>4.1268000000000002</v>
      </c>
      <c r="AZ25" s="1278">
        <v>0.89629999999999999</v>
      </c>
      <c r="BA25" s="1278">
        <v>0.75</v>
      </c>
      <c r="BB25" s="1282">
        <v>2.7259000000000002</v>
      </c>
      <c r="BC25" s="1284">
        <v>2.46</v>
      </c>
    </row>
    <row r="26" spans="1:55">
      <c r="A26" s="1285" t="s">
        <v>1082</v>
      </c>
      <c r="B26" s="1286"/>
      <c r="C26" s="1281"/>
      <c r="D26" s="1287"/>
      <c r="E26" s="1287"/>
      <c r="F26" s="1288">
        <v>6.1718099236770128</v>
      </c>
      <c r="G26" s="1282">
        <v>5.2</v>
      </c>
      <c r="H26" s="1282">
        <v>5.25</v>
      </c>
      <c r="I26" s="1282">
        <v>5.13</v>
      </c>
      <c r="J26" s="1282">
        <v>5.01</v>
      </c>
      <c r="K26" s="1282">
        <v>4.8899999999999997</v>
      </c>
      <c r="L26" s="1282">
        <v>4.8600000000000003</v>
      </c>
      <c r="M26" s="1282">
        <v>4.75</v>
      </c>
      <c r="N26" s="1282">
        <v>4.68</v>
      </c>
      <c r="O26" s="1282">
        <v>4.6100000000000003</v>
      </c>
      <c r="P26" s="1282">
        <v>4.45</v>
      </c>
      <c r="Q26" s="1282">
        <v>4.3</v>
      </c>
      <c r="R26" s="1282">
        <v>4.26</v>
      </c>
      <c r="S26" s="1282">
        <v>4.22</v>
      </c>
      <c r="T26" s="1282">
        <v>4.0930396775953746</v>
      </c>
      <c r="U26" s="1282">
        <v>3.99</v>
      </c>
      <c r="V26" s="1282">
        <v>3.9028606805380788</v>
      </c>
      <c r="W26" s="1282">
        <v>3.7938564896258735</v>
      </c>
      <c r="X26" s="1282">
        <v>3.8136464817997049</v>
      </c>
      <c r="Y26" s="1283">
        <v>3.76</v>
      </c>
      <c r="Z26" s="1282">
        <v>3.7486832454511747</v>
      </c>
      <c r="AA26" s="1282">
        <v>3.84</v>
      </c>
      <c r="AB26" s="1282">
        <v>3.79</v>
      </c>
      <c r="AC26" s="1282">
        <v>4.07</v>
      </c>
      <c r="AD26" s="1282">
        <v>4.0599999999999996</v>
      </c>
      <c r="AE26" s="1282">
        <v>4.05</v>
      </c>
      <c r="AF26" s="1282">
        <v>3.94</v>
      </c>
      <c r="AG26" s="1282">
        <v>3.9</v>
      </c>
      <c r="AH26" s="1282">
        <v>3.73</v>
      </c>
      <c r="AI26" s="1282">
        <v>3.55</v>
      </c>
      <c r="AJ26" s="1282">
        <v>3.52</v>
      </c>
      <c r="AK26" s="1282">
        <v>3.37</v>
      </c>
      <c r="AL26" s="1282">
        <v>3.3209337778655517</v>
      </c>
      <c r="AM26" s="1282">
        <v>3.15</v>
      </c>
      <c r="AN26" s="1282">
        <v>3.0646533149123441</v>
      </c>
      <c r="AO26" s="1282">
        <v>2.94</v>
      </c>
      <c r="AP26" s="1282">
        <v>3.07</v>
      </c>
      <c r="AQ26" s="1282">
        <v>3.09</v>
      </c>
      <c r="AR26" s="1282">
        <v>3.28</v>
      </c>
      <c r="AS26" s="1282">
        <v>3.29</v>
      </c>
      <c r="AT26" s="1282">
        <v>3.27</v>
      </c>
      <c r="AU26" s="1282">
        <v>3.3</v>
      </c>
      <c r="AV26" s="1282">
        <v>3.46</v>
      </c>
      <c r="AW26" s="1278">
        <v>3.74</v>
      </c>
      <c r="AX26" s="1278">
        <v>3.98</v>
      </c>
      <c r="AY26" s="1278">
        <v>4.7</v>
      </c>
      <c r="AZ26" s="1278">
        <v>5.04</v>
      </c>
      <c r="BA26" s="1278">
        <v>5.0843628028065915</v>
      </c>
      <c r="BB26" s="1278">
        <v>5.51</v>
      </c>
      <c r="BC26" s="1284">
        <v>5.91</v>
      </c>
    </row>
    <row r="27" spans="1:55">
      <c r="A27" s="1285" t="s">
        <v>1083</v>
      </c>
      <c r="B27" s="1289"/>
      <c r="C27" s="1289"/>
      <c r="D27" s="1287"/>
      <c r="E27" s="1287"/>
      <c r="F27" s="1290">
        <v>12.402829832416426</v>
      </c>
      <c r="G27" s="1282">
        <v>12.34</v>
      </c>
      <c r="H27" s="1282">
        <v>12.09</v>
      </c>
      <c r="I27" s="1282">
        <v>12.1</v>
      </c>
      <c r="J27" s="1282">
        <v>11.95</v>
      </c>
      <c r="K27" s="1282">
        <v>11.78</v>
      </c>
      <c r="L27" s="1282">
        <v>11.79</v>
      </c>
      <c r="M27" s="1282">
        <v>11.48</v>
      </c>
      <c r="N27" s="1282">
        <v>11.53</v>
      </c>
      <c r="O27" s="1282">
        <v>11.37</v>
      </c>
      <c r="P27" s="1282">
        <v>11.18</v>
      </c>
      <c r="Q27" s="1282">
        <v>10.915791628170691</v>
      </c>
      <c r="R27" s="1282">
        <v>10.82</v>
      </c>
      <c r="S27" s="1282">
        <v>10.81</v>
      </c>
      <c r="T27" s="1282">
        <v>10.549950710605909</v>
      </c>
      <c r="U27" s="1282">
        <v>10.3</v>
      </c>
      <c r="V27" s="1282">
        <v>10.226252086741528</v>
      </c>
      <c r="W27" s="1282">
        <v>10.135310047775658</v>
      </c>
      <c r="X27" s="1282">
        <v>9.937237232078088</v>
      </c>
      <c r="Y27" s="1283">
        <v>9.94</v>
      </c>
      <c r="Z27" s="1282">
        <v>9.818236657250683</v>
      </c>
      <c r="AA27" s="1282">
        <v>9.67</v>
      </c>
      <c r="AB27" s="1282">
        <v>9.56</v>
      </c>
      <c r="AC27" s="1282">
        <v>9.64</v>
      </c>
      <c r="AD27" s="1282">
        <v>9.65</v>
      </c>
      <c r="AE27" s="1282">
        <v>9.59</v>
      </c>
      <c r="AF27" s="1282">
        <v>9.6199999999999992</v>
      </c>
      <c r="AG27" s="1282">
        <v>9.61</v>
      </c>
      <c r="AH27" s="1282">
        <v>9.5399999999999991</v>
      </c>
      <c r="AI27" s="1282">
        <v>9.4600000000000009</v>
      </c>
      <c r="AJ27" s="1282">
        <v>9.4700000000000006</v>
      </c>
      <c r="AK27" s="1282">
        <v>9.44</v>
      </c>
      <c r="AL27" s="1282">
        <v>9.2921915273616253</v>
      </c>
      <c r="AM27" s="1282">
        <v>9.1999999999999993</v>
      </c>
      <c r="AN27" s="1282">
        <v>9.1682038370116903</v>
      </c>
      <c r="AO27" s="1282">
        <v>9.06</v>
      </c>
      <c r="AP27" s="1282">
        <v>9.0399999999999991</v>
      </c>
      <c r="AQ27" s="1282">
        <v>8.98</v>
      </c>
      <c r="AR27" s="1282">
        <v>8.86</v>
      </c>
      <c r="AS27" s="1282">
        <v>8.8800000000000008</v>
      </c>
      <c r="AT27" s="1282">
        <v>8.77</v>
      </c>
      <c r="AU27" s="1282">
        <v>8.6199999999999992</v>
      </c>
      <c r="AV27" s="1282">
        <v>8.8800000000000008</v>
      </c>
      <c r="AW27" s="1278">
        <v>9.11</v>
      </c>
      <c r="AX27" s="1278">
        <v>9.31</v>
      </c>
      <c r="AY27" s="1278">
        <v>10.119999999999999</v>
      </c>
      <c r="AZ27" s="1278">
        <v>10.6</v>
      </c>
      <c r="BA27" s="1278">
        <v>10.768996824709188</v>
      </c>
      <c r="BB27" s="1278">
        <v>10.69</v>
      </c>
      <c r="BC27" s="1284">
        <v>11.29</v>
      </c>
    </row>
    <row r="28" spans="1:55" ht="13.5" thickBot="1">
      <c r="A28" s="1291" t="s">
        <v>1084</v>
      </c>
      <c r="B28" s="1292"/>
      <c r="C28" s="1292"/>
      <c r="D28" s="1293"/>
      <c r="E28" s="1293"/>
      <c r="F28" s="1293"/>
      <c r="G28" s="1294">
        <v>9.84</v>
      </c>
      <c r="H28" s="1294">
        <v>9.83</v>
      </c>
      <c r="I28" s="1294">
        <v>9.6300000000000008</v>
      </c>
      <c r="J28" s="1294">
        <v>9.35</v>
      </c>
      <c r="K28" s="1294">
        <v>9.23</v>
      </c>
      <c r="L28" s="1294">
        <v>9.0299999999999994</v>
      </c>
      <c r="M28" s="1294">
        <v>8.86</v>
      </c>
      <c r="N28" s="1294">
        <v>8.75</v>
      </c>
      <c r="O28" s="1294">
        <v>8.58</v>
      </c>
      <c r="P28" s="1294">
        <v>8.5500000000000007</v>
      </c>
      <c r="Q28" s="1294">
        <v>8.3800000000000008</v>
      </c>
      <c r="R28" s="1294">
        <v>8.31</v>
      </c>
      <c r="S28" s="1294">
        <v>8.23</v>
      </c>
      <c r="T28" s="1294">
        <v>8.36</v>
      </c>
      <c r="U28" s="1294">
        <v>7.68</v>
      </c>
      <c r="V28" s="1294">
        <v>7.9</v>
      </c>
      <c r="W28" s="1294">
        <v>7.73</v>
      </c>
      <c r="X28" s="1294">
        <v>7.46</v>
      </c>
      <c r="Y28" s="1294">
        <v>7.44</v>
      </c>
      <c r="Z28" s="1294">
        <v>7.49</v>
      </c>
      <c r="AA28" s="1294">
        <v>7.51</v>
      </c>
      <c r="AB28" s="1294">
        <v>7.52</v>
      </c>
      <c r="AC28" s="1294">
        <v>7.68</v>
      </c>
      <c r="AD28" s="1294">
        <v>7.76</v>
      </c>
      <c r="AE28" s="1294">
        <v>7.69</v>
      </c>
      <c r="AF28" s="1294">
        <v>7.88</v>
      </c>
      <c r="AG28" s="1294">
        <v>7.18</v>
      </c>
      <c r="AH28" s="1294">
        <v>7.21</v>
      </c>
      <c r="AI28" s="1294">
        <v>7.22</v>
      </c>
      <c r="AJ28" s="1294">
        <v>7.04</v>
      </c>
      <c r="AK28" s="1294">
        <v>6.91</v>
      </c>
      <c r="AL28" s="1294">
        <v>6.82</v>
      </c>
      <c r="AM28" s="1294">
        <v>6.58</v>
      </c>
      <c r="AN28" s="1294">
        <v>6.46</v>
      </c>
      <c r="AO28" s="1294">
        <v>6.32</v>
      </c>
      <c r="AP28" s="1294">
        <v>6.29</v>
      </c>
      <c r="AQ28" s="1294">
        <v>6.27</v>
      </c>
      <c r="AR28" s="1294">
        <v>6.54</v>
      </c>
      <c r="AS28" s="1294">
        <v>6.1</v>
      </c>
      <c r="AT28" s="1294">
        <v>6.23</v>
      </c>
      <c r="AU28" s="1294">
        <v>6.43</v>
      </c>
      <c r="AV28" s="1294">
        <v>6.55</v>
      </c>
      <c r="AW28" s="1295">
        <v>6.78</v>
      </c>
      <c r="AX28" s="1295">
        <v>7.1</v>
      </c>
      <c r="AY28" s="1295">
        <v>7.8</v>
      </c>
      <c r="AZ28" s="1295">
        <v>8.3000000000000007</v>
      </c>
      <c r="BA28" s="1295">
        <v>8.6</v>
      </c>
      <c r="BB28" s="1295">
        <v>9</v>
      </c>
      <c r="BC28" s="1296">
        <v>9.4</v>
      </c>
    </row>
    <row r="29" spans="1:55" ht="13.5" thickTop="1">
      <c r="A29" s="984"/>
      <c r="B29" s="1297"/>
      <c r="C29" s="1297"/>
      <c r="D29" s="1257"/>
      <c r="E29" s="1257"/>
      <c r="F29" s="1257"/>
      <c r="H29" s="1266"/>
      <c r="I29" s="1266"/>
      <c r="J29" s="1266"/>
      <c r="K29" s="1266"/>
      <c r="L29" s="1266"/>
      <c r="M29" s="1266"/>
    </row>
    <row r="30" spans="1:55">
      <c r="A30" s="1298" t="s">
        <v>1085</v>
      </c>
      <c r="B30" s="1248"/>
      <c r="C30" s="1248"/>
      <c r="AA30" s="787"/>
      <c r="AB30" s="787"/>
      <c r="AC30" s="787"/>
      <c r="AD30" s="787"/>
      <c r="AE30" s="787"/>
      <c r="AF30" s="786"/>
      <c r="AG30" s="786"/>
      <c r="AH30" s="786"/>
      <c r="AI30" s="786"/>
      <c r="AJ30" s="786"/>
      <c r="AK30" s="786"/>
      <c r="AL30" s="786"/>
      <c r="AM30" s="786"/>
      <c r="AN30" s="786"/>
      <c r="AO30" s="786"/>
      <c r="AP30" s="786"/>
      <c r="AQ30" s="787"/>
      <c r="AR30" s="786"/>
      <c r="AS30" s="786"/>
      <c r="AT30" s="787"/>
      <c r="AU30" s="787"/>
      <c r="AV30" s="787"/>
      <c r="AW30" s="787"/>
      <c r="AX30" s="787"/>
      <c r="AY30" s="787"/>
      <c r="AZ30" s="787"/>
      <c r="BA30" s="787"/>
      <c r="BB30" s="787"/>
      <c r="BC30" s="787"/>
    </row>
    <row r="31" spans="1:55">
      <c r="A31" s="1299" t="s">
        <v>1086</v>
      </c>
      <c r="B31" s="1300"/>
      <c r="C31" s="1300"/>
      <c r="D31" s="1300"/>
      <c r="E31" s="1300"/>
      <c r="F31" s="1300"/>
      <c r="G31" s="1300"/>
      <c r="AY31" s="786"/>
      <c r="AZ31" s="786"/>
      <c r="BA31" s="786"/>
      <c r="BB31" s="786"/>
      <c r="BC31" s="786"/>
    </row>
    <row r="32" spans="1:55">
      <c r="A32" s="1301" t="s">
        <v>1087</v>
      </c>
      <c r="B32" s="1301"/>
      <c r="C32" s="1301"/>
      <c r="D32" s="1301"/>
      <c r="E32" s="1301"/>
    </row>
    <row r="33" spans="1:6">
      <c r="A33" s="1870" t="s">
        <v>1088</v>
      </c>
      <c r="B33" s="1870"/>
      <c r="C33" s="1870"/>
    </row>
    <row r="34" spans="1:6">
      <c r="A34" s="1870"/>
      <c r="B34" s="1870"/>
      <c r="C34" s="1870"/>
    </row>
    <row r="35" spans="1:6">
      <c r="A35" s="1302"/>
      <c r="B35" s="1248"/>
      <c r="C35" s="1248"/>
      <c r="D35" s="786" t="e">
        <f>D8+D14+D20+D26+D32</f>
        <v>#VALUE!</v>
      </c>
    </row>
    <row r="36" spans="1:6">
      <c r="A36" s="1248"/>
      <c r="B36" s="1248"/>
      <c r="C36" s="1248"/>
      <c r="D36" s="787" t="e">
        <f>D9+D15+D21+D27</f>
        <v>#VALUE!</v>
      </c>
      <c r="F36" s="786" t="e">
        <f>F9+F15+F21+F27</f>
        <v>#VALUE!</v>
      </c>
    </row>
    <row r="37" spans="1:6">
      <c r="A37" s="1248"/>
      <c r="B37" s="1275"/>
      <c r="C37" s="1248"/>
      <c r="D37" s="787">
        <f>D10+D16+D22+D28</f>
        <v>12.780000000000001</v>
      </c>
      <c r="F37" s="786">
        <f>F10+F16+F22+F28</f>
        <v>7.7200000000000006</v>
      </c>
    </row>
    <row r="38" spans="1:6">
      <c r="A38" s="1248"/>
      <c r="B38" s="1248"/>
      <c r="C38" s="1248"/>
    </row>
    <row r="39" spans="1:6">
      <c r="A39" s="1248"/>
      <c r="B39" s="1248"/>
      <c r="C39" s="1248"/>
    </row>
    <row r="40" spans="1:6">
      <c r="A40" s="1248"/>
      <c r="B40" s="1248"/>
      <c r="C40" s="1248"/>
    </row>
    <row r="41" spans="1:6">
      <c r="A41" s="1248"/>
      <c r="B41" s="1248"/>
      <c r="C41" s="1248"/>
    </row>
    <row r="42" spans="1:6">
      <c r="A42" s="1248"/>
      <c r="B42" s="1248"/>
      <c r="C42" s="1248"/>
    </row>
    <row r="43" spans="1:6">
      <c r="A43" s="1248"/>
      <c r="B43" s="1248"/>
      <c r="C43" s="1248"/>
    </row>
    <row r="44" spans="1:6">
      <c r="A44" s="1302"/>
      <c r="B44" s="1248"/>
      <c r="C44" s="1248"/>
    </row>
    <row r="45" spans="1:6">
      <c r="A45" s="1302"/>
      <c r="B45" s="1275"/>
      <c r="C45" s="1248"/>
    </row>
    <row r="46" spans="1:6">
      <c r="A46" s="1248"/>
      <c r="B46" s="1275"/>
      <c r="C46" s="1248"/>
    </row>
    <row r="47" spans="1:6">
      <c r="A47" s="1248"/>
      <c r="B47" s="1275"/>
      <c r="C47" s="1248"/>
    </row>
    <row r="48" spans="1:6">
      <c r="A48" s="1248"/>
      <c r="B48" s="1275"/>
      <c r="C48" s="1248"/>
    </row>
    <row r="49" spans="1:3">
      <c r="A49" s="1248"/>
      <c r="B49" s="1248"/>
      <c r="C49" s="1248"/>
    </row>
    <row r="50" spans="1:3">
      <c r="A50" s="1248"/>
      <c r="B50" s="1248"/>
      <c r="C50" s="1248"/>
    </row>
    <row r="51" spans="1:3">
      <c r="A51" s="1303"/>
      <c r="B51" s="1304"/>
      <c r="C51" s="1305"/>
    </row>
    <row r="52" spans="1:3">
      <c r="A52" s="1302"/>
      <c r="B52" s="1248"/>
      <c r="C52" s="1248"/>
    </row>
    <row r="53" spans="1:3">
      <c r="A53" s="1248"/>
      <c r="B53" s="1302"/>
      <c r="C53" s="1248"/>
    </row>
    <row r="54" spans="1:3">
      <c r="A54" s="1248"/>
      <c r="B54" s="1248"/>
      <c r="C54" s="1248"/>
    </row>
    <row r="55" spans="1:3">
      <c r="A55" s="1248"/>
      <c r="B55" s="1248"/>
      <c r="C55" s="1248"/>
    </row>
    <row r="56" spans="1:3">
      <c r="A56" s="1248"/>
      <c r="B56" s="1248"/>
      <c r="C56" s="1248"/>
    </row>
    <row r="57" spans="1:3">
      <c r="A57" s="1248"/>
      <c r="B57" s="1248"/>
      <c r="C57" s="1248"/>
    </row>
    <row r="58" spans="1:3">
      <c r="A58" s="1248"/>
      <c r="B58" s="1248"/>
      <c r="C58" s="1248"/>
    </row>
    <row r="59" spans="1:3">
      <c r="A59" s="1248"/>
      <c r="B59" s="1248"/>
      <c r="C59" s="1248"/>
    </row>
    <row r="60" spans="1:3">
      <c r="A60" s="1248"/>
      <c r="B60" s="1248"/>
      <c r="C60" s="1248"/>
    </row>
    <row r="61" spans="1:3">
      <c r="A61" s="1248"/>
      <c r="B61" s="1302"/>
      <c r="C61" s="1248"/>
    </row>
    <row r="62" spans="1:3">
      <c r="A62" s="1248"/>
      <c r="B62" s="1248"/>
      <c r="C62" s="1248"/>
    </row>
    <row r="63" spans="1:3">
      <c r="A63" s="1248"/>
      <c r="B63" s="1275"/>
      <c r="C63" s="1248"/>
    </row>
    <row r="64" spans="1:3">
      <c r="A64" s="1248"/>
      <c r="B64" s="1275"/>
      <c r="C64" s="1248"/>
    </row>
    <row r="65" spans="1:3">
      <c r="A65" s="1248"/>
      <c r="B65" s="1275"/>
      <c r="C65" s="1248"/>
    </row>
    <row r="66" spans="1:3">
      <c r="A66" s="1248"/>
      <c r="B66" s="1275"/>
      <c r="C66" s="1248"/>
    </row>
    <row r="67" spans="1:3">
      <c r="A67" s="1299"/>
      <c r="B67" s="1299"/>
      <c r="C67" s="1303"/>
    </row>
    <row r="68" spans="1:3">
      <c r="A68" s="1275"/>
      <c r="B68" s="1258"/>
      <c r="C68" s="1258"/>
    </row>
    <row r="69" spans="1:3">
      <c r="A69" s="1306"/>
    </row>
  </sheetData>
  <mergeCells count="7">
    <mergeCell ref="A34:C34"/>
    <mergeCell ref="A1:BC1"/>
    <mergeCell ref="A2:BC2"/>
    <mergeCell ref="A3:BC3"/>
    <mergeCell ref="A4:C4"/>
    <mergeCell ref="A5:C5"/>
    <mergeCell ref="A33:C33"/>
  </mergeCells>
  <dataValidations count="1">
    <dataValidation type="textLength" allowBlank="1" showInputMessage="1" showErrorMessage="1" sqref="G7:G12 WVV983047:WVV983052 WLZ983047:WLZ983052 WCD983047:WCD983052 VSH983047:VSH983052 VIL983047:VIL983052 UYP983047:UYP983052 UOT983047:UOT983052 UEX983047:UEX983052 TVB983047:TVB983052 TLF983047:TLF983052 TBJ983047:TBJ983052 SRN983047:SRN983052 SHR983047:SHR983052 RXV983047:RXV983052 RNZ983047:RNZ983052 RED983047:RED983052 QUH983047:QUH983052 QKL983047:QKL983052 QAP983047:QAP983052 PQT983047:PQT983052 PGX983047:PGX983052 OXB983047:OXB983052 ONF983047:ONF983052 ODJ983047:ODJ983052 NTN983047:NTN983052 NJR983047:NJR983052 MZV983047:MZV983052 MPZ983047:MPZ983052 MGD983047:MGD983052 LWH983047:LWH983052 LML983047:LML983052 LCP983047:LCP983052 KST983047:KST983052 KIX983047:KIX983052 JZB983047:JZB983052 JPF983047:JPF983052 JFJ983047:JFJ983052 IVN983047:IVN983052 ILR983047:ILR983052 IBV983047:IBV983052 HRZ983047:HRZ983052 HID983047:HID983052 GYH983047:GYH983052 GOL983047:GOL983052 GEP983047:GEP983052 FUT983047:FUT983052 FKX983047:FKX983052 FBB983047:FBB983052 ERF983047:ERF983052 EHJ983047:EHJ983052 DXN983047:DXN983052 DNR983047:DNR983052 DDV983047:DDV983052 CTZ983047:CTZ983052 CKD983047:CKD983052 CAH983047:CAH983052 BQL983047:BQL983052 BGP983047:BGP983052 AWT983047:AWT983052 AMX983047:AMX983052 ADB983047:ADB983052 TF983047:TF983052 JJ983047:JJ983052 G983047:G983052 WVV917511:WVV917516 WLZ917511:WLZ917516 WCD917511:WCD917516 VSH917511:VSH917516 VIL917511:VIL917516 UYP917511:UYP917516 UOT917511:UOT917516 UEX917511:UEX917516 TVB917511:TVB917516 TLF917511:TLF917516 TBJ917511:TBJ917516 SRN917511:SRN917516 SHR917511:SHR917516 RXV917511:RXV917516 RNZ917511:RNZ917516 RED917511:RED917516 QUH917511:QUH917516 QKL917511:QKL917516 QAP917511:QAP917516 PQT917511:PQT917516 PGX917511:PGX917516 OXB917511:OXB917516 ONF917511:ONF917516 ODJ917511:ODJ917516 NTN917511:NTN917516 NJR917511:NJR917516 MZV917511:MZV917516 MPZ917511:MPZ917516 MGD917511:MGD917516 LWH917511:LWH917516 LML917511:LML917516 LCP917511:LCP917516 KST917511:KST917516 KIX917511:KIX917516 JZB917511:JZB917516 JPF917511:JPF917516 JFJ917511:JFJ917516 IVN917511:IVN917516 ILR917511:ILR917516 IBV917511:IBV917516 HRZ917511:HRZ917516 HID917511:HID917516 GYH917511:GYH917516 GOL917511:GOL917516 GEP917511:GEP917516 FUT917511:FUT917516 FKX917511:FKX917516 FBB917511:FBB917516 ERF917511:ERF917516 EHJ917511:EHJ917516 DXN917511:DXN917516 DNR917511:DNR917516 DDV917511:DDV917516 CTZ917511:CTZ917516 CKD917511:CKD917516 CAH917511:CAH917516 BQL917511:BQL917516 BGP917511:BGP917516 AWT917511:AWT917516 AMX917511:AMX917516 ADB917511:ADB917516 TF917511:TF917516 JJ917511:JJ917516 G917511:G917516 WVV851975:WVV851980 WLZ851975:WLZ851980 WCD851975:WCD851980 VSH851975:VSH851980 VIL851975:VIL851980 UYP851975:UYP851980 UOT851975:UOT851980 UEX851975:UEX851980 TVB851975:TVB851980 TLF851975:TLF851980 TBJ851975:TBJ851980 SRN851975:SRN851980 SHR851975:SHR851980 RXV851975:RXV851980 RNZ851975:RNZ851980 RED851975:RED851980 QUH851975:QUH851980 QKL851975:QKL851980 QAP851975:QAP851980 PQT851975:PQT851980 PGX851975:PGX851980 OXB851975:OXB851980 ONF851975:ONF851980 ODJ851975:ODJ851980 NTN851975:NTN851980 NJR851975:NJR851980 MZV851975:MZV851980 MPZ851975:MPZ851980 MGD851975:MGD851980 LWH851975:LWH851980 LML851975:LML851980 LCP851975:LCP851980 KST851975:KST851980 KIX851975:KIX851980 JZB851975:JZB851980 JPF851975:JPF851980 JFJ851975:JFJ851980 IVN851975:IVN851980 ILR851975:ILR851980 IBV851975:IBV851980 HRZ851975:HRZ851980 HID851975:HID851980 GYH851975:GYH851980 GOL851975:GOL851980 GEP851975:GEP851980 FUT851975:FUT851980 FKX851975:FKX851980 FBB851975:FBB851980 ERF851975:ERF851980 EHJ851975:EHJ851980 DXN851975:DXN851980 DNR851975:DNR851980 DDV851975:DDV851980 CTZ851975:CTZ851980 CKD851975:CKD851980 CAH851975:CAH851980 BQL851975:BQL851980 BGP851975:BGP851980 AWT851975:AWT851980 AMX851975:AMX851980 ADB851975:ADB851980 TF851975:TF851980 JJ851975:JJ851980 G851975:G851980 WVV786439:WVV786444 WLZ786439:WLZ786444 WCD786439:WCD786444 VSH786439:VSH786444 VIL786439:VIL786444 UYP786439:UYP786444 UOT786439:UOT786444 UEX786439:UEX786444 TVB786439:TVB786444 TLF786439:TLF786444 TBJ786439:TBJ786444 SRN786439:SRN786444 SHR786439:SHR786444 RXV786439:RXV786444 RNZ786439:RNZ786444 RED786439:RED786444 QUH786439:QUH786444 QKL786439:QKL786444 QAP786439:QAP786444 PQT786439:PQT786444 PGX786439:PGX786444 OXB786439:OXB786444 ONF786439:ONF786444 ODJ786439:ODJ786444 NTN786439:NTN786444 NJR786439:NJR786444 MZV786439:MZV786444 MPZ786439:MPZ786444 MGD786439:MGD786444 LWH786439:LWH786444 LML786439:LML786444 LCP786439:LCP786444 KST786439:KST786444 KIX786439:KIX786444 JZB786439:JZB786444 JPF786439:JPF786444 JFJ786439:JFJ786444 IVN786439:IVN786444 ILR786439:ILR786444 IBV786439:IBV786444 HRZ786439:HRZ786444 HID786439:HID786444 GYH786439:GYH786444 GOL786439:GOL786444 GEP786439:GEP786444 FUT786439:FUT786444 FKX786439:FKX786444 FBB786439:FBB786444 ERF786439:ERF786444 EHJ786439:EHJ786444 DXN786439:DXN786444 DNR786439:DNR786444 DDV786439:DDV786444 CTZ786439:CTZ786444 CKD786439:CKD786444 CAH786439:CAH786444 BQL786439:BQL786444 BGP786439:BGP786444 AWT786439:AWT786444 AMX786439:AMX786444 ADB786439:ADB786444 TF786439:TF786444 JJ786439:JJ786444 G786439:G786444 WVV720903:WVV720908 WLZ720903:WLZ720908 WCD720903:WCD720908 VSH720903:VSH720908 VIL720903:VIL720908 UYP720903:UYP720908 UOT720903:UOT720908 UEX720903:UEX720908 TVB720903:TVB720908 TLF720903:TLF720908 TBJ720903:TBJ720908 SRN720903:SRN720908 SHR720903:SHR720908 RXV720903:RXV720908 RNZ720903:RNZ720908 RED720903:RED720908 QUH720903:QUH720908 QKL720903:QKL720908 QAP720903:QAP720908 PQT720903:PQT720908 PGX720903:PGX720908 OXB720903:OXB720908 ONF720903:ONF720908 ODJ720903:ODJ720908 NTN720903:NTN720908 NJR720903:NJR720908 MZV720903:MZV720908 MPZ720903:MPZ720908 MGD720903:MGD720908 LWH720903:LWH720908 LML720903:LML720908 LCP720903:LCP720908 KST720903:KST720908 KIX720903:KIX720908 JZB720903:JZB720908 JPF720903:JPF720908 JFJ720903:JFJ720908 IVN720903:IVN720908 ILR720903:ILR720908 IBV720903:IBV720908 HRZ720903:HRZ720908 HID720903:HID720908 GYH720903:GYH720908 GOL720903:GOL720908 GEP720903:GEP720908 FUT720903:FUT720908 FKX720903:FKX720908 FBB720903:FBB720908 ERF720903:ERF720908 EHJ720903:EHJ720908 DXN720903:DXN720908 DNR720903:DNR720908 DDV720903:DDV720908 CTZ720903:CTZ720908 CKD720903:CKD720908 CAH720903:CAH720908 BQL720903:BQL720908 BGP720903:BGP720908 AWT720903:AWT720908 AMX720903:AMX720908 ADB720903:ADB720908 TF720903:TF720908 JJ720903:JJ720908 G720903:G720908 WVV655367:WVV655372 WLZ655367:WLZ655372 WCD655367:WCD655372 VSH655367:VSH655372 VIL655367:VIL655372 UYP655367:UYP655372 UOT655367:UOT655372 UEX655367:UEX655372 TVB655367:TVB655372 TLF655367:TLF655372 TBJ655367:TBJ655372 SRN655367:SRN655372 SHR655367:SHR655372 RXV655367:RXV655372 RNZ655367:RNZ655372 RED655367:RED655372 QUH655367:QUH655372 QKL655367:QKL655372 QAP655367:QAP655372 PQT655367:PQT655372 PGX655367:PGX655372 OXB655367:OXB655372 ONF655367:ONF655372 ODJ655367:ODJ655372 NTN655367:NTN655372 NJR655367:NJR655372 MZV655367:MZV655372 MPZ655367:MPZ655372 MGD655367:MGD655372 LWH655367:LWH655372 LML655367:LML655372 LCP655367:LCP655372 KST655367:KST655372 KIX655367:KIX655372 JZB655367:JZB655372 JPF655367:JPF655372 JFJ655367:JFJ655372 IVN655367:IVN655372 ILR655367:ILR655372 IBV655367:IBV655372 HRZ655367:HRZ655372 HID655367:HID655372 GYH655367:GYH655372 GOL655367:GOL655372 GEP655367:GEP655372 FUT655367:FUT655372 FKX655367:FKX655372 FBB655367:FBB655372 ERF655367:ERF655372 EHJ655367:EHJ655372 DXN655367:DXN655372 DNR655367:DNR655372 DDV655367:DDV655372 CTZ655367:CTZ655372 CKD655367:CKD655372 CAH655367:CAH655372 BQL655367:BQL655372 BGP655367:BGP655372 AWT655367:AWT655372 AMX655367:AMX655372 ADB655367:ADB655372 TF655367:TF655372 JJ655367:JJ655372 G655367:G655372 WVV589831:WVV589836 WLZ589831:WLZ589836 WCD589831:WCD589836 VSH589831:VSH589836 VIL589831:VIL589836 UYP589831:UYP589836 UOT589831:UOT589836 UEX589831:UEX589836 TVB589831:TVB589836 TLF589831:TLF589836 TBJ589831:TBJ589836 SRN589831:SRN589836 SHR589831:SHR589836 RXV589831:RXV589836 RNZ589831:RNZ589836 RED589831:RED589836 QUH589831:QUH589836 QKL589831:QKL589836 QAP589831:QAP589836 PQT589831:PQT589836 PGX589831:PGX589836 OXB589831:OXB589836 ONF589831:ONF589836 ODJ589831:ODJ589836 NTN589831:NTN589836 NJR589831:NJR589836 MZV589831:MZV589836 MPZ589831:MPZ589836 MGD589831:MGD589836 LWH589831:LWH589836 LML589831:LML589836 LCP589831:LCP589836 KST589831:KST589836 KIX589831:KIX589836 JZB589831:JZB589836 JPF589831:JPF589836 JFJ589831:JFJ589836 IVN589831:IVN589836 ILR589831:ILR589836 IBV589831:IBV589836 HRZ589831:HRZ589836 HID589831:HID589836 GYH589831:GYH589836 GOL589831:GOL589836 GEP589831:GEP589836 FUT589831:FUT589836 FKX589831:FKX589836 FBB589831:FBB589836 ERF589831:ERF589836 EHJ589831:EHJ589836 DXN589831:DXN589836 DNR589831:DNR589836 DDV589831:DDV589836 CTZ589831:CTZ589836 CKD589831:CKD589836 CAH589831:CAH589836 BQL589831:BQL589836 BGP589831:BGP589836 AWT589831:AWT589836 AMX589831:AMX589836 ADB589831:ADB589836 TF589831:TF589836 JJ589831:JJ589836 G589831:G589836 WVV524295:WVV524300 WLZ524295:WLZ524300 WCD524295:WCD524300 VSH524295:VSH524300 VIL524295:VIL524300 UYP524295:UYP524300 UOT524295:UOT524300 UEX524295:UEX524300 TVB524295:TVB524300 TLF524295:TLF524300 TBJ524295:TBJ524300 SRN524295:SRN524300 SHR524295:SHR524300 RXV524295:RXV524300 RNZ524295:RNZ524300 RED524295:RED524300 QUH524295:QUH524300 QKL524295:QKL524300 QAP524295:QAP524300 PQT524295:PQT524300 PGX524295:PGX524300 OXB524295:OXB524300 ONF524295:ONF524300 ODJ524295:ODJ524300 NTN524295:NTN524300 NJR524295:NJR524300 MZV524295:MZV524300 MPZ524295:MPZ524300 MGD524295:MGD524300 LWH524295:LWH524300 LML524295:LML524300 LCP524295:LCP524300 KST524295:KST524300 KIX524295:KIX524300 JZB524295:JZB524300 JPF524295:JPF524300 JFJ524295:JFJ524300 IVN524295:IVN524300 ILR524295:ILR524300 IBV524295:IBV524300 HRZ524295:HRZ524300 HID524295:HID524300 GYH524295:GYH524300 GOL524295:GOL524300 GEP524295:GEP524300 FUT524295:FUT524300 FKX524295:FKX524300 FBB524295:FBB524300 ERF524295:ERF524300 EHJ524295:EHJ524300 DXN524295:DXN524300 DNR524295:DNR524300 DDV524295:DDV524300 CTZ524295:CTZ524300 CKD524295:CKD524300 CAH524295:CAH524300 BQL524295:BQL524300 BGP524295:BGP524300 AWT524295:AWT524300 AMX524295:AMX524300 ADB524295:ADB524300 TF524295:TF524300 JJ524295:JJ524300 G524295:G524300 WVV458759:WVV458764 WLZ458759:WLZ458764 WCD458759:WCD458764 VSH458759:VSH458764 VIL458759:VIL458764 UYP458759:UYP458764 UOT458759:UOT458764 UEX458759:UEX458764 TVB458759:TVB458764 TLF458759:TLF458764 TBJ458759:TBJ458764 SRN458759:SRN458764 SHR458759:SHR458764 RXV458759:RXV458764 RNZ458759:RNZ458764 RED458759:RED458764 QUH458759:QUH458764 QKL458759:QKL458764 QAP458759:QAP458764 PQT458759:PQT458764 PGX458759:PGX458764 OXB458759:OXB458764 ONF458759:ONF458764 ODJ458759:ODJ458764 NTN458759:NTN458764 NJR458759:NJR458764 MZV458759:MZV458764 MPZ458759:MPZ458764 MGD458759:MGD458764 LWH458759:LWH458764 LML458759:LML458764 LCP458759:LCP458764 KST458759:KST458764 KIX458759:KIX458764 JZB458759:JZB458764 JPF458759:JPF458764 JFJ458759:JFJ458764 IVN458759:IVN458764 ILR458759:ILR458764 IBV458759:IBV458764 HRZ458759:HRZ458764 HID458759:HID458764 GYH458759:GYH458764 GOL458759:GOL458764 GEP458759:GEP458764 FUT458759:FUT458764 FKX458759:FKX458764 FBB458759:FBB458764 ERF458759:ERF458764 EHJ458759:EHJ458764 DXN458759:DXN458764 DNR458759:DNR458764 DDV458759:DDV458764 CTZ458759:CTZ458764 CKD458759:CKD458764 CAH458759:CAH458764 BQL458759:BQL458764 BGP458759:BGP458764 AWT458759:AWT458764 AMX458759:AMX458764 ADB458759:ADB458764 TF458759:TF458764 JJ458759:JJ458764 G458759:G458764 WVV393223:WVV393228 WLZ393223:WLZ393228 WCD393223:WCD393228 VSH393223:VSH393228 VIL393223:VIL393228 UYP393223:UYP393228 UOT393223:UOT393228 UEX393223:UEX393228 TVB393223:TVB393228 TLF393223:TLF393228 TBJ393223:TBJ393228 SRN393223:SRN393228 SHR393223:SHR393228 RXV393223:RXV393228 RNZ393223:RNZ393228 RED393223:RED393228 QUH393223:QUH393228 QKL393223:QKL393228 QAP393223:QAP393228 PQT393223:PQT393228 PGX393223:PGX393228 OXB393223:OXB393228 ONF393223:ONF393228 ODJ393223:ODJ393228 NTN393223:NTN393228 NJR393223:NJR393228 MZV393223:MZV393228 MPZ393223:MPZ393228 MGD393223:MGD393228 LWH393223:LWH393228 LML393223:LML393228 LCP393223:LCP393228 KST393223:KST393228 KIX393223:KIX393228 JZB393223:JZB393228 JPF393223:JPF393228 JFJ393223:JFJ393228 IVN393223:IVN393228 ILR393223:ILR393228 IBV393223:IBV393228 HRZ393223:HRZ393228 HID393223:HID393228 GYH393223:GYH393228 GOL393223:GOL393228 GEP393223:GEP393228 FUT393223:FUT393228 FKX393223:FKX393228 FBB393223:FBB393228 ERF393223:ERF393228 EHJ393223:EHJ393228 DXN393223:DXN393228 DNR393223:DNR393228 DDV393223:DDV393228 CTZ393223:CTZ393228 CKD393223:CKD393228 CAH393223:CAH393228 BQL393223:BQL393228 BGP393223:BGP393228 AWT393223:AWT393228 AMX393223:AMX393228 ADB393223:ADB393228 TF393223:TF393228 JJ393223:JJ393228 G393223:G393228 WVV327687:WVV327692 WLZ327687:WLZ327692 WCD327687:WCD327692 VSH327687:VSH327692 VIL327687:VIL327692 UYP327687:UYP327692 UOT327687:UOT327692 UEX327687:UEX327692 TVB327687:TVB327692 TLF327687:TLF327692 TBJ327687:TBJ327692 SRN327687:SRN327692 SHR327687:SHR327692 RXV327687:RXV327692 RNZ327687:RNZ327692 RED327687:RED327692 QUH327687:QUH327692 QKL327687:QKL327692 QAP327687:QAP327692 PQT327687:PQT327692 PGX327687:PGX327692 OXB327687:OXB327692 ONF327687:ONF327692 ODJ327687:ODJ327692 NTN327687:NTN327692 NJR327687:NJR327692 MZV327687:MZV327692 MPZ327687:MPZ327692 MGD327687:MGD327692 LWH327687:LWH327692 LML327687:LML327692 LCP327687:LCP327692 KST327687:KST327692 KIX327687:KIX327692 JZB327687:JZB327692 JPF327687:JPF327692 JFJ327687:JFJ327692 IVN327687:IVN327692 ILR327687:ILR327692 IBV327687:IBV327692 HRZ327687:HRZ327692 HID327687:HID327692 GYH327687:GYH327692 GOL327687:GOL327692 GEP327687:GEP327692 FUT327687:FUT327692 FKX327687:FKX327692 FBB327687:FBB327692 ERF327687:ERF327692 EHJ327687:EHJ327692 DXN327687:DXN327692 DNR327687:DNR327692 DDV327687:DDV327692 CTZ327687:CTZ327692 CKD327687:CKD327692 CAH327687:CAH327692 BQL327687:BQL327692 BGP327687:BGP327692 AWT327687:AWT327692 AMX327687:AMX327692 ADB327687:ADB327692 TF327687:TF327692 JJ327687:JJ327692 G327687:G327692 WVV262151:WVV262156 WLZ262151:WLZ262156 WCD262151:WCD262156 VSH262151:VSH262156 VIL262151:VIL262156 UYP262151:UYP262156 UOT262151:UOT262156 UEX262151:UEX262156 TVB262151:TVB262156 TLF262151:TLF262156 TBJ262151:TBJ262156 SRN262151:SRN262156 SHR262151:SHR262156 RXV262151:RXV262156 RNZ262151:RNZ262156 RED262151:RED262156 QUH262151:QUH262156 QKL262151:QKL262156 QAP262151:QAP262156 PQT262151:PQT262156 PGX262151:PGX262156 OXB262151:OXB262156 ONF262151:ONF262156 ODJ262151:ODJ262156 NTN262151:NTN262156 NJR262151:NJR262156 MZV262151:MZV262156 MPZ262151:MPZ262156 MGD262151:MGD262156 LWH262151:LWH262156 LML262151:LML262156 LCP262151:LCP262156 KST262151:KST262156 KIX262151:KIX262156 JZB262151:JZB262156 JPF262151:JPF262156 JFJ262151:JFJ262156 IVN262151:IVN262156 ILR262151:ILR262156 IBV262151:IBV262156 HRZ262151:HRZ262156 HID262151:HID262156 GYH262151:GYH262156 GOL262151:GOL262156 GEP262151:GEP262156 FUT262151:FUT262156 FKX262151:FKX262156 FBB262151:FBB262156 ERF262151:ERF262156 EHJ262151:EHJ262156 DXN262151:DXN262156 DNR262151:DNR262156 DDV262151:DDV262156 CTZ262151:CTZ262156 CKD262151:CKD262156 CAH262151:CAH262156 BQL262151:BQL262156 BGP262151:BGP262156 AWT262151:AWT262156 AMX262151:AMX262156 ADB262151:ADB262156 TF262151:TF262156 JJ262151:JJ262156 G262151:G262156 WVV196615:WVV196620 WLZ196615:WLZ196620 WCD196615:WCD196620 VSH196615:VSH196620 VIL196615:VIL196620 UYP196615:UYP196620 UOT196615:UOT196620 UEX196615:UEX196620 TVB196615:TVB196620 TLF196615:TLF196620 TBJ196615:TBJ196620 SRN196615:SRN196620 SHR196615:SHR196620 RXV196615:RXV196620 RNZ196615:RNZ196620 RED196615:RED196620 QUH196615:QUH196620 QKL196615:QKL196620 QAP196615:QAP196620 PQT196615:PQT196620 PGX196615:PGX196620 OXB196615:OXB196620 ONF196615:ONF196620 ODJ196615:ODJ196620 NTN196615:NTN196620 NJR196615:NJR196620 MZV196615:MZV196620 MPZ196615:MPZ196620 MGD196615:MGD196620 LWH196615:LWH196620 LML196615:LML196620 LCP196615:LCP196620 KST196615:KST196620 KIX196615:KIX196620 JZB196615:JZB196620 JPF196615:JPF196620 JFJ196615:JFJ196620 IVN196615:IVN196620 ILR196615:ILR196620 IBV196615:IBV196620 HRZ196615:HRZ196620 HID196615:HID196620 GYH196615:GYH196620 GOL196615:GOL196620 GEP196615:GEP196620 FUT196615:FUT196620 FKX196615:FKX196620 FBB196615:FBB196620 ERF196615:ERF196620 EHJ196615:EHJ196620 DXN196615:DXN196620 DNR196615:DNR196620 DDV196615:DDV196620 CTZ196615:CTZ196620 CKD196615:CKD196620 CAH196615:CAH196620 BQL196615:BQL196620 BGP196615:BGP196620 AWT196615:AWT196620 AMX196615:AMX196620 ADB196615:ADB196620 TF196615:TF196620 JJ196615:JJ196620 G196615:G196620 WVV131079:WVV131084 WLZ131079:WLZ131084 WCD131079:WCD131084 VSH131079:VSH131084 VIL131079:VIL131084 UYP131079:UYP131084 UOT131079:UOT131084 UEX131079:UEX131084 TVB131079:TVB131084 TLF131079:TLF131084 TBJ131079:TBJ131084 SRN131079:SRN131084 SHR131079:SHR131084 RXV131079:RXV131084 RNZ131079:RNZ131084 RED131079:RED131084 QUH131079:QUH131084 QKL131079:QKL131084 QAP131079:QAP131084 PQT131079:PQT131084 PGX131079:PGX131084 OXB131079:OXB131084 ONF131079:ONF131084 ODJ131079:ODJ131084 NTN131079:NTN131084 NJR131079:NJR131084 MZV131079:MZV131084 MPZ131079:MPZ131084 MGD131079:MGD131084 LWH131079:LWH131084 LML131079:LML131084 LCP131079:LCP131084 KST131079:KST131084 KIX131079:KIX131084 JZB131079:JZB131084 JPF131079:JPF131084 JFJ131079:JFJ131084 IVN131079:IVN131084 ILR131079:ILR131084 IBV131079:IBV131084 HRZ131079:HRZ131084 HID131079:HID131084 GYH131079:GYH131084 GOL131079:GOL131084 GEP131079:GEP131084 FUT131079:FUT131084 FKX131079:FKX131084 FBB131079:FBB131084 ERF131079:ERF131084 EHJ131079:EHJ131084 DXN131079:DXN131084 DNR131079:DNR131084 DDV131079:DDV131084 CTZ131079:CTZ131084 CKD131079:CKD131084 CAH131079:CAH131084 BQL131079:BQL131084 BGP131079:BGP131084 AWT131079:AWT131084 AMX131079:AMX131084 ADB131079:ADB131084 TF131079:TF131084 JJ131079:JJ131084 G131079:G131084 WVV65543:WVV65548 WLZ65543:WLZ65548 WCD65543:WCD65548 VSH65543:VSH65548 VIL65543:VIL65548 UYP65543:UYP65548 UOT65543:UOT65548 UEX65543:UEX65548 TVB65543:TVB65548 TLF65543:TLF65548 TBJ65543:TBJ65548 SRN65543:SRN65548 SHR65543:SHR65548 RXV65543:RXV65548 RNZ65543:RNZ65548 RED65543:RED65548 QUH65543:QUH65548 QKL65543:QKL65548 QAP65543:QAP65548 PQT65543:PQT65548 PGX65543:PGX65548 OXB65543:OXB65548 ONF65543:ONF65548 ODJ65543:ODJ65548 NTN65543:NTN65548 NJR65543:NJR65548 MZV65543:MZV65548 MPZ65543:MPZ65548 MGD65543:MGD65548 LWH65543:LWH65548 LML65543:LML65548 LCP65543:LCP65548 KST65543:KST65548 KIX65543:KIX65548 JZB65543:JZB65548 JPF65543:JPF65548 JFJ65543:JFJ65548 IVN65543:IVN65548 ILR65543:ILR65548 IBV65543:IBV65548 HRZ65543:HRZ65548 HID65543:HID65548 GYH65543:GYH65548 GOL65543:GOL65548 GEP65543:GEP65548 FUT65543:FUT65548 FKX65543:FKX65548 FBB65543:FBB65548 ERF65543:ERF65548 EHJ65543:EHJ65548 DXN65543:DXN65548 DNR65543:DNR65548 DDV65543:DDV65548 CTZ65543:CTZ65548 CKD65543:CKD65548 CAH65543:CAH65548 BQL65543:BQL65548 BGP65543:BGP65548 AWT65543:AWT65548 AMX65543:AMX65548 ADB65543:ADB65548 TF65543:TF65548 JJ65543:JJ65548 G65543:G65548 WVV7:WVV12 WLZ7:WLZ12 WCD7:WCD12 VSH7:VSH12 VIL7:VIL12 UYP7:UYP12 UOT7:UOT12 UEX7:UEX12 TVB7:TVB12 TLF7:TLF12 TBJ7:TBJ12 SRN7:SRN12 SHR7:SHR12 RXV7:RXV12 RNZ7:RNZ12 RED7:RED12 QUH7:QUH12 QKL7:QKL12 QAP7:QAP12 PQT7:PQT12 PGX7:PGX12 OXB7:OXB12 ONF7:ONF12 ODJ7:ODJ12 NTN7:NTN12 NJR7:NJR12 MZV7:MZV12 MPZ7:MPZ12 MGD7:MGD12 LWH7:LWH12 LML7:LML12 LCP7:LCP12 KST7:KST12 KIX7:KIX12 JZB7:JZB12 JPF7:JPF12 JFJ7:JFJ12 IVN7:IVN12 ILR7:ILR12 IBV7:IBV12 HRZ7:HRZ12 HID7:HID12 GYH7:GYH12 GOL7:GOL12 GEP7:GEP12 FUT7:FUT12 FKX7:FKX12 FBB7:FBB12 ERF7:ERF12 EHJ7:EHJ12 DXN7:DXN12 DNR7:DNR12 DDV7:DDV12 CTZ7:CTZ12 CKD7:CKD12 CAH7:CAH12 BQL7:BQL12 BGP7:BGP12 AWT7:AWT12 AMX7:AMX12 ADB7:ADB12 TF7:TF12 JJ7:JJ12">
      <formula1>11111</formula1>
      <formula2>99999</formula2>
    </dataValidation>
  </dataValidations>
  <pageMargins left="0.7" right="0.7" top="0.75" bottom="0.75" header="0.3" footer="0.3"/>
  <pageSetup scale="6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L37"/>
  <sheetViews>
    <sheetView workbookViewId="0">
      <selection activeCell="K23" sqref="K23"/>
    </sheetView>
  </sheetViews>
  <sheetFormatPr defaultRowHeight="12"/>
  <cols>
    <col min="1" max="1" width="9.140625" style="1311"/>
    <col min="2" max="2" width="12.7109375" style="1311" bestFit="1" customWidth="1"/>
    <col min="3" max="16384" width="9.140625" style="1308"/>
  </cols>
  <sheetData>
    <row r="1" spans="1:12" ht="12.75">
      <c r="A1" s="1307"/>
      <c r="B1" s="1713" t="s">
        <v>1094</v>
      </c>
      <c r="C1" s="1713"/>
      <c r="D1" s="1713"/>
      <c r="E1" s="1713"/>
      <c r="F1" s="1713"/>
      <c r="G1" s="1713"/>
      <c r="H1" s="1713"/>
      <c r="I1" s="1713"/>
      <c r="J1" s="1713"/>
      <c r="K1" s="1713"/>
      <c r="L1" s="1713"/>
    </row>
    <row r="2" spans="1:12" ht="15.75">
      <c r="A2" s="1307"/>
      <c r="B2" s="1877" t="s">
        <v>1000</v>
      </c>
      <c r="C2" s="1877"/>
      <c r="D2" s="1877"/>
      <c r="E2" s="1877"/>
      <c r="F2" s="1877"/>
      <c r="G2" s="1877"/>
      <c r="H2" s="1877"/>
      <c r="I2" s="1877"/>
      <c r="J2" s="1877"/>
      <c r="K2" s="1877"/>
      <c r="L2" s="1877"/>
    </row>
    <row r="3" spans="1:12" ht="12.75">
      <c r="A3" s="1005"/>
      <c r="B3" s="1005"/>
      <c r="C3" s="1309"/>
      <c r="D3" s="1310"/>
      <c r="E3" s="1310"/>
      <c r="F3" s="1310"/>
      <c r="G3" s="1310"/>
    </row>
    <row r="4" spans="1:12" ht="12.75" thickBot="1">
      <c r="B4" s="1312"/>
      <c r="C4" s="1312"/>
      <c r="D4" s="1312"/>
      <c r="E4" s="1312"/>
      <c r="F4" s="1312"/>
      <c r="G4" s="1312"/>
      <c r="H4" s="1312"/>
      <c r="I4" s="1312"/>
      <c r="J4" s="1312"/>
      <c r="K4" s="1312"/>
      <c r="L4" s="1312" t="s">
        <v>1090</v>
      </c>
    </row>
    <row r="5" spans="1:12" ht="13.5" thickTop="1">
      <c r="B5" s="1878" t="s">
        <v>470</v>
      </c>
      <c r="C5" s="1880" t="s">
        <v>1091</v>
      </c>
      <c r="D5" s="1880"/>
      <c r="E5" s="1880"/>
      <c r="F5" s="1880"/>
      <c r="G5" s="1881"/>
      <c r="H5" s="1882" t="s">
        <v>1092</v>
      </c>
      <c r="I5" s="1883"/>
      <c r="J5" s="1883"/>
      <c r="K5" s="1883"/>
      <c r="L5" s="1884"/>
    </row>
    <row r="6" spans="1:12" ht="12.75">
      <c r="B6" s="1879"/>
      <c r="C6" s="1313" t="s">
        <v>830</v>
      </c>
      <c r="D6" s="1314" t="s">
        <v>831</v>
      </c>
      <c r="E6" s="1315" t="s">
        <v>5</v>
      </c>
      <c r="F6" s="1315" t="s">
        <v>6</v>
      </c>
      <c r="G6" s="1316" t="s">
        <v>77</v>
      </c>
      <c r="H6" s="1313" t="s">
        <v>830</v>
      </c>
      <c r="I6" s="1314" t="s">
        <v>831</v>
      </c>
      <c r="J6" s="1315" t="s">
        <v>5</v>
      </c>
      <c r="K6" s="1315" t="s">
        <v>6</v>
      </c>
      <c r="L6" s="1317" t="s">
        <v>77</v>
      </c>
    </row>
    <row r="7" spans="1:12" ht="12.75">
      <c r="B7" s="1318" t="s">
        <v>472</v>
      </c>
      <c r="C7" s="1319">
        <v>0.18</v>
      </c>
      <c r="D7" s="1320">
        <v>0.25</v>
      </c>
      <c r="E7" s="1321">
        <v>4.4000000000000003E-3</v>
      </c>
      <c r="F7" s="1322">
        <v>0.94777795275590537</v>
      </c>
      <c r="G7" s="1323">
        <v>0.43990000000000001</v>
      </c>
      <c r="H7" s="1324" t="s">
        <v>25</v>
      </c>
      <c r="I7" s="1325" t="s">
        <v>25</v>
      </c>
      <c r="J7" s="1325" t="s">
        <v>25</v>
      </c>
      <c r="K7" s="1326" t="s">
        <v>25</v>
      </c>
      <c r="L7" s="1327" t="s">
        <v>25</v>
      </c>
    </row>
    <row r="8" spans="1:12" ht="12.75">
      <c r="B8" s="1328" t="s">
        <v>473</v>
      </c>
      <c r="C8" s="1329">
        <v>0.14630000000000001</v>
      </c>
      <c r="D8" s="1330">
        <v>0.14000000000000001</v>
      </c>
      <c r="E8" s="1331">
        <v>6.5600000000000006E-2</v>
      </c>
      <c r="F8" s="1332">
        <v>2.2200000000000002</v>
      </c>
      <c r="G8" s="1333">
        <v>2.0503999999999998</v>
      </c>
      <c r="H8" s="1334">
        <v>1.1599999999999999</v>
      </c>
      <c r="I8" s="1331">
        <v>1</v>
      </c>
      <c r="J8" s="1335">
        <v>0.54</v>
      </c>
      <c r="K8" s="1335">
        <v>3.04</v>
      </c>
      <c r="L8" s="1327">
        <v>2.6856</v>
      </c>
    </row>
    <row r="9" spans="1:12" ht="12.75">
      <c r="B9" s="1328" t="s">
        <v>474</v>
      </c>
      <c r="C9" s="1329">
        <v>0.31</v>
      </c>
      <c r="D9" s="1330">
        <v>7.0000000000000007E-2</v>
      </c>
      <c r="E9" s="1331">
        <v>0.92669999999999997</v>
      </c>
      <c r="F9" s="1332">
        <v>1.1000000000000001</v>
      </c>
      <c r="G9" s="1333">
        <v>2.1162000000000001</v>
      </c>
      <c r="H9" s="1334">
        <v>0.93</v>
      </c>
      <c r="I9" s="1331">
        <v>0.79</v>
      </c>
      <c r="J9" s="1335">
        <v>0.93489999999999995</v>
      </c>
      <c r="K9" s="1335">
        <v>1.97</v>
      </c>
      <c r="L9" s="1327">
        <v>2.7359</v>
      </c>
    </row>
    <row r="10" spans="1:12" ht="12.75">
      <c r="B10" s="1328" t="s">
        <v>475</v>
      </c>
      <c r="C10" s="1329">
        <v>0.60496000000000005</v>
      </c>
      <c r="D10" s="1330">
        <v>0.03</v>
      </c>
      <c r="E10" s="1331">
        <v>0.52349999999999997</v>
      </c>
      <c r="F10" s="1332">
        <v>0.28999999999999998</v>
      </c>
      <c r="G10" s="1333">
        <v>3.0040184818481848</v>
      </c>
      <c r="H10" s="1330">
        <v>1.4799466666666667</v>
      </c>
      <c r="I10" s="1331">
        <v>0.5</v>
      </c>
      <c r="J10" s="1335">
        <v>0.87260000000000004</v>
      </c>
      <c r="K10" s="1335">
        <v>0.97</v>
      </c>
      <c r="L10" s="1327">
        <v>3.6509746666666669</v>
      </c>
    </row>
    <row r="11" spans="1:12" ht="12.75">
      <c r="B11" s="1328" t="s">
        <v>476</v>
      </c>
      <c r="C11" s="1329">
        <v>0.74</v>
      </c>
      <c r="D11" s="1330">
        <v>0.08</v>
      </c>
      <c r="E11" s="1331">
        <v>0.128</v>
      </c>
      <c r="F11" s="1332">
        <v>0.48370000000000002</v>
      </c>
      <c r="G11" s="1333">
        <v>2.3419982353698852</v>
      </c>
      <c r="H11" s="1334">
        <v>2.11</v>
      </c>
      <c r="I11" s="1331">
        <v>0.75</v>
      </c>
      <c r="J11" s="1335">
        <v>0.58030000000000004</v>
      </c>
      <c r="K11" s="1335">
        <v>0.95879999999999999</v>
      </c>
      <c r="L11" s="1327">
        <v>3.25</v>
      </c>
    </row>
    <row r="12" spans="1:12" ht="12.75">
      <c r="B12" s="1328" t="s">
        <v>477</v>
      </c>
      <c r="C12" s="1329">
        <v>1.52</v>
      </c>
      <c r="D12" s="1330">
        <v>0.47</v>
      </c>
      <c r="E12" s="1331">
        <v>0.15509999999999999</v>
      </c>
      <c r="F12" s="1332">
        <v>0.67949999999999999</v>
      </c>
      <c r="G12" s="1333">
        <v>1.7373000000000001</v>
      </c>
      <c r="H12" s="1334">
        <v>2.2599999999999998</v>
      </c>
      <c r="I12" s="1331">
        <v>1.06</v>
      </c>
      <c r="J12" s="1335">
        <v>0.36899999999999999</v>
      </c>
      <c r="K12" s="1335">
        <v>0.94340000000000002</v>
      </c>
      <c r="L12" s="1327">
        <v>2.6956000000000002</v>
      </c>
    </row>
    <row r="13" spans="1:12" ht="12.75">
      <c r="B13" s="1328" t="s">
        <v>478</v>
      </c>
      <c r="C13" s="1329">
        <v>1.9281166666666665</v>
      </c>
      <c r="D13" s="1330">
        <v>0.23400000000000001</v>
      </c>
      <c r="E13" s="1331">
        <v>0.7409</v>
      </c>
      <c r="F13" s="1332">
        <v>0.35</v>
      </c>
      <c r="G13" s="1333">
        <v>2.6432000000000002</v>
      </c>
      <c r="H13" s="1334" t="s">
        <v>25</v>
      </c>
      <c r="I13" s="1336" t="s">
        <v>25</v>
      </c>
      <c r="J13" s="1337" t="s">
        <v>25</v>
      </c>
      <c r="K13" s="1337" t="s">
        <v>25</v>
      </c>
      <c r="L13" s="1327" t="s">
        <v>25</v>
      </c>
    </row>
    <row r="14" spans="1:12" ht="12.75">
      <c r="B14" s="1328" t="s">
        <v>479</v>
      </c>
      <c r="C14" s="1329">
        <v>4.0199999999999996</v>
      </c>
      <c r="D14" s="1330">
        <v>0.08</v>
      </c>
      <c r="E14" s="1338">
        <v>1.1286</v>
      </c>
      <c r="F14" s="1339">
        <v>0.5323</v>
      </c>
      <c r="G14" s="1340">
        <v>0.74419999999999997</v>
      </c>
      <c r="H14" s="1341">
        <v>4.03</v>
      </c>
      <c r="I14" s="1336">
        <v>0.83</v>
      </c>
      <c r="J14" s="1342">
        <v>1.3758999999999999</v>
      </c>
      <c r="K14" s="1342">
        <v>1.3328</v>
      </c>
      <c r="L14" s="1327">
        <v>2.2334999999999998</v>
      </c>
    </row>
    <row r="15" spans="1:12" ht="12.75">
      <c r="B15" s="1328" t="s">
        <v>480</v>
      </c>
      <c r="C15" s="1329">
        <v>3.4946865983623683</v>
      </c>
      <c r="D15" s="1330">
        <v>0.06</v>
      </c>
      <c r="E15" s="1331">
        <v>0.68700000000000006</v>
      </c>
      <c r="F15" s="1332">
        <v>1.0973999999999999</v>
      </c>
      <c r="G15" s="1343">
        <v>0.92610000000000003</v>
      </c>
      <c r="H15" s="1344">
        <v>4.04</v>
      </c>
      <c r="I15" s="1345">
        <v>0.68</v>
      </c>
      <c r="J15" s="1346">
        <v>1.1623000000000001</v>
      </c>
      <c r="K15" s="1346">
        <v>1.2907999999999999</v>
      </c>
      <c r="L15" s="1327">
        <v>2.3067000000000002</v>
      </c>
    </row>
    <row r="16" spans="1:12" ht="12.75">
      <c r="B16" s="1328" t="s">
        <v>481</v>
      </c>
      <c r="C16" s="1329">
        <v>4.46</v>
      </c>
      <c r="D16" s="1330">
        <v>0.04</v>
      </c>
      <c r="E16" s="1338">
        <v>0.59040000000000004</v>
      </c>
      <c r="F16" s="1339">
        <v>1.3361000000000001</v>
      </c>
      <c r="G16" s="1340">
        <v>0.77629999999999999</v>
      </c>
      <c r="H16" s="1341">
        <v>4.12</v>
      </c>
      <c r="I16" s="1336">
        <v>0.64</v>
      </c>
      <c r="J16" s="1335">
        <v>0.98270000000000002</v>
      </c>
      <c r="K16" s="1335">
        <v>0.60160000000000002</v>
      </c>
      <c r="L16" s="1327">
        <v>2.8351000000000002</v>
      </c>
    </row>
    <row r="17" spans="2:12" ht="12.75">
      <c r="B17" s="1328" t="s">
        <v>482</v>
      </c>
      <c r="C17" s="1329">
        <v>2.67</v>
      </c>
      <c r="D17" s="1330">
        <v>0.13</v>
      </c>
      <c r="E17" s="1331">
        <v>0.37190000000000001</v>
      </c>
      <c r="F17" s="1332">
        <v>0.1182</v>
      </c>
      <c r="G17" s="1333">
        <v>1.03</v>
      </c>
      <c r="H17" s="1334" t="s">
        <v>25</v>
      </c>
      <c r="I17" s="1336" t="s">
        <v>25</v>
      </c>
      <c r="J17" s="1337" t="s">
        <v>25</v>
      </c>
      <c r="K17" s="1335">
        <v>0.67369999999999997</v>
      </c>
      <c r="L17" s="1327">
        <v>2.1</v>
      </c>
    </row>
    <row r="18" spans="2:12" ht="12.75">
      <c r="B18" s="1347" t="s">
        <v>483</v>
      </c>
      <c r="C18" s="1348">
        <v>1.19</v>
      </c>
      <c r="D18" s="1349">
        <v>0.02</v>
      </c>
      <c r="E18" s="1350">
        <v>0.1739</v>
      </c>
      <c r="F18" s="1350">
        <v>4.5600000000000002E-2</v>
      </c>
      <c r="G18" s="1351"/>
      <c r="H18" s="1352">
        <v>2.71</v>
      </c>
      <c r="I18" s="1353">
        <v>0.72</v>
      </c>
      <c r="J18" s="1350">
        <v>0.75790000000000002</v>
      </c>
      <c r="K18" s="1335">
        <v>0.7218</v>
      </c>
      <c r="L18" s="1327"/>
    </row>
    <row r="19" spans="2:12" ht="12.75" thickBot="1">
      <c r="B19" s="1354" t="s">
        <v>1093</v>
      </c>
      <c r="C19" s="1355">
        <v>1.74</v>
      </c>
      <c r="D19" s="1356">
        <v>0.13277667199723711</v>
      </c>
      <c r="E19" s="1357">
        <v>0.43</v>
      </c>
      <c r="F19" s="1357">
        <v>0.7860129132792667</v>
      </c>
      <c r="G19" s="1358"/>
      <c r="H19" s="1359">
        <v>2.69</v>
      </c>
      <c r="I19" s="1356">
        <v>0.76148128800003412</v>
      </c>
      <c r="J19" s="1357">
        <v>0.78</v>
      </c>
      <c r="K19" s="1357">
        <v>1.03</v>
      </c>
      <c r="L19" s="1360"/>
    </row>
    <row r="20" spans="2:12" ht="12.75" thickTop="1">
      <c r="L20" s="1361"/>
    </row>
    <row r="21" spans="2:12">
      <c r="L21" s="1361"/>
    </row>
    <row r="22" spans="2:12" ht="15.75">
      <c r="D22" s="1362"/>
      <c r="E22" s="1363"/>
      <c r="F22" s="1363"/>
      <c r="G22" s="1363"/>
    </row>
    <row r="23" spans="2:12" ht="15.75">
      <c r="D23" s="1364"/>
      <c r="E23" s="1365"/>
      <c r="F23" s="1365"/>
      <c r="G23" s="1365"/>
    </row>
    <row r="24" spans="2:12" ht="15.75">
      <c r="D24" s="1364"/>
      <c r="E24" s="1365"/>
      <c r="F24" s="1365"/>
      <c r="G24" s="1365"/>
    </row>
    <row r="25" spans="2:12" ht="15.75">
      <c r="D25" s="1364"/>
      <c r="E25" s="1365"/>
      <c r="F25" s="1365"/>
      <c r="G25" s="1365"/>
    </row>
    <row r="26" spans="2:12" ht="15.75">
      <c r="D26" s="1364"/>
      <c r="E26" s="1365"/>
      <c r="F26" s="1365"/>
      <c r="G26" s="1365"/>
    </row>
    <row r="27" spans="2:12" ht="15.75">
      <c r="D27" s="1364"/>
      <c r="E27" s="1365"/>
      <c r="F27" s="1365"/>
      <c r="G27" s="1365"/>
    </row>
    <row r="28" spans="2:12" ht="15.75">
      <c r="D28" s="1364"/>
      <c r="E28" s="1365"/>
      <c r="F28" s="1365"/>
      <c r="G28" s="1365"/>
    </row>
    <row r="29" spans="2:12" ht="15">
      <c r="D29" s="1364"/>
      <c r="E29" s="1366"/>
      <c r="F29" s="1366"/>
      <c r="G29" s="1366"/>
    </row>
    <row r="30" spans="2:12" ht="15.75">
      <c r="D30" s="1362"/>
      <c r="E30" s="1365"/>
      <c r="F30" s="1365"/>
      <c r="G30" s="1365"/>
    </row>
    <row r="31" spans="2:12" ht="15.75">
      <c r="D31" s="1364"/>
      <c r="E31" s="1367"/>
      <c r="F31" s="1367"/>
      <c r="G31" s="1367"/>
    </row>
    <row r="32" spans="2:12" ht="15.75">
      <c r="D32" s="1362"/>
      <c r="E32" s="1368"/>
      <c r="F32" s="1368"/>
      <c r="G32" s="1368"/>
    </row>
    <row r="33" spans="4:12" ht="15.75">
      <c r="D33" s="1364"/>
      <c r="E33" s="1367"/>
      <c r="F33" s="1367"/>
      <c r="G33" s="1367"/>
      <c r="I33"/>
      <c r="J33"/>
      <c r="K33"/>
      <c r="L33"/>
    </row>
    <row r="34" spans="4:12" ht="15.75">
      <c r="D34" s="1364"/>
      <c r="E34" s="1368"/>
      <c r="F34" s="1368"/>
      <c r="G34" s="1368"/>
      <c r="I34" s="1369"/>
      <c r="J34"/>
      <c r="K34"/>
      <c r="L34"/>
    </row>
    <row r="35" spans="4:12" ht="15.75">
      <c r="D35" s="1370"/>
      <c r="E35" s="1368"/>
      <c r="F35" s="1368"/>
      <c r="G35" s="1368"/>
    </row>
    <row r="36" spans="4:12">
      <c r="D36" s="1371"/>
      <c r="F36" s="1371"/>
    </row>
    <row r="37" spans="4:12">
      <c r="D37" s="1371"/>
      <c r="F37" s="1371"/>
    </row>
  </sheetData>
  <mergeCells count="5">
    <mergeCell ref="B1:L1"/>
    <mergeCell ref="B2:L2"/>
    <mergeCell ref="B5:B6"/>
    <mergeCell ref="C5:G5"/>
    <mergeCell ref="H5:L5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5"/>
  <sheetViews>
    <sheetView view="pageBreakPreview" zoomScaleSheetLayoutView="100" workbookViewId="0">
      <selection activeCell="A2" sqref="A2:M2"/>
    </sheetView>
  </sheetViews>
  <sheetFormatPr defaultRowHeight="12.75"/>
  <cols>
    <col min="1" max="1" width="11.7109375" style="393" bestFit="1" customWidth="1"/>
    <col min="2" max="3" width="9.5703125" style="393" hidden="1" customWidth="1"/>
    <col min="4" max="4" width="0" style="393" hidden="1" customWidth="1"/>
    <col min="5" max="5" width="10.140625" style="393" customWidth="1"/>
    <col min="6" max="6" width="11.140625" style="393" customWidth="1"/>
    <col min="7" max="10" width="9.140625" style="393" customWidth="1"/>
    <col min="11" max="11" width="9.7109375" style="393" customWidth="1"/>
    <col min="12" max="12" width="9.140625" style="393" customWidth="1"/>
    <col min="13" max="256" width="9.140625" style="393"/>
    <col min="257" max="257" width="11.7109375" style="393" bestFit="1" customWidth="1"/>
    <col min="258" max="260" width="0" style="393" hidden="1" customWidth="1"/>
    <col min="261" max="261" width="10.140625" style="393" customWidth="1"/>
    <col min="262" max="262" width="11.140625" style="393" customWidth="1"/>
    <col min="263" max="266" width="9.140625" style="393" customWidth="1"/>
    <col min="267" max="267" width="9.7109375" style="393" customWidth="1"/>
    <col min="268" max="268" width="9.140625" style="393" customWidth="1"/>
    <col min="269" max="512" width="9.140625" style="393"/>
    <col min="513" max="513" width="11.7109375" style="393" bestFit="1" customWidth="1"/>
    <col min="514" max="516" width="0" style="393" hidden="1" customWidth="1"/>
    <col min="517" max="517" width="10.140625" style="393" customWidth="1"/>
    <col min="518" max="518" width="11.140625" style="393" customWidth="1"/>
    <col min="519" max="522" width="9.140625" style="393" customWidth="1"/>
    <col min="523" max="523" width="9.7109375" style="393" customWidth="1"/>
    <col min="524" max="524" width="9.140625" style="393" customWidth="1"/>
    <col min="525" max="768" width="9.140625" style="393"/>
    <col min="769" max="769" width="11.7109375" style="393" bestFit="1" customWidth="1"/>
    <col min="770" max="772" width="0" style="393" hidden="1" customWidth="1"/>
    <col min="773" max="773" width="10.140625" style="393" customWidth="1"/>
    <col min="774" max="774" width="11.140625" style="393" customWidth="1"/>
    <col min="775" max="778" width="9.140625" style="393" customWidth="1"/>
    <col min="779" max="779" width="9.7109375" style="393" customWidth="1"/>
    <col min="780" max="780" width="9.140625" style="393" customWidth="1"/>
    <col min="781" max="1024" width="9.140625" style="393"/>
    <col min="1025" max="1025" width="11.7109375" style="393" bestFit="1" customWidth="1"/>
    <col min="1026" max="1028" width="0" style="393" hidden="1" customWidth="1"/>
    <col min="1029" max="1029" width="10.140625" style="393" customWidth="1"/>
    <col min="1030" max="1030" width="11.140625" style="393" customWidth="1"/>
    <col min="1031" max="1034" width="9.140625" style="393" customWidth="1"/>
    <col min="1035" max="1035" width="9.7109375" style="393" customWidth="1"/>
    <col min="1036" max="1036" width="9.140625" style="393" customWidth="1"/>
    <col min="1037" max="1280" width="9.140625" style="393"/>
    <col min="1281" max="1281" width="11.7109375" style="393" bestFit="1" customWidth="1"/>
    <col min="1282" max="1284" width="0" style="393" hidden="1" customWidth="1"/>
    <col min="1285" max="1285" width="10.140625" style="393" customWidth="1"/>
    <col min="1286" max="1286" width="11.140625" style="393" customWidth="1"/>
    <col min="1287" max="1290" width="9.140625" style="393" customWidth="1"/>
    <col min="1291" max="1291" width="9.7109375" style="393" customWidth="1"/>
    <col min="1292" max="1292" width="9.140625" style="393" customWidth="1"/>
    <col min="1293" max="1536" width="9.140625" style="393"/>
    <col min="1537" max="1537" width="11.7109375" style="393" bestFit="1" customWidth="1"/>
    <col min="1538" max="1540" width="0" style="393" hidden="1" customWidth="1"/>
    <col min="1541" max="1541" width="10.140625" style="393" customWidth="1"/>
    <col min="1542" max="1542" width="11.140625" style="393" customWidth="1"/>
    <col min="1543" max="1546" width="9.140625" style="393" customWidth="1"/>
    <col min="1547" max="1547" width="9.7109375" style="393" customWidth="1"/>
    <col min="1548" max="1548" width="9.140625" style="393" customWidth="1"/>
    <col min="1549" max="1792" width="9.140625" style="393"/>
    <col min="1793" max="1793" width="11.7109375" style="393" bestFit="1" customWidth="1"/>
    <col min="1794" max="1796" width="0" style="393" hidden="1" customWidth="1"/>
    <col min="1797" max="1797" width="10.140625" style="393" customWidth="1"/>
    <col min="1798" max="1798" width="11.140625" style="393" customWidth="1"/>
    <col min="1799" max="1802" width="9.140625" style="393" customWidth="1"/>
    <col min="1803" max="1803" width="9.7109375" style="393" customWidth="1"/>
    <col min="1804" max="1804" width="9.140625" style="393" customWidth="1"/>
    <col min="1805" max="2048" width="9.140625" style="393"/>
    <col min="2049" max="2049" width="11.7109375" style="393" bestFit="1" customWidth="1"/>
    <col min="2050" max="2052" width="0" style="393" hidden="1" customWidth="1"/>
    <col min="2053" max="2053" width="10.140625" style="393" customWidth="1"/>
    <col min="2054" max="2054" width="11.140625" style="393" customWidth="1"/>
    <col min="2055" max="2058" width="9.140625" style="393" customWidth="1"/>
    <col min="2059" max="2059" width="9.7109375" style="393" customWidth="1"/>
    <col min="2060" max="2060" width="9.140625" style="393" customWidth="1"/>
    <col min="2061" max="2304" width="9.140625" style="393"/>
    <col min="2305" max="2305" width="11.7109375" style="393" bestFit="1" customWidth="1"/>
    <col min="2306" max="2308" width="0" style="393" hidden="1" customWidth="1"/>
    <col min="2309" max="2309" width="10.140625" style="393" customWidth="1"/>
    <col min="2310" max="2310" width="11.140625" style="393" customWidth="1"/>
    <col min="2311" max="2314" width="9.140625" style="393" customWidth="1"/>
    <col min="2315" max="2315" width="9.7109375" style="393" customWidth="1"/>
    <col min="2316" max="2316" width="9.140625" style="393" customWidth="1"/>
    <col min="2317" max="2560" width="9.140625" style="393"/>
    <col min="2561" max="2561" width="11.7109375" style="393" bestFit="1" customWidth="1"/>
    <col min="2562" max="2564" width="0" style="393" hidden="1" customWidth="1"/>
    <col min="2565" max="2565" width="10.140625" style="393" customWidth="1"/>
    <col min="2566" max="2566" width="11.140625" style="393" customWidth="1"/>
    <col min="2567" max="2570" width="9.140625" style="393" customWidth="1"/>
    <col min="2571" max="2571" width="9.7109375" style="393" customWidth="1"/>
    <col min="2572" max="2572" width="9.140625" style="393" customWidth="1"/>
    <col min="2573" max="2816" width="9.140625" style="393"/>
    <col min="2817" max="2817" width="11.7109375" style="393" bestFit="1" customWidth="1"/>
    <col min="2818" max="2820" width="0" style="393" hidden="1" customWidth="1"/>
    <col min="2821" max="2821" width="10.140625" style="393" customWidth="1"/>
    <col min="2822" max="2822" width="11.140625" style="393" customWidth="1"/>
    <col min="2823" max="2826" width="9.140625" style="393" customWidth="1"/>
    <col min="2827" max="2827" width="9.7109375" style="393" customWidth="1"/>
    <col min="2828" max="2828" width="9.140625" style="393" customWidth="1"/>
    <col min="2829" max="3072" width="9.140625" style="393"/>
    <col min="3073" max="3073" width="11.7109375" style="393" bestFit="1" customWidth="1"/>
    <col min="3074" max="3076" width="0" style="393" hidden="1" customWidth="1"/>
    <col min="3077" max="3077" width="10.140625" style="393" customWidth="1"/>
    <col min="3078" max="3078" width="11.140625" style="393" customWidth="1"/>
    <col min="3079" max="3082" width="9.140625" style="393" customWidth="1"/>
    <col min="3083" max="3083" width="9.7109375" style="393" customWidth="1"/>
    <col min="3084" max="3084" width="9.140625" style="393" customWidth="1"/>
    <col min="3085" max="3328" width="9.140625" style="393"/>
    <col min="3329" max="3329" width="11.7109375" style="393" bestFit="1" customWidth="1"/>
    <col min="3330" max="3332" width="0" style="393" hidden="1" customWidth="1"/>
    <col min="3333" max="3333" width="10.140625" style="393" customWidth="1"/>
    <col min="3334" max="3334" width="11.140625" style="393" customWidth="1"/>
    <col min="3335" max="3338" width="9.140625" style="393" customWidth="1"/>
    <col min="3339" max="3339" width="9.7109375" style="393" customWidth="1"/>
    <col min="3340" max="3340" width="9.140625" style="393" customWidth="1"/>
    <col min="3341" max="3584" width="9.140625" style="393"/>
    <col min="3585" max="3585" width="11.7109375" style="393" bestFit="1" customWidth="1"/>
    <col min="3586" max="3588" width="0" style="393" hidden="1" customWidth="1"/>
    <col min="3589" max="3589" width="10.140625" style="393" customWidth="1"/>
    <col min="3590" max="3590" width="11.140625" style="393" customWidth="1"/>
    <col min="3591" max="3594" width="9.140625" style="393" customWidth="1"/>
    <col min="3595" max="3595" width="9.7109375" style="393" customWidth="1"/>
    <col min="3596" max="3596" width="9.140625" style="393" customWidth="1"/>
    <col min="3597" max="3840" width="9.140625" style="393"/>
    <col min="3841" max="3841" width="11.7109375" style="393" bestFit="1" customWidth="1"/>
    <col min="3842" max="3844" width="0" style="393" hidden="1" customWidth="1"/>
    <col min="3845" max="3845" width="10.140625" style="393" customWidth="1"/>
    <col min="3846" max="3846" width="11.140625" style="393" customWidth="1"/>
    <col min="3847" max="3850" width="9.140625" style="393" customWidth="1"/>
    <col min="3851" max="3851" width="9.7109375" style="393" customWidth="1"/>
    <col min="3852" max="3852" width="9.140625" style="393" customWidth="1"/>
    <col min="3853" max="4096" width="9.140625" style="393"/>
    <col min="4097" max="4097" width="11.7109375" style="393" bestFit="1" customWidth="1"/>
    <col min="4098" max="4100" width="0" style="393" hidden="1" customWidth="1"/>
    <col min="4101" max="4101" width="10.140625" style="393" customWidth="1"/>
    <col min="4102" max="4102" width="11.140625" style="393" customWidth="1"/>
    <col min="4103" max="4106" width="9.140625" style="393" customWidth="1"/>
    <col min="4107" max="4107" width="9.7109375" style="393" customWidth="1"/>
    <col min="4108" max="4108" width="9.140625" style="393" customWidth="1"/>
    <col min="4109" max="4352" width="9.140625" style="393"/>
    <col min="4353" max="4353" width="11.7109375" style="393" bestFit="1" customWidth="1"/>
    <col min="4354" max="4356" width="0" style="393" hidden="1" customWidth="1"/>
    <col min="4357" max="4357" width="10.140625" style="393" customWidth="1"/>
    <col min="4358" max="4358" width="11.140625" style="393" customWidth="1"/>
    <col min="4359" max="4362" width="9.140625" style="393" customWidth="1"/>
    <col min="4363" max="4363" width="9.7109375" style="393" customWidth="1"/>
    <col min="4364" max="4364" width="9.140625" style="393" customWidth="1"/>
    <col min="4365" max="4608" width="9.140625" style="393"/>
    <col min="4609" max="4609" width="11.7109375" style="393" bestFit="1" customWidth="1"/>
    <col min="4610" max="4612" width="0" style="393" hidden="1" customWidth="1"/>
    <col min="4613" max="4613" width="10.140625" style="393" customWidth="1"/>
    <col min="4614" max="4614" width="11.140625" style="393" customWidth="1"/>
    <col min="4615" max="4618" width="9.140625" style="393" customWidth="1"/>
    <col min="4619" max="4619" width="9.7109375" style="393" customWidth="1"/>
    <col min="4620" max="4620" width="9.140625" style="393" customWidth="1"/>
    <col min="4621" max="4864" width="9.140625" style="393"/>
    <col min="4865" max="4865" width="11.7109375" style="393" bestFit="1" customWidth="1"/>
    <col min="4866" max="4868" width="0" style="393" hidden="1" customWidth="1"/>
    <col min="4869" max="4869" width="10.140625" style="393" customWidth="1"/>
    <col min="4870" max="4870" width="11.140625" style="393" customWidth="1"/>
    <col min="4871" max="4874" width="9.140625" style="393" customWidth="1"/>
    <col min="4875" max="4875" width="9.7109375" style="393" customWidth="1"/>
    <col min="4876" max="4876" width="9.140625" style="393" customWidth="1"/>
    <col min="4877" max="5120" width="9.140625" style="393"/>
    <col min="5121" max="5121" width="11.7109375" style="393" bestFit="1" customWidth="1"/>
    <col min="5122" max="5124" width="0" style="393" hidden="1" customWidth="1"/>
    <col min="5125" max="5125" width="10.140625" style="393" customWidth="1"/>
    <col min="5126" max="5126" width="11.140625" style="393" customWidth="1"/>
    <col min="5127" max="5130" width="9.140625" style="393" customWidth="1"/>
    <col min="5131" max="5131" width="9.7109375" style="393" customWidth="1"/>
    <col min="5132" max="5132" width="9.140625" style="393" customWidth="1"/>
    <col min="5133" max="5376" width="9.140625" style="393"/>
    <col min="5377" max="5377" width="11.7109375" style="393" bestFit="1" customWidth="1"/>
    <col min="5378" max="5380" width="0" style="393" hidden="1" customWidth="1"/>
    <col min="5381" max="5381" width="10.140625" style="393" customWidth="1"/>
    <col min="5382" max="5382" width="11.140625" style="393" customWidth="1"/>
    <col min="5383" max="5386" width="9.140625" style="393" customWidth="1"/>
    <col min="5387" max="5387" width="9.7109375" style="393" customWidth="1"/>
    <col min="5388" max="5388" width="9.140625" style="393" customWidth="1"/>
    <col min="5389" max="5632" width="9.140625" style="393"/>
    <col min="5633" max="5633" width="11.7109375" style="393" bestFit="1" customWidth="1"/>
    <col min="5634" max="5636" width="0" style="393" hidden="1" customWidth="1"/>
    <col min="5637" max="5637" width="10.140625" style="393" customWidth="1"/>
    <col min="5638" max="5638" width="11.140625" style="393" customWidth="1"/>
    <col min="5639" max="5642" width="9.140625" style="393" customWidth="1"/>
    <col min="5643" max="5643" width="9.7109375" style="393" customWidth="1"/>
    <col min="5644" max="5644" width="9.140625" style="393" customWidth="1"/>
    <col min="5645" max="5888" width="9.140625" style="393"/>
    <col min="5889" max="5889" width="11.7109375" style="393" bestFit="1" customWidth="1"/>
    <col min="5890" max="5892" width="0" style="393" hidden="1" customWidth="1"/>
    <col min="5893" max="5893" width="10.140625" style="393" customWidth="1"/>
    <col min="5894" max="5894" width="11.140625" style="393" customWidth="1"/>
    <col min="5895" max="5898" width="9.140625" style="393" customWidth="1"/>
    <col min="5899" max="5899" width="9.7109375" style="393" customWidth="1"/>
    <col min="5900" max="5900" width="9.140625" style="393" customWidth="1"/>
    <col min="5901" max="6144" width="9.140625" style="393"/>
    <col min="6145" max="6145" width="11.7109375" style="393" bestFit="1" customWidth="1"/>
    <col min="6146" max="6148" width="0" style="393" hidden="1" customWidth="1"/>
    <col min="6149" max="6149" width="10.140625" style="393" customWidth="1"/>
    <col min="6150" max="6150" width="11.140625" style="393" customWidth="1"/>
    <col min="6151" max="6154" width="9.140625" style="393" customWidth="1"/>
    <col min="6155" max="6155" width="9.7109375" style="393" customWidth="1"/>
    <col min="6156" max="6156" width="9.140625" style="393" customWidth="1"/>
    <col min="6157" max="6400" width="9.140625" style="393"/>
    <col min="6401" max="6401" width="11.7109375" style="393" bestFit="1" customWidth="1"/>
    <col min="6402" max="6404" width="0" style="393" hidden="1" customWidth="1"/>
    <col min="6405" max="6405" width="10.140625" style="393" customWidth="1"/>
    <col min="6406" max="6406" width="11.140625" style="393" customWidth="1"/>
    <col min="6407" max="6410" width="9.140625" style="393" customWidth="1"/>
    <col min="6411" max="6411" width="9.7109375" style="393" customWidth="1"/>
    <col min="6412" max="6412" width="9.140625" style="393" customWidth="1"/>
    <col min="6413" max="6656" width="9.140625" style="393"/>
    <col min="6657" max="6657" width="11.7109375" style="393" bestFit="1" customWidth="1"/>
    <col min="6658" max="6660" width="0" style="393" hidden="1" customWidth="1"/>
    <col min="6661" max="6661" width="10.140625" style="393" customWidth="1"/>
    <col min="6662" max="6662" width="11.140625" style="393" customWidth="1"/>
    <col min="6663" max="6666" width="9.140625" style="393" customWidth="1"/>
    <col min="6667" max="6667" width="9.7109375" style="393" customWidth="1"/>
    <col min="6668" max="6668" width="9.140625" style="393" customWidth="1"/>
    <col min="6669" max="6912" width="9.140625" style="393"/>
    <col min="6913" max="6913" width="11.7109375" style="393" bestFit="1" customWidth="1"/>
    <col min="6914" max="6916" width="0" style="393" hidden="1" customWidth="1"/>
    <col min="6917" max="6917" width="10.140625" style="393" customWidth="1"/>
    <col min="6918" max="6918" width="11.140625" style="393" customWidth="1"/>
    <col min="6919" max="6922" width="9.140625" style="393" customWidth="1"/>
    <col min="6923" max="6923" width="9.7109375" style="393" customWidth="1"/>
    <col min="6924" max="6924" width="9.140625" style="393" customWidth="1"/>
    <col min="6925" max="7168" width="9.140625" style="393"/>
    <col min="7169" max="7169" width="11.7109375" style="393" bestFit="1" customWidth="1"/>
    <col min="7170" max="7172" width="0" style="393" hidden="1" customWidth="1"/>
    <col min="7173" max="7173" width="10.140625" style="393" customWidth="1"/>
    <col min="7174" max="7174" width="11.140625" style="393" customWidth="1"/>
    <col min="7175" max="7178" width="9.140625" style="393" customWidth="1"/>
    <col min="7179" max="7179" width="9.7109375" style="393" customWidth="1"/>
    <col min="7180" max="7180" width="9.140625" style="393" customWidth="1"/>
    <col min="7181" max="7424" width="9.140625" style="393"/>
    <col min="7425" max="7425" width="11.7109375" style="393" bestFit="1" customWidth="1"/>
    <col min="7426" max="7428" width="0" style="393" hidden="1" customWidth="1"/>
    <col min="7429" max="7429" width="10.140625" style="393" customWidth="1"/>
    <col min="7430" max="7430" width="11.140625" style="393" customWidth="1"/>
    <col min="7431" max="7434" width="9.140625" style="393" customWidth="1"/>
    <col min="7435" max="7435" width="9.7109375" style="393" customWidth="1"/>
    <col min="7436" max="7436" width="9.140625" style="393" customWidth="1"/>
    <col min="7437" max="7680" width="9.140625" style="393"/>
    <col min="7681" max="7681" width="11.7109375" style="393" bestFit="1" customWidth="1"/>
    <col min="7682" max="7684" width="0" style="393" hidden="1" customWidth="1"/>
    <col min="7685" max="7685" width="10.140625" style="393" customWidth="1"/>
    <col min="7686" max="7686" width="11.140625" style="393" customWidth="1"/>
    <col min="7687" max="7690" width="9.140625" style="393" customWidth="1"/>
    <col min="7691" max="7691" width="9.7109375" style="393" customWidth="1"/>
    <col min="7692" max="7692" width="9.140625" style="393" customWidth="1"/>
    <col min="7693" max="7936" width="9.140625" style="393"/>
    <col min="7937" max="7937" width="11.7109375" style="393" bestFit="1" customWidth="1"/>
    <col min="7938" max="7940" width="0" style="393" hidden="1" customWidth="1"/>
    <col min="7941" max="7941" width="10.140625" style="393" customWidth="1"/>
    <col min="7942" max="7942" width="11.140625" style="393" customWidth="1"/>
    <col min="7943" max="7946" width="9.140625" style="393" customWidth="1"/>
    <col min="7947" max="7947" width="9.7109375" style="393" customWidth="1"/>
    <col min="7948" max="7948" width="9.140625" style="393" customWidth="1"/>
    <col min="7949" max="8192" width="9.140625" style="393"/>
    <col min="8193" max="8193" width="11.7109375" style="393" bestFit="1" customWidth="1"/>
    <col min="8194" max="8196" width="0" style="393" hidden="1" customWidth="1"/>
    <col min="8197" max="8197" width="10.140625" style="393" customWidth="1"/>
    <col min="8198" max="8198" width="11.140625" style="393" customWidth="1"/>
    <col min="8199" max="8202" width="9.140625" style="393" customWidth="1"/>
    <col min="8203" max="8203" width="9.7109375" style="393" customWidth="1"/>
    <col min="8204" max="8204" width="9.140625" style="393" customWidth="1"/>
    <col min="8205" max="8448" width="9.140625" style="393"/>
    <col min="8449" max="8449" width="11.7109375" style="393" bestFit="1" customWidth="1"/>
    <col min="8450" max="8452" width="0" style="393" hidden="1" customWidth="1"/>
    <col min="8453" max="8453" width="10.140625" style="393" customWidth="1"/>
    <col min="8454" max="8454" width="11.140625" style="393" customWidth="1"/>
    <col min="8455" max="8458" width="9.140625" style="393" customWidth="1"/>
    <col min="8459" max="8459" width="9.7109375" style="393" customWidth="1"/>
    <col min="8460" max="8460" width="9.140625" style="393" customWidth="1"/>
    <col min="8461" max="8704" width="9.140625" style="393"/>
    <col min="8705" max="8705" width="11.7109375" style="393" bestFit="1" customWidth="1"/>
    <col min="8706" max="8708" width="0" style="393" hidden="1" customWidth="1"/>
    <col min="8709" max="8709" width="10.140625" style="393" customWidth="1"/>
    <col min="8710" max="8710" width="11.140625" style="393" customWidth="1"/>
    <col min="8711" max="8714" width="9.140625" style="393" customWidth="1"/>
    <col min="8715" max="8715" width="9.7109375" style="393" customWidth="1"/>
    <col min="8716" max="8716" width="9.140625" style="393" customWidth="1"/>
    <col min="8717" max="8960" width="9.140625" style="393"/>
    <col min="8961" max="8961" width="11.7109375" style="393" bestFit="1" customWidth="1"/>
    <col min="8962" max="8964" width="0" style="393" hidden="1" customWidth="1"/>
    <col min="8965" max="8965" width="10.140625" style="393" customWidth="1"/>
    <col min="8966" max="8966" width="11.140625" style="393" customWidth="1"/>
    <col min="8967" max="8970" width="9.140625" style="393" customWidth="1"/>
    <col min="8971" max="8971" width="9.7109375" style="393" customWidth="1"/>
    <col min="8972" max="8972" width="9.140625" style="393" customWidth="1"/>
    <col min="8973" max="9216" width="9.140625" style="393"/>
    <col min="9217" max="9217" width="11.7109375" style="393" bestFit="1" customWidth="1"/>
    <col min="9218" max="9220" width="0" style="393" hidden="1" customWidth="1"/>
    <col min="9221" max="9221" width="10.140625" style="393" customWidth="1"/>
    <col min="9222" max="9222" width="11.140625" style="393" customWidth="1"/>
    <col min="9223" max="9226" width="9.140625" style="393" customWidth="1"/>
    <col min="9227" max="9227" width="9.7109375" style="393" customWidth="1"/>
    <col min="9228" max="9228" width="9.140625" style="393" customWidth="1"/>
    <col min="9229" max="9472" width="9.140625" style="393"/>
    <col min="9473" max="9473" width="11.7109375" style="393" bestFit="1" customWidth="1"/>
    <col min="9474" max="9476" width="0" style="393" hidden="1" customWidth="1"/>
    <col min="9477" max="9477" width="10.140625" style="393" customWidth="1"/>
    <col min="9478" max="9478" width="11.140625" style="393" customWidth="1"/>
    <col min="9479" max="9482" width="9.140625" style="393" customWidth="1"/>
    <col min="9483" max="9483" width="9.7109375" style="393" customWidth="1"/>
    <col min="9484" max="9484" width="9.140625" style="393" customWidth="1"/>
    <col min="9485" max="9728" width="9.140625" style="393"/>
    <col min="9729" max="9729" width="11.7109375" style="393" bestFit="1" customWidth="1"/>
    <col min="9730" max="9732" width="0" style="393" hidden="1" customWidth="1"/>
    <col min="9733" max="9733" width="10.140625" style="393" customWidth="1"/>
    <col min="9734" max="9734" width="11.140625" style="393" customWidth="1"/>
    <col min="9735" max="9738" width="9.140625" style="393" customWidth="1"/>
    <col min="9739" max="9739" width="9.7109375" style="393" customWidth="1"/>
    <col min="9740" max="9740" width="9.140625" style="393" customWidth="1"/>
    <col min="9741" max="9984" width="9.140625" style="393"/>
    <col min="9985" max="9985" width="11.7109375" style="393" bestFit="1" customWidth="1"/>
    <col min="9986" max="9988" width="0" style="393" hidden="1" customWidth="1"/>
    <col min="9989" max="9989" width="10.140625" style="393" customWidth="1"/>
    <col min="9990" max="9990" width="11.140625" style="393" customWidth="1"/>
    <col min="9991" max="9994" width="9.140625" style="393" customWidth="1"/>
    <col min="9995" max="9995" width="9.7109375" style="393" customWidth="1"/>
    <col min="9996" max="9996" width="9.140625" style="393" customWidth="1"/>
    <col min="9997" max="10240" width="9.140625" style="393"/>
    <col min="10241" max="10241" width="11.7109375" style="393" bestFit="1" customWidth="1"/>
    <col min="10242" max="10244" width="0" style="393" hidden="1" customWidth="1"/>
    <col min="10245" max="10245" width="10.140625" style="393" customWidth="1"/>
    <col min="10246" max="10246" width="11.140625" style="393" customWidth="1"/>
    <col min="10247" max="10250" width="9.140625" style="393" customWidth="1"/>
    <col min="10251" max="10251" width="9.7109375" style="393" customWidth="1"/>
    <col min="10252" max="10252" width="9.140625" style="393" customWidth="1"/>
    <col min="10253" max="10496" width="9.140625" style="393"/>
    <col min="10497" max="10497" width="11.7109375" style="393" bestFit="1" customWidth="1"/>
    <col min="10498" max="10500" width="0" style="393" hidden="1" customWidth="1"/>
    <col min="10501" max="10501" width="10.140625" style="393" customWidth="1"/>
    <col min="10502" max="10502" width="11.140625" style="393" customWidth="1"/>
    <col min="10503" max="10506" width="9.140625" style="393" customWidth="1"/>
    <col min="10507" max="10507" width="9.7109375" style="393" customWidth="1"/>
    <col min="10508" max="10508" width="9.140625" style="393" customWidth="1"/>
    <col min="10509" max="10752" width="9.140625" style="393"/>
    <col min="10753" max="10753" width="11.7109375" style="393" bestFit="1" customWidth="1"/>
    <col min="10754" max="10756" width="0" style="393" hidden="1" customWidth="1"/>
    <col min="10757" max="10757" width="10.140625" style="393" customWidth="1"/>
    <col min="10758" max="10758" width="11.140625" style="393" customWidth="1"/>
    <col min="10759" max="10762" width="9.140625" style="393" customWidth="1"/>
    <col min="10763" max="10763" width="9.7109375" style="393" customWidth="1"/>
    <col min="10764" max="10764" width="9.140625" style="393" customWidth="1"/>
    <col min="10765" max="11008" width="9.140625" style="393"/>
    <col min="11009" max="11009" width="11.7109375" style="393" bestFit="1" customWidth="1"/>
    <col min="11010" max="11012" width="0" style="393" hidden="1" customWidth="1"/>
    <col min="11013" max="11013" width="10.140625" style="393" customWidth="1"/>
    <col min="11014" max="11014" width="11.140625" style="393" customWidth="1"/>
    <col min="11015" max="11018" width="9.140625" style="393" customWidth="1"/>
    <col min="11019" max="11019" width="9.7109375" style="393" customWidth="1"/>
    <col min="11020" max="11020" width="9.140625" style="393" customWidth="1"/>
    <col min="11021" max="11264" width="9.140625" style="393"/>
    <col min="11265" max="11265" width="11.7109375" style="393" bestFit="1" customWidth="1"/>
    <col min="11266" max="11268" width="0" style="393" hidden="1" customWidth="1"/>
    <col min="11269" max="11269" width="10.140625" style="393" customWidth="1"/>
    <col min="11270" max="11270" width="11.140625" style="393" customWidth="1"/>
    <col min="11271" max="11274" width="9.140625" style="393" customWidth="1"/>
    <col min="11275" max="11275" width="9.7109375" style="393" customWidth="1"/>
    <col min="11276" max="11276" width="9.140625" style="393" customWidth="1"/>
    <col min="11277" max="11520" width="9.140625" style="393"/>
    <col min="11521" max="11521" width="11.7109375" style="393" bestFit="1" customWidth="1"/>
    <col min="11522" max="11524" width="0" style="393" hidden="1" customWidth="1"/>
    <col min="11525" max="11525" width="10.140625" style="393" customWidth="1"/>
    <col min="11526" max="11526" width="11.140625" style="393" customWidth="1"/>
    <col min="11527" max="11530" width="9.140625" style="393" customWidth="1"/>
    <col min="11531" max="11531" width="9.7109375" style="393" customWidth="1"/>
    <col min="11532" max="11532" width="9.140625" style="393" customWidth="1"/>
    <col min="11533" max="11776" width="9.140625" style="393"/>
    <col min="11777" max="11777" width="11.7109375" style="393" bestFit="1" customWidth="1"/>
    <col min="11778" max="11780" width="0" style="393" hidden="1" customWidth="1"/>
    <col min="11781" max="11781" width="10.140625" style="393" customWidth="1"/>
    <col min="11782" max="11782" width="11.140625" style="393" customWidth="1"/>
    <col min="11783" max="11786" width="9.140625" style="393" customWidth="1"/>
    <col min="11787" max="11787" width="9.7109375" style="393" customWidth="1"/>
    <col min="11788" max="11788" width="9.140625" style="393" customWidth="1"/>
    <col min="11789" max="12032" width="9.140625" style="393"/>
    <col min="12033" max="12033" width="11.7109375" style="393" bestFit="1" customWidth="1"/>
    <col min="12034" max="12036" width="0" style="393" hidden="1" customWidth="1"/>
    <col min="12037" max="12037" width="10.140625" style="393" customWidth="1"/>
    <col min="12038" max="12038" width="11.140625" style="393" customWidth="1"/>
    <col min="12039" max="12042" width="9.140625" style="393" customWidth="1"/>
    <col min="12043" max="12043" width="9.7109375" style="393" customWidth="1"/>
    <col min="12044" max="12044" width="9.140625" style="393" customWidth="1"/>
    <col min="12045" max="12288" width="9.140625" style="393"/>
    <col min="12289" max="12289" width="11.7109375" style="393" bestFit="1" customWidth="1"/>
    <col min="12290" max="12292" width="0" style="393" hidden="1" customWidth="1"/>
    <col min="12293" max="12293" width="10.140625" style="393" customWidth="1"/>
    <col min="12294" max="12294" width="11.140625" style="393" customWidth="1"/>
    <col min="12295" max="12298" width="9.140625" style="393" customWidth="1"/>
    <col min="12299" max="12299" width="9.7109375" style="393" customWidth="1"/>
    <col min="12300" max="12300" width="9.140625" style="393" customWidth="1"/>
    <col min="12301" max="12544" width="9.140625" style="393"/>
    <col min="12545" max="12545" width="11.7109375" style="393" bestFit="1" customWidth="1"/>
    <col min="12546" max="12548" width="0" style="393" hidden="1" customWidth="1"/>
    <col min="12549" max="12549" width="10.140625" style="393" customWidth="1"/>
    <col min="12550" max="12550" width="11.140625" style="393" customWidth="1"/>
    <col min="12551" max="12554" width="9.140625" style="393" customWidth="1"/>
    <col min="12555" max="12555" width="9.7109375" style="393" customWidth="1"/>
    <col min="12556" max="12556" width="9.140625" style="393" customWidth="1"/>
    <col min="12557" max="12800" width="9.140625" style="393"/>
    <col min="12801" max="12801" width="11.7109375" style="393" bestFit="1" customWidth="1"/>
    <col min="12802" max="12804" width="0" style="393" hidden="1" customWidth="1"/>
    <col min="12805" max="12805" width="10.140625" style="393" customWidth="1"/>
    <col min="12806" max="12806" width="11.140625" style="393" customWidth="1"/>
    <col min="12807" max="12810" width="9.140625" style="393" customWidth="1"/>
    <col min="12811" max="12811" width="9.7109375" style="393" customWidth="1"/>
    <col min="12812" max="12812" width="9.140625" style="393" customWidth="1"/>
    <col min="12813" max="13056" width="9.140625" style="393"/>
    <col min="13057" max="13057" width="11.7109375" style="393" bestFit="1" customWidth="1"/>
    <col min="13058" max="13060" width="0" style="393" hidden="1" customWidth="1"/>
    <col min="13061" max="13061" width="10.140625" style="393" customWidth="1"/>
    <col min="13062" max="13062" width="11.140625" style="393" customWidth="1"/>
    <col min="13063" max="13066" width="9.140625" style="393" customWidth="1"/>
    <col min="13067" max="13067" width="9.7109375" style="393" customWidth="1"/>
    <col min="13068" max="13068" width="9.140625" style="393" customWidth="1"/>
    <col min="13069" max="13312" width="9.140625" style="393"/>
    <col min="13313" max="13313" width="11.7109375" style="393" bestFit="1" customWidth="1"/>
    <col min="13314" max="13316" width="0" style="393" hidden="1" customWidth="1"/>
    <col min="13317" max="13317" width="10.140625" style="393" customWidth="1"/>
    <col min="13318" max="13318" width="11.140625" style="393" customWidth="1"/>
    <col min="13319" max="13322" width="9.140625" style="393" customWidth="1"/>
    <col min="13323" max="13323" width="9.7109375" style="393" customWidth="1"/>
    <col min="13324" max="13324" width="9.140625" style="393" customWidth="1"/>
    <col min="13325" max="13568" width="9.140625" style="393"/>
    <col min="13569" max="13569" width="11.7109375" style="393" bestFit="1" customWidth="1"/>
    <col min="13570" max="13572" width="0" style="393" hidden="1" customWidth="1"/>
    <col min="13573" max="13573" width="10.140625" style="393" customWidth="1"/>
    <col min="13574" max="13574" width="11.140625" style="393" customWidth="1"/>
    <col min="13575" max="13578" width="9.140625" style="393" customWidth="1"/>
    <col min="13579" max="13579" width="9.7109375" style="393" customWidth="1"/>
    <col min="13580" max="13580" width="9.140625" style="393" customWidth="1"/>
    <col min="13581" max="13824" width="9.140625" style="393"/>
    <col min="13825" max="13825" width="11.7109375" style="393" bestFit="1" customWidth="1"/>
    <col min="13826" max="13828" width="0" style="393" hidden="1" customWidth="1"/>
    <col min="13829" max="13829" width="10.140625" style="393" customWidth="1"/>
    <col min="13830" max="13830" width="11.140625" style="393" customWidth="1"/>
    <col min="13831" max="13834" width="9.140625" style="393" customWidth="1"/>
    <col min="13835" max="13835" width="9.7109375" style="393" customWidth="1"/>
    <col min="13836" max="13836" width="9.140625" style="393" customWidth="1"/>
    <col min="13837" max="14080" width="9.140625" style="393"/>
    <col min="14081" max="14081" width="11.7109375" style="393" bestFit="1" customWidth="1"/>
    <col min="14082" max="14084" width="0" style="393" hidden="1" customWidth="1"/>
    <col min="14085" max="14085" width="10.140625" style="393" customWidth="1"/>
    <col min="14086" max="14086" width="11.140625" style="393" customWidth="1"/>
    <col min="14087" max="14090" width="9.140625" style="393" customWidth="1"/>
    <col min="14091" max="14091" width="9.7109375" style="393" customWidth="1"/>
    <col min="14092" max="14092" width="9.140625" style="393" customWidth="1"/>
    <col min="14093" max="14336" width="9.140625" style="393"/>
    <col min="14337" max="14337" width="11.7109375" style="393" bestFit="1" customWidth="1"/>
    <col min="14338" max="14340" width="0" style="393" hidden="1" customWidth="1"/>
    <col min="14341" max="14341" width="10.140625" style="393" customWidth="1"/>
    <col min="14342" max="14342" width="11.140625" style="393" customWidth="1"/>
    <col min="14343" max="14346" width="9.140625" style="393" customWidth="1"/>
    <col min="14347" max="14347" width="9.7109375" style="393" customWidth="1"/>
    <col min="14348" max="14348" width="9.140625" style="393" customWidth="1"/>
    <col min="14349" max="14592" width="9.140625" style="393"/>
    <col min="14593" max="14593" width="11.7109375" style="393" bestFit="1" customWidth="1"/>
    <col min="14594" max="14596" width="0" style="393" hidden="1" customWidth="1"/>
    <col min="14597" max="14597" width="10.140625" style="393" customWidth="1"/>
    <col min="14598" max="14598" width="11.140625" style="393" customWidth="1"/>
    <col min="14599" max="14602" width="9.140625" style="393" customWidth="1"/>
    <col min="14603" max="14603" width="9.7109375" style="393" customWidth="1"/>
    <col min="14604" max="14604" width="9.140625" style="393" customWidth="1"/>
    <col min="14605" max="14848" width="9.140625" style="393"/>
    <col min="14849" max="14849" width="11.7109375" style="393" bestFit="1" customWidth="1"/>
    <col min="14850" max="14852" width="0" style="393" hidden="1" customWidth="1"/>
    <col min="14853" max="14853" width="10.140625" style="393" customWidth="1"/>
    <col min="14854" max="14854" width="11.140625" style="393" customWidth="1"/>
    <col min="14855" max="14858" width="9.140625" style="393" customWidth="1"/>
    <col min="14859" max="14859" width="9.7109375" style="393" customWidth="1"/>
    <col min="14860" max="14860" width="9.140625" style="393" customWidth="1"/>
    <col min="14861" max="15104" width="9.140625" style="393"/>
    <col min="15105" max="15105" width="11.7109375" style="393" bestFit="1" customWidth="1"/>
    <col min="15106" max="15108" width="0" style="393" hidden="1" customWidth="1"/>
    <col min="15109" max="15109" width="10.140625" style="393" customWidth="1"/>
    <col min="15110" max="15110" width="11.140625" style="393" customWidth="1"/>
    <col min="15111" max="15114" width="9.140625" style="393" customWidth="1"/>
    <col min="15115" max="15115" width="9.7109375" style="393" customWidth="1"/>
    <col min="15116" max="15116" width="9.140625" style="393" customWidth="1"/>
    <col min="15117" max="15360" width="9.140625" style="393"/>
    <col min="15361" max="15361" width="11.7109375" style="393" bestFit="1" customWidth="1"/>
    <col min="15362" max="15364" width="0" style="393" hidden="1" customWidth="1"/>
    <col min="15365" max="15365" width="10.140625" style="393" customWidth="1"/>
    <col min="15366" max="15366" width="11.140625" style="393" customWidth="1"/>
    <col min="15367" max="15370" width="9.140625" style="393" customWidth="1"/>
    <col min="15371" max="15371" width="9.7109375" style="393" customWidth="1"/>
    <col min="15372" max="15372" width="9.140625" style="393" customWidth="1"/>
    <col min="15373" max="15616" width="9.140625" style="393"/>
    <col min="15617" max="15617" width="11.7109375" style="393" bestFit="1" customWidth="1"/>
    <col min="15618" max="15620" width="0" style="393" hidden="1" customWidth="1"/>
    <col min="15621" max="15621" width="10.140625" style="393" customWidth="1"/>
    <col min="15622" max="15622" width="11.140625" style="393" customWidth="1"/>
    <col min="15623" max="15626" width="9.140625" style="393" customWidth="1"/>
    <col min="15627" max="15627" width="9.7109375" style="393" customWidth="1"/>
    <col min="15628" max="15628" width="9.140625" style="393" customWidth="1"/>
    <col min="15629" max="15872" width="9.140625" style="393"/>
    <col min="15873" max="15873" width="11.7109375" style="393" bestFit="1" customWidth="1"/>
    <col min="15874" max="15876" width="0" style="393" hidden="1" customWidth="1"/>
    <col min="15877" max="15877" width="10.140625" style="393" customWidth="1"/>
    <col min="15878" max="15878" width="11.140625" style="393" customWidth="1"/>
    <col min="15879" max="15882" width="9.140625" style="393" customWidth="1"/>
    <col min="15883" max="15883" width="9.7109375" style="393" customWidth="1"/>
    <col min="15884" max="15884" width="9.140625" style="393" customWidth="1"/>
    <col min="15885" max="16128" width="9.140625" style="393"/>
    <col min="16129" max="16129" width="11.7109375" style="393" bestFit="1" customWidth="1"/>
    <col min="16130" max="16132" width="0" style="393" hidden="1" customWidth="1"/>
    <col min="16133" max="16133" width="10.140625" style="393" customWidth="1"/>
    <col min="16134" max="16134" width="11.140625" style="393" customWidth="1"/>
    <col min="16135" max="16138" width="9.140625" style="393" customWidth="1"/>
    <col min="16139" max="16139" width="9.7109375" style="393" customWidth="1"/>
    <col min="16140" max="16140" width="9.140625" style="393" customWidth="1"/>
    <col min="16141" max="16384" width="9.140625" style="393"/>
  </cols>
  <sheetData>
    <row r="1" spans="1:15">
      <c r="A1" s="1549" t="s">
        <v>485</v>
      </c>
      <c r="B1" s="1549"/>
      <c r="C1" s="1549"/>
      <c r="D1" s="1549"/>
      <c r="E1" s="1549"/>
      <c r="F1" s="1549"/>
      <c r="G1" s="1549"/>
      <c r="H1" s="1549"/>
      <c r="I1" s="1549"/>
      <c r="J1" s="1549"/>
      <c r="K1" s="1549"/>
      <c r="L1" s="1549"/>
      <c r="M1" s="1549"/>
    </row>
    <row r="2" spans="1:15" ht="15.75">
      <c r="A2" s="1550" t="s">
        <v>486</v>
      </c>
      <c r="B2" s="1550"/>
      <c r="C2" s="1550"/>
      <c r="D2" s="1550"/>
      <c r="E2" s="1550"/>
      <c r="F2" s="1550"/>
      <c r="G2" s="1550"/>
      <c r="H2" s="1550"/>
      <c r="I2" s="1550"/>
      <c r="J2" s="1550"/>
      <c r="K2" s="1550"/>
      <c r="L2" s="1550"/>
      <c r="M2" s="1550"/>
    </row>
    <row r="3" spans="1:15">
      <c r="A3" s="1551" t="s">
        <v>487</v>
      </c>
      <c r="B3" s="1551"/>
      <c r="C3" s="1551"/>
      <c r="D3" s="1551"/>
      <c r="E3" s="1551"/>
      <c r="F3" s="1551"/>
      <c r="G3" s="1551"/>
      <c r="H3" s="1551"/>
      <c r="I3" s="1551"/>
      <c r="J3" s="1551"/>
      <c r="K3" s="1551"/>
      <c r="L3" s="1551"/>
      <c r="M3" s="1551"/>
    </row>
    <row r="4" spans="1:15" ht="13.5" thickBot="1">
      <c r="A4" s="394"/>
      <c r="B4" s="394"/>
      <c r="C4" s="394"/>
      <c r="D4" s="394"/>
      <c r="E4" s="394"/>
      <c r="F4" s="394"/>
      <c r="G4" s="394"/>
      <c r="H4" s="394"/>
      <c r="I4" s="394"/>
      <c r="J4" s="394"/>
    </row>
    <row r="5" spans="1:15" ht="13.5" thickTop="1">
      <c r="A5" s="1552" t="s">
        <v>488</v>
      </c>
      <c r="B5" s="1554" t="s">
        <v>489</v>
      </c>
      <c r="C5" s="1554"/>
      <c r="D5" s="1555"/>
      <c r="E5" s="1554" t="s">
        <v>5</v>
      </c>
      <c r="F5" s="1554"/>
      <c r="G5" s="1555"/>
      <c r="H5" s="1554" t="s">
        <v>6</v>
      </c>
      <c r="I5" s="1554"/>
      <c r="J5" s="1555"/>
      <c r="K5" s="1554" t="s">
        <v>77</v>
      </c>
      <c r="L5" s="1554"/>
      <c r="M5" s="1556"/>
    </row>
    <row r="6" spans="1:15">
      <c r="A6" s="1553"/>
      <c r="B6" s="973" t="s">
        <v>490</v>
      </c>
      <c r="C6" s="973" t="s">
        <v>491</v>
      </c>
      <c r="D6" s="973" t="s">
        <v>492</v>
      </c>
      <c r="E6" s="973" t="s">
        <v>490</v>
      </c>
      <c r="F6" s="973" t="s">
        <v>491</v>
      </c>
      <c r="G6" s="973" t="s">
        <v>492</v>
      </c>
      <c r="H6" s="973" t="s">
        <v>490</v>
      </c>
      <c r="I6" s="973" t="s">
        <v>491</v>
      </c>
      <c r="J6" s="973" t="s">
        <v>492</v>
      </c>
      <c r="K6" s="973" t="s">
        <v>490</v>
      </c>
      <c r="L6" s="973" t="s">
        <v>491</v>
      </c>
      <c r="M6" s="974" t="s">
        <v>492</v>
      </c>
    </row>
    <row r="7" spans="1:15">
      <c r="A7" s="975" t="s">
        <v>472</v>
      </c>
      <c r="B7" s="395">
        <v>11.852776044915785</v>
      </c>
      <c r="C7" s="396">
        <v>10.026857654431524</v>
      </c>
      <c r="D7" s="397">
        <f>B7-C7</f>
        <v>1.8259183904842615</v>
      </c>
      <c r="E7" s="398">
        <v>7.5</v>
      </c>
      <c r="F7" s="399">
        <v>7.7265973254086191</v>
      </c>
      <c r="G7" s="400">
        <v>-0.2265973254086191</v>
      </c>
      <c r="H7" s="398">
        <v>6.9</v>
      </c>
      <c r="I7" s="401">
        <v>3.7</v>
      </c>
      <c r="J7" s="402">
        <f t="shared" ref="J7:J18" si="0">H7-I7</f>
        <v>3.2</v>
      </c>
      <c r="K7" s="398">
        <v>8.6</v>
      </c>
      <c r="L7" s="401">
        <v>5.0999999999999996</v>
      </c>
      <c r="M7" s="976">
        <f t="shared" ref="M7:M17" si="1">K7-L7</f>
        <v>3.5</v>
      </c>
    </row>
    <row r="8" spans="1:15">
      <c r="A8" s="975" t="s">
        <v>473</v>
      </c>
      <c r="B8" s="395">
        <v>11.241507103150084</v>
      </c>
      <c r="C8" s="396">
        <v>9.7345132743362797</v>
      </c>
      <c r="D8" s="403">
        <f t="shared" ref="D8:D18" si="2">B8-C8</f>
        <v>1.5069938288138047</v>
      </c>
      <c r="E8" s="404">
        <v>7.6</v>
      </c>
      <c r="F8" s="405">
        <v>6.4610866372980951</v>
      </c>
      <c r="G8" s="406">
        <v>1.1389133627019046</v>
      </c>
      <c r="H8" s="404">
        <v>7.2</v>
      </c>
      <c r="I8" s="407">
        <v>4.4000000000000004</v>
      </c>
      <c r="J8" s="402">
        <f t="shared" si="0"/>
        <v>2.8</v>
      </c>
      <c r="K8" s="404">
        <v>7.9</v>
      </c>
      <c r="L8" s="407">
        <v>4.3</v>
      </c>
      <c r="M8" s="977">
        <f t="shared" si="1"/>
        <v>3.6000000000000005</v>
      </c>
    </row>
    <row r="9" spans="1:15">
      <c r="A9" s="975" t="s">
        <v>474</v>
      </c>
      <c r="B9" s="395">
        <v>10.51344743276286</v>
      </c>
      <c r="C9" s="396">
        <v>9.7539543057996667</v>
      </c>
      <c r="D9" s="403">
        <f t="shared" si="2"/>
        <v>0.75949312696319282</v>
      </c>
      <c r="E9" s="408">
        <v>7.5</v>
      </c>
      <c r="F9" s="405">
        <v>5.5232558139534831</v>
      </c>
      <c r="G9" s="406">
        <v>1.9767441860465169</v>
      </c>
      <c r="H9" s="408">
        <v>8.1999999999999993</v>
      </c>
      <c r="I9" s="407">
        <v>5</v>
      </c>
      <c r="J9" s="402">
        <f t="shared" si="0"/>
        <v>3.1999999999999993</v>
      </c>
      <c r="K9" s="408">
        <v>6.7</v>
      </c>
      <c r="L9" s="407">
        <v>4.2</v>
      </c>
      <c r="M9" s="977">
        <f t="shared" si="1"/>
        <v>2.5</v>
      </c>
    </row>
    <row r="10" spans="1:15">
      <c r="A10" s="975" t="s">
        <v>475</v>
      </c>
      <c r="B10" s="395">
        <v>10.465116279069761</v>
      </c>
      <c r="C10" s="396">
        <v>9.9035933391761688</v>
      </c>
      <c r="D10" s="403">
        <f t="shared" si="2"/>
        <v>0.56152293989359237</v>
      </c>
      <c r="E10" s="408">
        <v>7.2</v>
      </c>
      <c r="F10" s="405">
        <v>4.3758967001434712</v>
      </c>
      <c r="G10" s="406">
        <v>2.824103299856529</v>
      </c>
      <c r="H10" s="408">
        <v>10.4</v>
      </c>
      <c r="I10" s="407">
        <v>5.4</v>
      </c>
      <c r="J10" s="402">
        <f t="shared" si="0"/>
        <v>5</v>
      </c>
      <c r="K10" s="408">
        <v>4.8</v>
      </c>
      <c r="L10" s="407">
        <v>3.6</v>
      </c>
      <c r="M10" s="977">
        <f t="shared" si="1"/>
        <v>1.1999999999999997</v>
      </c>
    </row>
    <row r="11" spans="1:15">
      <c r="A11" s="975" t="s">
        <v>476</v>
      </c>
      <c r="B11" s="395">
        <v>10.368098159509202</v>
      </c>
      <c r="C11" s="396">
        <v>10.563380281690144</v>
      </c>
      <c r="D11" s="403">
        <f t="shared" si="2"/>
        <v>-0.19528212218094154</v>
      </c>
      <c r="E11" s="408">
        <v>7</v>
      </c>
      <c r="F11" s="407">
        <v>4.9275362318840621</v>
      </c>
      <c r="G11" s="406">
        <v>2.0724637681159379</v>
      </c>
      <c r="H11" s="408">
        <v>11.6</v>
      </c>
      <c r="I11" s="407">
        <v>5.6</v>
      </c>
      <c r="J11" s="402">
        <f t="shared" si="0"/>
        <v>6</v>
      </c>
      <c r="K11" s="408">
        <v>3.8</v>
      </c>
      <c r="L11" s="407">
        <v>3.4</v>
      </c>
      <c r="M11" s="977">
        <f t="shared" si="1"/>
        <v>0.39999999999999991</v>
      </c>
    </row>
    <row r="12" spans="1:15">
      <c r="A12" s="975" t="s">
        <v>477</v>
      </c>
      <c r="B12" s="395">
        <v>9.8170731707317032</v>
      </c>
      <c r="C12" s="396">
        <v>10.78947368421052</v>
      </c>
      <c r="D12" s="403">
        <f t="shared" si="2"/>
        <v>-0.97240051347881717</v>
      </c>
      <c r="E12" s="408">
        <v>6.8</v>
      </c>
      <c r="F12" s="407">
        <v>5.1936619718310055</v>
      </c>
      <c r="G12" s="406">
        <v>1.6063380281689943</v>
      </c>
      <c r="H12" s="408">
        <v>12.1</v>
      </c>
      <c r="I12" s="407">
        <v>5.7</v>
      </c>
      <c r="J12" s="402">
        <f t="shared" si="0"/>
        <v>6.3999999999999995</v>
      </c>
      <c r="K12" s="408">
        <v>3.2</v>
      </c>
      <c r="L12" s="407">
        <v>3.2</v>
      </c>
      <c r="M12" s="977">
        <f t="shared" si="1"/>
        <v>0</v>
      </c>
      <c r="O12" s="409"/>
    </row>
    <row r="13" spans="1:15">
      <c r="A13" s="975" t="s">
        <v>478</v>
      </c>
      <c r="B13" s="395">
        <v>10.073260073260087</v>
      </c>
      <c r="C13" s="396">
        <v>10.907504363001735</v>
      </c>
      <c r="D13" s="403">
        <f t="shared" si="2"/>
        <v>-0.83424428974164755</v>
      </c>
      <c r="E13" s="410">
        <v>7</v>
      </c>
      <c r="F13" s="407">
        <v>5.3697183098591665</v>
      </c>
      <c r="G13" s="406">
        <v>1.6302816901408335</v>
      </c>
      <c r="H13" s="410">
        <v>11.3</v>
      </c>
      <c r="I13" s="407">
        <v>5.2</v>
      </c>
      <c r="J13" s="402">
        <f t="shared" si="0"/>
        <v>6.1000000000000005</v>
      </c>
      <c r="K13" s="408">
        <v>3.26</v>
      </c>
      <c r="L13" s="407">
        <v>3.7</v>
      </c>
      <c r="M13" s="1522">
        <f t="shared" si="1"/>
        <v>-0.44000000000000039</v>
      </c>
    </row>
    <row r="14" spans="1:15">
      <c r="A14" s="975" t="s">
        <v>479</v>
      </c>
      <c r="B14" s="395">
        <v>10.237659963436926</v>
      </c>
      <c r="C14" s="396">
        <v>10.389610389610397</v>
      </c>
      <c r="D14" s="403">
        <f t="shared" si="2"/>
        <v>-0.15195042617347099</v>
      </c>
      <c r="E14" s="408">
        <v>7</v>
      </c>
      <c r="F14" s="407">
        <v>5.2539404553415068</v>
      </c>
      <c r="G14" s="406">
        <v>1.7460595446584932</v>
      </c>
      <c r="H14" s="410">
        <v>10.199999999999999</v>
      </c>
      <c r="I14" s="407">
        <v>4.83</v>
      </c>
      <c r="J14" s="402">
        <f t="shared" si="0"/>
        <v>5.3699999999999992</v>
      </c>
      <c r="K14" s="408">
        <v>2.9</v>
      </c>
      <c r="L14" s="407">
        <v>3.8</v>
      </c>
      <c r="M14" s="1522">
        <f t="shared" si="1"/>
        <v>-0.89999999999999991</v>
      </c>
    </row>
    <row r="15" spans="1:15">
      <c r="A15" s="975" t="s">
        <v>480</v>
      </c>
      <c r="B15" s="395">
        <v>9.4578313253011999</v>
      </c>
      <c r="C15" s="396">
        <v>9.3936806148591074</v>
      </c>
      <c r="D15" s="403">
        <f t="shared" si="2"/>
        <v>6.4150710442092418E-2</v>
      </c>
      <c r="E15" s="408">
        <v>6.9</v>
      </c>
      <c r="F15" s="407">
        <v>4.8653344917463102</v>
      </c>
      <c r="G15" s="406">
        <v>2.0346655082536902</v>
      </c>
      <c r="H15" s="408">
        <v>9.6999999999999993</v>
      </c>
      <c r="I15" s="407">
        <v>5.39</v>
      </c>
      <c r="J15" s="402">
        <f t="shared" si="0"/>
        <v>4.3099999999999996</v>
      </c>
      <c r="K15" s="408">
        <v>3.8</v>
      </c>
      <c r="L15" s="407">
        <v>3</v>
      </c>
      <c r="M15" s="1521">
        <f t="shared" si="1"/>
        <v>0.79999999999999982</v>
      </c>
    </row>
    <row r="16" spans="1:15">
      <c r="A16" s="975" t="s">
        <v>481</v>
      </c>
      <c r="B16" s="408">
        <v>8.6904761904761756</v>
      </c>
      <c r="C16" s="411">
        <v>9.3062605752960934</v>
      </c>
      <c r="D16" s="403">
        <f t="shared" si="2"/>
        <v>-0.61578438481991782</v>
      </c>
      <c r="E16" s="408">
        <v>7.1</v>
      </c>
      <c r="F16" s="407">
        <v>5.0086355785837497</v>
      </c>
      <c r="G16" s="406">
        <v>2.0913644214162499</v>
      </c>
      <c r="H16" s="408">
        <v>10</v>
      </c>
      <c r="I16" s="407">
        <v>5.76</v>
      </c>
      <c r="J16" s="402">
        <f t="shared" si="0"/>
        <v>4.24</v>
      </c>
      <c r="K16" s="408">
        <v>3.36</v>
      </c>
      <c r="L16" s="407">
        <v>2.2000000000000002</v>
      </c>
      <c r="M16" s="977">
        <f t="shared" si="1"/>
        <v>1.1599999999999997</v>
      </c>
    </row>
    <row r="17" spans="1:13">
      <c r="A17" s="975" t="s">
        <v>482</v>
      </c>
      <c r="B17" s="395">
        <v>8.2256169212690793</v>
      </c>
      <c r="C17" s="396">
        <v>9.8662207357859586</v>
      </c>
      <c r="D17" s="403">
        <f t="shared" si="2"/>
        <v>-1.6406038145168793</v>
      </c>
      <c r="E17" s="408">
        <v>7.4</v>
      </c>
      <c r="F17" s="407">
        <v>5.3984575835475539</v>
      </c>
      <c r="G17" s="406">
        <v>2.0015424164524465</v>
      </c>
      <c r="H17" s="408">
        <v>11.1</v>
      </c>
      <c r="I17" s="407">
        <v>5.8</v>
      </c>
      <c r="J17" s="402">
        <f t="shared" si="0"/>
        <v>5.3</v>
      </c>
      <c r="K17" s="408">
        <v>2.78</v>
      </c>
      <c r="L17" s="407">
        <v>1.5</v>
      </c>
      <c r="M17" s="977">
        <f t="shared" si="1"/>
        <v>1.2799999999999998</v>
      </c>
    </row>
    <row r="18" spans="1:13">
      <c r="A18" s="975" t="s">
        <v>483</v>
      </c>
      <c r="B18" s="395">
        <v>7.8</v>
      </c>
      <c r="C18" s="396">
        <v>9.637561779242148</v>
      </c>
      <c r="D18" s="403">
        <f t="shared" si="2"/>
        <v>-1.8375617792421481</v>
      </c>
      <c r="E18" s="398">
        <v>7.6</v>
      </c>
      <c r="F18" s="412">
        <v>3.7</v>
      </c>
      <c r="G18" s="406">
        <v>3.8999999999999995</v>
      </c>
      <c r="H18" s="398">
        <v>10.4</v>
      </c>
      <c r="I18" s="412">
        <v>6.1</v>
      </c>
      <c r="J18" s="402">
        <f t="shared" si="0"/>
        <v>4.3000000000000007</v>
      </c>
      <c r="K18" s="398"/>
      <c r="L18" s="412"/>
      <c r="M18" s="978"/>
    </row>
    <row r="19" spans="1:13" ht="13.5" thickBot="1">
      <c r="A19" s="979" t="s">
        <v>484</v>
      </c>
      <c r="B19" s="980">
        <f>AVERAGE(B7:B18)</f>
        <v>9.8952385553235711</v>
      </c>
      <c r="C19" s="980">
        <f>AVERAGE(C7:C18)</f>
        <v>10.022717583119979</v>
      </c>
      <c r="D19" s="981">
        <f>AVERAGE(D7:D18)</f>
        <v>-0.12747902779640655</v>
      </c>
      <c r="E19" s="980">
        <f t="shared" ref="E19:J19" si="3">AVERAGE(E7:E18)</f>
        <v>7.2166666666666659</v>
      </c>
      <c r="F19" s="980">
        <f t="shared" si="3"/>
        <v>5.3170100916330858</v>
      </c>
      <c r="G19" s="980">
        <f t="shared" si="3"/>
        <v>1.8996565750335812</v>
      </c>
      <c r="H19" s="980">
        <f t="shared" si="3"/>
        <v>9.9250000000000007</v>
      </c>
      <c r="I19" s="980">
        <f t="shared" si="3"/>
        <v>5.2399999999999993</v>
      </c>
      <c r="J19" s="980">
        <f t="shared" si="3"/>
        <v>4.6849999999999996</v>
      </c>
      <c r="K19" s="980">
        <f>AVERAGE(K7:K18)</f>
        <v>4.6454545454545446</v>
      </c>
      <c r="L19" s="980">
        <f>AVERAGE(L7:L18)</f>
        <v>3.4545454545454546</v>
      </c>
      <c r="M19" s="982">
        <f>AVERAGE(M7:M18)</f>
        <v>1.1909090909090909</v>
      </c>
    </row>
    <row r="20" spans="1:13" ht="13.5" thickTop="1">
      <c r="A20" s="413"/>
      <c r="B20" s="413"/>
      <c r="C20" s="413"/>
      <c r="D20" s="413"/>
      <c r="E20" s="413"/>
      <c r="F20" s="413"/>
      <c r="G20" s="413"/>
      <c r="H20" s="413"/>
      <c r="I20" s="413"/>
      <c r="J20" s="413"/>
    </row>
    <row r="21" spans="1:13">
      <c r="A21" s="414" t="s">
        <v>493</v>
      </c>
      <c r="B21" s="413"/>
      <c r="C21" s="413"/>
      <c r="D21" s="413"/>
      <c r="E21" s="413"/>
      <c r="F21" s="413"/>
      <c r="G21" s="413"/>
      <c r="H21" s="413"/>
      <c r="I21" s="413"/>
      <c r="J21" s="413"/>
    </row>
    <row r="22" spans="1:13">
      <c r="A22" s="413" t="s">
        <v>494</v>
      </c>
      <c r="G22" s="415"/>
    </row>
    <row r="23" spans="1:13">
      <c r="A23" s="416" t="s">
        <v>495</v>
      </c>
      <c r="G23" s="415"/>
    </row>
    <row r="24" spans="1:13">
      <c r="G24" s="415"/>
    </row>
    <row r="25" spans="1:13">
      <c r="G25" s="415"/>
    </row>
  </sheetData>
  <mergeCells count="8">
    <mergeCell ref="A1:M1"/>
    <mergeCell ref="A2:M2"/>
    <mergeCell ref="A3:M3"/>
    <mergeCell ref="A5:A6"/>
    <mergeCell ref="B5:D5"/>
    <mergeCell ref="E5:G5"/>
    <mergeCell ref="H5:J5"/>
    <mergeCell ref="K5:M5"/>
  </mergeCells>
  <printOptions horizontalCentered="1"/>
  <pageMargins left="0.3" right="0.3" top="0.3" bottom="0.3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H53"/>
  <sheetViews>
    <sheetView workbookViewId="0">
      <selection activeCell="D24" sqref="D24"/>
    </sheetView>
  </sheetViews>
  <sheetFormatPr defaultRowHeight="12.75"/>
  <cols>
    <col min="1" max="1" width="46.85546875" style="76" customWidth="1"/>
    <col min="2" max="6" width="11" style="76" customWidth="1"/>
    <col min="7" max="7" width="9.140625" style="76"/>
    <col min="8" max="8" width="9.5703125" style="76" bestFit="1" customWidth="1"/>
    <col min="9" max="256" width="9.140625" style="76"/>
    <col min="257" max="257" width="46.85546875" style="76" customWidth="1"/>
    <col min="258" max="262" width="11" style="76" customWidth="1"/>
    <col min="263" max="263" width="9.140625" style="76"/>
    <col min="264" max="264" width="9.5703125" style="76" bestFit="1" customWidth="1"/>
    <col min="265" max="512" width="9.140625" style="76"/>
    <col min="513" max="513" width="46.85546875" style="76" customWidth="1"/>
    <col min="514" max="518" width="11" style="76" customWidth="1"/>
    <col min="519" max="519" width="9.140625" style="76"/>
    <col min="520" max="520" width="9.5703125" style="76" bestFit="1" customWidth="1"/>
    <col min="521" max="768" width="9.140625" style="76"/>
    <col min="769" max="769" width="46.85546875" style="76" customWidth="1"/>
    <col min="770" max="774" width="11" style="76" customWidth="1"/>
    <col min="775" max="775" width="9.140625" style="76"/>
    <col min="776" max="776" width="9.5703125" style="76" bestFit="1" customWidth="1"/>
    <col min="777" max="1024" width="9.140625" style="76"/>
    <col min="1025" max="1025" width="46.85546875" style="76" customWidth="1"/>
    <col min="1026" max="1030" width="11" style="76" customWidth="1"/>
    <col min="1031" max="1031" width="9.140625" style="76"/>
    <col min="1032" max="1032" width="9.5703125" style="76" bestFit="1" customWidth="1"/>
    <col min="1033" max="1280" width="9.140625" style="76"/>
    <col min="1281" max="1281" width="46.85546875" style="76" customWidth="1"/>
    <col min="1282" max="1286" width="11" style="76" customWidth="1"/>
    <col min="1287" max="1287" width="9.140625" style="76"/>
    <col min="1288" max="1288" width="9.5703125" style="76" bestFit="1" customWidth="1"/>
    <col min="1289" max="1536" width="9.140625" style="76"/>
    <col min="1537" max="1537" width="46.85546875" style="76" customWidth="1"/>
    <col min="1538" max="1542" width="11" style="76" customWidth="1"/>
    <col min="1543" max="1543" width="9.140625" style="76"/>
    <col min="1544" max="1544" width="9.5703125" style="76" bestFit="1" customWidth="1"/>
    <col min="1545" max="1792" width="9.140625" style="76"/>
    <col min="1793" max="1793" width="46.85546875" style="76" customWidth="1"/>
    <col min="1794" max="1798" width="11" style="76" customWidth="1"/>
    <col min="1799" max="1799" width="9.140625" style="76"/>
    <col min="1800" max="1800" width="9.5703125" style="76" bestFit="1" customWidth="1"/>
    <col min="1801" max="2048" width="9.140625" style="76"/>
    <col min="2049" max="2049" width="46.85546875" style="76" customWidth="1"/>
    <col min="2050" max="2054" width="11" style="76" customWidth="1"/>
    <col min="2055" max="2055" width="9.140625" style="76"/>
    <col min="2056" max="2056" width="9.5703125" style="76" bestFit="1" customWidth="1"/>
    <col min="2057" max="2304" width="9.140625" style="76"/>
    <col min="2305" max="2305" width="46.85546875" style="76" customWidth="1"/>
    <col min="2306" max="2310" width="11" style="76" customWidth="1"/>
    <col min="2311" max="2311" width="9.140625" style="76"/>
    <col min="2312" max="2312" width="9.5703125" style="76" bestFit="1" customWidth="1"/>
    <col min="2313" max="2560" width="9.140625" style="76"/>
    <col min="2561" max="2561" width="46.85546875" style="76" customWidth="1"/>
    <col min="2562" max="2566" width="11" style="76" customWidth="1"/>
    <col min="2567" max="2567" width="9.140625" style="76"/>
    <col min="2568" max="2568" width="9.5703125" style="76" bestFit="1" customWidth="1"/>
    <col min="2569" max="2816" width="9.140625" style="76"/>
    <col min="2817" max="2817" width="46.85546875" style="76" customWidth="1"/>
    <col min="2818" max="2822" width="11" style="76" customWidth="1"/>
    <col min="2823" max="2823" width="9.140625" style="76"/>
    <col min="2824" max="2824" width="9.5703125" style="76" bestFit="1" customWidth="1"/>
    <col min="2825" max="3072" width="9.140625" style="76"/>
    <col min="3073" max="3073" width="46.85546875" style="76" customWidth="1"/>
    <col min="3074" max="3078" width="11" style="76" customWidth="1"/>
    <col min="3079" max="3079" width="9.140625" style="76"/>
    <col min="3080" max="3080" width="9.5703125" style="76" bestFit="1" customWidth="1"/>
    <col min="3081" max="3328" width="9.140625" style="76"/>
    <col min="3329" max="3329" width="46.85546875" style="76" customWidth="1"/>
    <col min="3330" max="3334" width="11" style="76" customWidth="1"/>
    <col min="3335" max="3335" width="9.140625" style="76"/>
    <col min="3336" max="3336" width="9.5703125" style="76" bestFit="1" customWidth="1"/>
    <col min="3337" max="3584" width="9.140625" style="76"/>
    <col min="3585" max="3585" width="46.85546875" style="76" customWidth="1"/>
    <col min="3586" max="3590" width="11" style="76" customWidth="1"/>
    <col min="3591" max="3591" width="9.140625" style="76"/>
    <col min="3592" max="3592" width="9.5703125" style="76" bestFit="1" customWidth="1"/>
    <col min="3593" max="3840" width="9.140625" style="76"/>
    <col min="3841" max="3841" width="46.85546875" style="76" customWidth="1"/>
    <col min="3842" max="3846" width="11" style="76" customWidth="1"/>
    <col min="3847" max="3847" width="9.140625" style="76"/>
    <col min="3848" max="3848" width="9.5703125" style="76" bestFit="1" customWidth="1"/>
    <col min="3849" max="4096" width="9.140625" style="76"/>
    <col min="4097" max="4097" width="46.85546875" style="76" customWidth="1"/>
    <col min="4098" max="4102" width="11" style="76" customWidth="1"/>
    <col min="4103" max="4103" width="9.140625" style="76"/>
    <col min="4104" max="4104" width="9.5703125" style="76" bestFit="1" customWidth="1"/>
    <col min="4105" max="4352" width="9.140625" style="76"/>
    <col min="4353" max="4353" width="46.85546875" style="76" customWidth="1"/>
    <col min="4354" max="4358" width="11" style="76" customWidth="1"/>
    <col min="4359" max="4359" width="9.140625" style="76"/>
    <col min="4360" max="4360" width="9.5703125" style="76" bestFit="1" customWidth="1"/>
    <col min="4361" max="4608" width="9.140625" style="76"/>
    <col min="4609" max="4609" width="46.85546875" style="76" customWidth="1"/>
    <col min="4610" max="4614" width="11" style="76" customWidth="1"/>
    <col min="4615" max="4615" width="9.140625" style="76"/>
    <col min="4616" max="4616" width="9.5703125" style="76" bestFit="1" customWidth="1"/>
    <col min="4617" max="4864" width="9.140625" style="76"/>
    <col min="4865" max="4865" width="46.85546875" style="76" customWidth="1"/>
    <col min="4866" max="4870" width="11" style="76" customWidth="1"/>
    <col min="4871" max="4871" width="9.140625" style="76"/>
    <col min="4872" max="4872" width="9.5703125" style="76" bestFit="1" customWidth="1"/>
    <col min="4873" max="5120" width="9.140625" style="76"/>
    <col min="5121" max="5121" width="46.85546875" style="76" customWidth="1"/>
    <col min="5122" max="5126" width="11" style="76" customWidth="1"/>
    <col min="5127" max="5127" width="9.140625" style="76"/>
    <col min="5128" max="5128" width="9.5703125" style="76" bestFit="1" customWidth="1"/>
    <col min="5129" max="5376" width="9.140625" style="76"/>
    <col min="5377" max="5377" width="46.85546875" style="76" customWidth="1"/>
    <col min="5378" max="5382" width="11" style="76" customWidth="1"/>
    <col min="5383" max="5383" width="9.140625" style="76"/>
    <col min="5384" max="5384" width="9.5703125" style="76" bestFit="1" customWidth="1"/>
    <col min="5385" max="5632" width="9.140625" style="76"/>
    <col min="5633" max="5633" width="46.85546875" style="76" customWidth="1"/>
    <col min="5634" max="5638" width="11" style="76" customWidth="1"/>
    <col min="5639" max="5639" width="9.140625" style="76"/>
    <col min="5640" max="5640" width="9.5703125" style="76" bestFit="1" customWidth="1"/>
    <col min="5641" max="5888" width="9.140625" style="76"/>
    <col min="5889" max="5889" width="46.85546875" style="76" customWidth="1"/>
    <col min="5890" max="5894" width="11" style="76" customWidth="1"/>
    <col min="5895" max="5895" width="9.140625" style="76"/>
    <col min="5896" max="5896" width="9.5703125" style="76" bestFit="1" customWidth="1"/>
    <col min="5897" max="6144" width="9.140625" style="76"/>
    <col min="6145" max="6145" width="46.85546875" style="76" customWidth="1"/>
    <col min="6146" max="6150" width="11" style="76" customWidth="1"/>
    <col min="6151" max="6151" width="9.140625" style="76"/>
    <col min="6152" max="6152" width="9.5703125" style="76" bestFit="1" customWidth="1"/>
    <col min="6153" max="6400" width="9.140625" style="76"/>
    <col min="6401" max="6401" width="46.85546875" style="76" customWidth="1"/>
    <col min="6402" max="6406" width="11" style="76" customWidth="1"/>
    <col min="6407" max="6407" width="9.140625" style="76"/>
    <col min="6408" max="6408" width="9.5703125" style="76" bestFit="1" customWidth="1"/>
    <col min="6409" max="6656" width="9.140625" style="76"/>
    <col min="6657" max="6657" width="46.85546875" style="76" customWidth="1"/>
    <col min="6658" max="6662" width="11" style="76" customWidth="1"/>
    <col min="6663" max="6663" width="9.140625" style="76"/>
    <col min="6664" max="6664" width="9.5703125" style="76" bestFit="1" customWidth="1"/>
    <col min="6665" max="6912" width="9.140625" style="76"/>
    <col min="6913" max="6913" width="46.85546875" style="76" customWidth="1"/>
    <col min="6914" max="6918" width="11" style="76" customWidth="1"/>
    <col min="6919" max="6919" width="9.140625" style="76"/>
    <col min="6920" max="6920" width="9.5703125" style="76" bestFit="1" customWidth="1"/>
    <col min="6921" max="7168" width="9.140625" style="76"/>
    <col min="7169" max="7169" width="46.85546875" style="76" customWidth="1"/>
    <col min="7170" max="7174" width="11" style="76" customWidth="1"/>
    <col min="7175" max="7175" width="9.140625" style="76"/>
    <col min="7176" max="7176" width="9.5703125" style="76" bestFit="1" customWidth="1"/>
    <col min="7177" max="7424" width="9.140625" style="76"/>
    <col min="7425" max="7425" width="46.85546875" style="76" customWidth="1"/>
    <col min="7426" max="7430" width="11" style="76" customWidth="1"/>
    <col min="7431" max="7431" width="9.140625" style="76"/>
    <col min="7432" max="7432" width="9.5703125" style="76" bestFit="1" customWidth="1"/>
    <col min="7433" max="7680" width="9.140625" style="76"/>
    <col min="7681" max="7681" width="46.85546875" style="76" customWidth="1"/>
    <col min="7682" max="7686" width="11" style="76" customWidth="1"/>
    <col min="7687" max="7687" width="9.140625" style="76"/>
    <col min="7688" max="7688" width="9.5703125" style="76" bestFit="1" customWidth="1"/>
    <col min="7689" max="7936" width="9.140625" style="76"/>
    <col min="7937" max="7937" width="46.85546875" style="76" customWidth="1"/>
    <col min="7938" max="7942" width="11" style="76" customWidth="1"/>
    <col min="7943" max="7943" width="9.140625" style="76"/>
    <col min="7944" max="7944" width="9.5703125" style="76" bestFit="1" customWidth="1"/>
    <col min="7945" max="8192" width="9.140625" style="76"/>
    <col min="8193" max="8193" width="46.85546875" style="76" customWidth="1"/>
    <col min="8194" max="8198" width="11" style="76" customWidth="1"/>
    <col min="8199" max="8199" width="9.140625" style="76"/>
    <col min="8200" max="8200" width="9.5703125" style="76" bestFit="1" customWidth="1"/>
    <col min="8201" max="8448" width="9.140625" style="76"/>
    <col min="8449" max="8449" width="46.85546875" style="76" customWidth="1"/>
    <col min="8450" max="8454" width="11" style="76" customWidth="1"/>
    <col min="8455" max="8455" width="9.140625" style="76"/>
    <col min="8456" max="8456" width="9.5703125" style="76" bestFit="1" customWidth="1"/>
    <col min="8457" max="8704" width="9.140625" style="76"/>
    <col min="8705" max="8705" width="46.85546875" style="76" customWidth="1"/>
    <col min="8706" max="8710" width="11" style="76" customWidth="1"/>
    <col min="8711" max="8711" width="9.140625" style="76"/>
    <col min="8712" max="8712" width="9.5703125" style="76" bestFit="1" customWidth="1"/>
    <col min="8713" max="8960" width="9.140625" style="76"/>
    <col min="8961" max="8961" width="46.85546875" style="76" customWidth="1"/>
    <col min="8962" max="8966" width="11" style="76" customWidth="1"/>
    <col min="8967" max="8967" width="9.140625" style="76"/>
    <col min="8968" max="8968" width="9.5703125" style="76" bestFit="1" customWidth="1"/>
    <col min="8969" max="9216" width="9.140625" style="76"/>
    <col min="9217" max="9217" width="46.85546875" style="76" customWidth="1"/>
    <col min="9218" max="9222" width="11" style="76" customWidth="1"/>
    <col min="9223" max="9223" width="9.140625" style="76"/>
    <col min="9224" max="9224" width="9.5703125" style="76" bestFit="1" customWidth="1"/>
    <col min="9225" max="9472" width="9.140625" style="76"/>
    <col min="9473" max="9473" width="46.85546875" style="76" customWidth="1"/>
    <col min="9474" max="9478" width="11" style="76" customWidth="1"/>
    <col min="9479" max="9479" width="9.140625" style="76"/>
    <col min="9480" max="9480" width="9.5703125" style="76" bestFit="1" customWidth="1"/>
    <col min="9481" max="9728" width="9.140625" style="76"/>
    <col min="9729" max="9729" width="46.85546875" style="76" customWidth="1"/>
    <col min="9730" max="9734" width="11" style="76" customWidth="1"/>
    <col min="9735" max="9735" width="9.140625" style="76"/>
    <col min="9736" max="9736" width="9.5703125" style="76" bestFit="1" customWidth="1"/>
    <col min="9737" max="9984" width="9.140625" style="76"/>
    <col min="9985" max="9985" width="46.85546875" style="76" customWidth="1"/>
    <col min="9986" max="9990" width="11" style="76" customWidth="1"/>
    <col min="9991" max="9991" width="9.140625" style="76"/>
    <col min="9992" max="9992" width="9.5703125" style="76" bestFit="1" customWidth="1"/>
    <col min="9993" max="10240" width="9.140625" style="76"/>
    <col min="10241" max="10241" width="46.85546875" style="76" customWidth="1"/>
    <col min="10242" max="10246" width="11" style="76" customWidth="1"/>
    <col min="10247" max="10247" width="9.140625" style="76"/>
    <col min="10248" max="10248" width="9.5703125" style="76" bestFit="1" customWidth="1"/>
    <col min="10249" max="10496" width="9.140625" style="76"/>
    <col min="10497" max="10497" width="46.85546875" style="76" customWidth="1"/>
    <col min="10498" max="10502" width="11" style="76" customWidth="1"/>
    <col min="10503" max="10503" width="9.140625" style="76"/>
    <col min="10504" max="10504" width="9.5703125" style="76" bestFit="1" customWidth="1"/>
    <col min="10505" max="10752" width="9.140625" style="76"/>
    <col min="10753" max="10753" width="46.85546875" style="76" customWidth="1"/>
    <col min="10754" max="10758" width="11" style="76" customWidth="1"/>
    <col min="10759" max="10759" width="9.140625" style="76"/>
    <col min="10760" max="10760" width="9.5703125" style="76" bestFit="1" customWidth="1"/>
    <col min="10761" max="11008" width="9.140625" style="76"/>
    <col min="11009" max="11009" width="46.85546875" style="76" customWidth="1"/>
    <col min="11010" max="11014" width="11" style="76" customWidth="1"/>
    <col min="11015" max="11015" width="9.140625" style="76"/>
    <col min="11016" max="11016" width="9.5703125" style="76" bestFit="1" customWidth="1"/>
    <col min="11017" max="11264" width="9.140625" style="76"/>
    <col min="11265" max="11265" width="46.85546875" style="76" customWidth="1"/>
    <col min="11266" max="11270" width="11" style="76" customWidth="1"/>
    <col min="11271" max="11271" width="9.140625" style="76"/>
    <col min="11272" max="11272" width="9.5703125" style="76" bestFit="1" customWidth="1"/>
    <col min="11273" max="11520" width="9.140625" style="76"/>
    <col min="11521" max="11521" width="46.85546875" style="76" customWidth="1"/>
    <col min="11522" max="11526" width="11" style="76" customWidth="1"/>
    <col min="11527" max="11527" width="9.140625" style="76"/>
    <col min="11528" max="11528" width="9.5703125" style="76" bestFit="1" customWidth="1"/>
    <col min="11529" max="11776" width="9.140625" style="76"/>
    <col min="11777" max="11777" width="46.85546875" style="76" customWidth="1"/>
    <col min="11778" max="11782" width="11" style="76" customWidth="1"/>
    <col min="11783" max="11783" width="9.140625" style="76"/>
    <col min="11784" max="11784" width="9.5703125" style="76" bestFit="1" customWidth="1"/>
    <col min="11785" max="12032" width="9.140625" style="76"/>
    <col min="12033" max="12033" width="46.85546875" style="76" customWidth="1"/>
    <col min="12034" max="12038" width="11" style="76" customWidth="1"/>
    <col min="12039" max="12039" width="9.140625" style="76"/>
    <col min="12040" max="12040" width="9.5703125" style="76" bestFit="1" customWidth="1"/>
    <col min="12041" max="12288" width="9.140625" style="76"/>
    <col min="12289" max="12289" width="46.85546875" style="76" customWidth="1"/>
    <col min="12290" max="12294" width="11" style="76" customWidth="1"/>
    <col min="12295" max="12295" width="9.140625" style="76"/>
    <col min="12296" max="12296" width="9.5703125" style="76" bestFit="1" customWidth="1"/>
    <col min="12297" max="12544" width="9.140625" style="76"/>
    <col min="12545" max="12545" width="46.85546875" style="76" customWidth="1"/>
    <col min="12546" max="12550" width="11" style="76" customWidth="1"/>
    <col min="12551" max="12551" width="9.140625" style="76"/>
    <col min="12552" max="12552" width="9.5703125" style="76" bestFit="1" customWidth="1"/>
    <col min="12553" max="12800" width="9.140625" style="76"/>
    <col min="12801" max="12801" width="46.85546875" style="76" customWidth="1"/>
    <col min="12802" max="12806" width="11" style="76" customWidth="1"/>
    <col min="12807" max="12807" width="9.140625" style="76"/>
    <col min="12808" max="12808" width="9.5703125" style="76" bestFit="1" customWidth="1"/>
    <col min="12809" max="13056" width="9.140625" style="76"/>
    <col min="13057" max="13057" width="46.85546875" style="76" customWidth="1"/>
    <col min="13058" max="13062" width="11" style="76" customWidth="1"/>
    <col min="13063" max="13063" width="9.140625" style="76"/>
    <col min="13064" max="13064" width="9.5703125" style="76" bestFit="1" customWidth="1"/>
    <col min="13065" max="13312" width="9.140625" style="76"/>
    <col min="13313" max="13313" width="46.85546875" style="76" customWidth="1"/>
    <col min="13314" max="13318" width="11" style="76" customWidth="1"/>
    <col min="13319" max="13319" width="9.140625" style="76"/>
    <col min="13320" max="13320" width="9.5703125" style="76" bestFit="1" customWidth="1"/>
    <col min="13321" max="13568" width="9.140625" style="76"/>
    <col min="13569" max="13569" width="46.85546875" style="76" customWidth="1"/>
    <col min="13570" max="13574" width="11" style="76" customWidth="1"/>
    <col min="13575" max="13575" width="9.140625" style="76"/>
    <col min="13576" max="13576" width="9.5703125" style="76" bestFit="1" customWidth="1"/>
    <col min="13577" max="13824" width="9.140625" style="76"/>
    <col min="13825" max="13825" width="46.85546875" style="76" customWidth="1"/>
    <col min="13826" max="13830" width="11" style="76" customWidth="1"/>
    <col min="13831" max="13831" width="9.140625" style="76"/>
    <col min="13832" max="13832" width="9.5703125" style="76" bestFit="1" customWidth="1"/>
    <col min="13833" max="14080" width="9.140625" style="76"/>
    <col min="14081" max="14081" width="46.85546875" style="76" customWidth="1"/>
    <col min="14082" max="14086" width="11" style="76" customWidth="1"/>
    <col min="14087" max="14087" width="9.140625" style="76"/>
    <col min="14088" max="14088" width="9.5703125" style="76" bestFit="1" customWidth="1"/>
    <col min="14089" max="14336" width="9.140625" style="76"/>
    <col min="14337" max="14337" width="46.85546875" style="76" customWidth="1"/>
    <col min="14338" max="14342" width="11" style="76" customWidth="1"/>
    <col min="14343" max="14343" width="9.140625" style="76"/>
    <col min="14344" max="14344" width="9.5703125" style="76" bestFit="1" customWidth="1"/>
    <col min="14345" max="14592" width="9.140625" style="76"/>
    <col min="14593" max="14593" width="46.85546875" style="76" customWidth="1"/>
    <col min="14594" max="14598" width="11" style="76" customWidth="1"/>
    <col min="14599" max="14599" width="9.140625" style="76"/>
    <col min="14600" max="14600" width="9.5703125" style="76" bestFit="1" customWidth="1"/>
    <col min="14601" max="14848" width="9.140625" style="76"/>
    <col min="14849" max="14849" width="46.85546875" style="76" customWidth="1"/>
    <col min="14850" max="14854" width="11" style="76" customWidth="1"/>
    <col min="14855" max="14855" width="9.140625" style="76"/>
    <col min="14856" max="14856" width="9.5703125" style="76" bestFit="1" customWidth="1"/>
    <col min="14857" max="15104" width="9.140625" style="76"/>
    <col min="15105" max="15105" width="46.85546875" style="76" customWidth="1"/>
    <col min="15106" max="15110" width="11" style="76" customWidth="1"/>
    <col min="15111" max="15111" width="9.140625" style="76"/>
    <col min="15112" max="15112" width="9.5703125" style="76" bestFit="1" customWidth="1"/>
    <col min="15113" max="15360" width="9.140625" style="76"/>
    <col min="15361" max="15361" width="46.85546875" style="76" customWidth="1"/>
    <col min="15362" max="15366" width="11" style="76" customWidth="1"/>
    <col min="15367" max="15367" width="9.140625" style="76"/>
    <col min="15368" max="15368" width="9.5703125" style="76" bestFit="1" customWidth="1"/>
    <col min="15369" max="15616" width="9.140625" style="76"/>
    <col min="15617" max="15617" width="46.85546875" style="76" customWidth="1"/>
    <col min="15618" max="15622" width="11" style="76" customWidth="1"/>
    <col min="15623" max="15623" width="9.140625" style="76"/>
    <col min="15624" max="15624" width="9.5703125" style="76" bestFit="1" customWidth="1"/>
    <col min="15625" max="15872" width="9.140625" style="76"/>
    <col min="15873" max="15873" width="46.85546875" style="76" customWidth="1"/>
    <col min="15874" max="15878" width="11" style="76" customWidth="1"/>
    <col min="15879" max="15879" width="9.140625" style="76"/>
    <col min="15880" max="15880" width="9.5703125" style="76" bestFit="1" customWidth="1"/>
    <col min="15881" max="16128" width="9.140625" style="76"/>
    <col min="16129" max="16129" width="46.85546875" style="76" customWidth="1"/>
    <col min="16130" max="16134" width="11" style="76" customWidth="1"/>
    <col min="16135" max="16135" width="9.140625" style="76"/>
    <col min="16136" max="16136" width="9.5703125" style="76" bestFit="1" customWidth="1"/>
    <col min="16137" max="16384" width="9.140625" style="76"/>
  </cols>
  <sheetData>
    <row r="1" spans="1:8">
      <c r="A1" s="1793" t="s">
        <v>1287</v>
      </c>
      <c r="B1" s="1793"/>
      <c r="C1" s="1793"/>
      <c r="D1" s="1793"/>
      <c r="E1" s="1793"/>
      <c r="F1" s="1793"/>
    </row>
    <row r="2" spans="1:8" ht="15.75">
      <c r="A2" s="1885" t="s">
        <v>1002</v>
      </c>
      <c r="B2" s="1885"/>
      <c r="C2" s="1885"/>
      <c r="D2" s="1885"/>
      <c r="E2" s="1885"/>
      <c r="F2" s="1885"/>
    </row>
    <row r="3" spans="1:8" ht="13.5" thickBot="1">
      <c r="A3" s="78"/>
      <c r="B3" s="78"/>
      <c r="C3" s="78"/>
      <c r="D3" s="78"/>
      <c r="E3" s="78"/>
      <c r="F3" s="78"/>
      <c r="G3" s="148"/>
    </row>
    <row r="4" spans="1:8">
      <c r="A4" s="1886" t="s">
        <v>857</v>
      </c>
      <c r="B4" s="1888" t="s">
        <v>917</v>
      </c>
      <c r="C4" s="1888"/>
      <c r="D4" s="1888"/>
      <c r="E4" s="1888" t="s">
        <v>1096</v>
      </c>
      <c r="F4" s="1889"/>
    </row>
    <row r="5" spans="1:8">
      <c r="A5" s="1887"/>
      <c r="B5" s="1380">
        <v>2015</v>
      </c>
      <c r="C5" s="1380">
        <v>2016</v>
      </c>
      <c r="D5" s="1380">
        <v>2017</v>
      </c>
      <c r="E5" s="1890" t="s">
        <v>1097</v>
      </c>
      <c r="F5" s="1891" t="s">
        <v>1098</v>
      </c>
    </row>
    <row r="6" spans="1:8">
      <c r="A6" s="1887"/>
      <c r="B6" s="1380">
        <v>1</v>
      </c>
      <c r="C6" s="1380">
        <v>2</v>
      </c>
      <c r="D6" s="1380">
        <v>3</v>
      </c>
      <c r="E6" s="1890"/>
      <c r="F6" s="1891"/>
    </row>
    <row r="7" spans="1:8">
      <c r="A7" s="1381" t="s">
        <v>1099</v>
      </c>
      <c r="B7" s="1382">
        <v>933.73</v>
      </c>
      <c r="C7" s="1382">
        <v>1614.15</v>
      </c>
      <c r="D7" s="1382">
        <v>1584.49</v>
      </c>
      <c r="E7" s="1383">
        <v>72.871172608784121</v>
      </c>
      <c r="F7" s="1384">
        <v>-1.8374996127993057</v>
      </c>
    </row>
    <row r="8" spans="1:8">
      <c r="A8" s="1381" t="s">
        <v>1100</v>
      </c>
      <c r="B8" s="1382">
        <v>199.87</v>
      </c>
      <c r="C8" s="1382">
        <v>349.19</v>
      </c>
      <c r="D8" s="1382">
        <v>336.3</v>
      </c>
      <c r="E8" s="1383">
        <v>74.70856056436682</v>
      </c>
      <c r="F8" s="1384">
        <v>-3.691400097368188</v>
      </c>
    </row>
    <row r="9" spans="1:8">
      <c r="A9" s="1385" t="s">
        <v>1101</v>
      </c>
      <c r="B9" s="1382">
        <v>66.760000000000005</v>
      </c>
      <c r="C9" s="1382">
        <v>117.16</v>
      </c>
      <c r="D9" s="1382">
        <v>116.63</v>
      </c>
      <c r="E9" s="1383">
        <v>75.4943079688436</v>
      </c>
      <c r="F9" s="1384">
        <v>-0.45237282348924168</v>
      </c>
    </row>
    <row r="10" spans="1:8">
      <c r="A10" s="1385" t="s">
        <v>1102</v>
      </c>
      <c r="B10" s="1382">
        <v>822.82</v>
      </c>
      <c r="C10" s="1382">
        <v>1474.49</v>
      </c>
      <c r="D10" s="1382">
        <v>1417.72</v>
      </c>
      <c r="E10" s="1383">
        <v>79.199581925573</v>
      </c>
      <c r="F10" s="1384">
        <v>-3.8501447958277026</v>
      </c>
    </row>
    <row r="11" spans="1:8">
      <c r="A11" s="1381" t="s">
        <v>1103</v>
      </c>
      <c r="B11" s="1386">
        <v>959686.81</v>
      </c>
      <c r="C11" s="1386">
        <v>1740533.47</v>
      </c>
      <c r="D11" s="1386">
        <v>1853773.75</v>
      </c>
      <c r="E11" s="1383">
        <v>81.364738148271528</v>
      </c>
      <c r="F11" s="1384">
        <v>6.506067361060289</v>
      </c>
    </row>
    <row r="12" spans="1:8">
      <c r="A12" s="1387" t="s">
        <v>1104</v>
      </c>
      <c r="B12" s="1386">
        <v>156578</v>
      </c>
      <c r="C12" s="1386">
        <v>196074.63</v>
      </c>
      <c r="D12" s="1386">
        <v>283155.51</v>
      </c>
      <c r="E12" s="1383">
        <v>25.22489110858487</v>
      </c>
      <c r="F12" s="1384">
        <v>44.412109817573025</v>
      </c>
    </row>
    <row r="13" spans="1:8">
      <c r="A13" s="1388" t="s">
        <v>1105</v>
      </c>
      <c r="B13" s="1386">
        <v>232</v>
      </c>
      <c r="C13" s="1386">
        <v>230</v>
      </c>
      <c r="D13" s="1386">
        <v>212</v>
      </c>
      <c r="E13" s="1389">
        <v>-0.86206896551723844</v>
      </c>
      <c r="F13" s="1384">
        <v>-7.8260869565217348</v>
      </c>
    </row>
    <row r="14" spans="1:8">
      <c r="A14" s="1388" t="s">
        <v>1106</v>
      </c>
      <c r="B14" s="1386">
        <v>1621544</v>
      </c>
      <c r="C14" s="1390">
        <v>2025987</v>
      </c>
      <c r="D14" s="1386">
        <v>2901535</v>
      </c>
      <c r="E14" s="1389">
        <v>24.941845549673644</v>
      </c>
      <c r="F14" s="1384">
        <v>43.215874534239362</v>
      </c>
      <c r="H14" s="101"/>
    </row>
    <row r="15" spans="1:8">
      <c r="A15" s="1391" t="s">
        <v>1107</v>
      </c>
      <c r="B15" s="1382">
        <v>45.052555067004739</v>
      </c>
      <c r="C15" s="1382">
        <v>77.445621315704145</v>
      </c>
      <c r="D15" s="1382">
        <v>71.320010432762132</v>
      </c>
      <c r="E15" s="1392">
        <v>71.900619621956139</v>
      </c>
      <c r="F15" s="1393">
        <v>-7.9095638705914695</v>
      </c>
    </row>
    <row r="16" spans="1:8" ht="14.25" customHeight="1">
      <c r="A16" s="1394" t="s">
        <v>1108</v>
      </c>
      <c r="B16" s="1382">
        <v>49.323460849290697</v>
      </c>
      <c r="C16" s="1382">
        <v>181.58616940224618</v>
      </c>
      <c r="D16" s="1382">
        <v>175.38006148206895</v>
      </c>
      <c r="E16" s="1395">
        <v>268.15374727472619</v>
      </c>
      <c r="F16" s="1384">
        <v>-3.4177206009724159</v>
      </c>
    </row>
    <row r="17" spans="1:8" ht="14.25" customHeight="1">
      <c r="A17" s="1394" t="s">
        <v>1109</v>
      </c>
      <c r="B17" s="1382">
        <v>0.63988704592659829</v>
      </c>
      <c r="C17" s="1382">
        <v>2.4316162936879655</v>
      </c>
      <c r="D17" s="1382">
        <v>0.95627486830246766</v>
      </c>
      <c r="E17" s="1395">
        <v>280.00711362531587</v>
      </c>
      <c r="F17" s="1393">
        <v>-60.673282590481747</v>
      </c>
    </row>
    <row r="18" spans="1:8" ht="14.25" customHeight="1">
      <c r="A18" s="1394" t="s">
        <v>1110</v>
      </c>
      <c r="B18" s="1382">
        <v>0.42302029763230775</v>
      </c>
      <c r="C18" s="1382">
        <v>1.7356190225977095</v>
      </c>
      <c r="D18" s="1382">
        <v>0.74233546569531472</v>
      </c>
      <c r="E18" s="1395">
        <v>310.29213782699429</v>
      </c>
      <c r="F18" s="1393">
        <v>-57.229354136470711</v>
      </c>
    </row>
    <row r="19" spans="1:8" ht="14.25" customHeight="1" thickBot="1">
      <c r="A19" s="1396" t="s">
        <v>1111</v>
      </c>
      <c r="B19" s="1397">
        <v>46.100828456733709</v>
      </c>
      <c r="C19" s="1397">
        <v>44.026638568461429</v>
      </c>
      <c r="D19" s="1397">
        <v>36.886537529188772</v>
      </c>
      <c r="E19" s="1398">
        <v>-4.499246451110821</v>
      </c>
      <c r="F19" s="1399">
        <v>-16.217683819240023</v>
      </c>
    </row>
    <row r="20" spans="1:8" ht="11.25" customHeight="1">
      <c r="A20" s="1400"/>
      <c r="B20" s="1372"/>
      <c r="C20" s="1372"/>
      <c r="D20" s="1372"/>
      <c r="E20" s="1401"/>
      <c r="F20" s="1402"/>
    </row>
    <row r="21" spans="1:8" ht="14.25" customHeight="1">
      <c r="A21" s="1403" t="s">
        <v>1112</v>
      </c>
      <c r="B21" s="1404"/>
      <c r="C21" s="109"/>
      <c r="D21" s="109"/>
      <c r="E21" s="1405"/>
      <c r="F21" s="1405"/>
      <c r="H21" s="76" t="s">
        <v>1113</v>
      </c>
    </row>
    <row r="22" spans="1:8" ht="12.75" customHeight="1">
      <c r="A22" s="1403" t="s">
        <v>1114</v>
      </c>
    </row>
    <row r="23" spans="1:8" ht="12" customHeight="1">
      <c r="A23" s="1403" t="s">
        <v>1115</v>
      </c>
    </row>
    <row r="24" spans="1:8" ht="11.25" customHeight="1">
      <c r="A24" s="1403" t="s">
        <v>1116</v>
      </c>
      <c r="D24" s="1406"/>
      <c r="E24" s="1407"/>
    </row>
    <row r="25" spans="1:8" ht="11.25" customHeight="1">
      <c r="A25" s="76" t="s">
        <v>1117</v>
      </c>
    </row>
    <row r="26" spans="1:8" ht="30.75" customHeight="1"/>
    <row r="27" spans="1:8" s="148" customFormat="1" ht="33" customHeight="1">
      <c r="A27" s="76"/>
      <c r="B27" s="76"/>
      <c r="C27" s="76"/>
      <c r="D27" s="76"/>
      <c r="E27" s="76"/>
      <c r="F27" s="76"/>
    </row>
    <row r="28" spans="1:8" ht="28.5" customHeight="1"/>
    <row r="29" spans="1:8" ht="9" customHeight="1"/>
    <row r="53" spans="1:6" ht="13.5" thickBot="1">
      <c r="A53" s="1408" t="s">
        <v>1118</v>
      </c>
      <c r="B53" s="1409">
        <v>1193679</v>
      </c>
      <c r="C53" s="1409">
        <v>1369430</v>
      </c>
      <c r="D53" s="1409">
        <v>1558174</v>
      </c>
      <c r="E53" s="1410">
        <f>C53/B53%-100</f>
        <v>14.72347255836786</v>
      </c>
      <c r="F53" s="1411">
        <f>D53/C53%-100</f>
        <v>13.782668701576569</v>
      </c>
    </row>
  </sheetData>
  <mergeCells count="7">
    <mergeCell ref="A1:F1"/>
    <mergeCell ref="A2:F2"/>
    <mergeCell ref="A4:A6"/>
    <mergeCell ref="B4:D4"/>
    <mergeCell ref="E4:F4"/>
    <mergeCell ref="E5:E6"/>
    <mergeCell ref="F5:F6"/>
  </mergeCells>
  <pageMargins left="0.7" right="0.7" top="0.75" bottom="0.75" header="0.3" footer="0.3"/>
  <pageSetup paperSize="9" scale="85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C102"/>
  <sheetViews>
    <sheetView topLeftCell="A10" workbookViewId="0">
      <selection activeCell="F101" sqref="F101"/>
    </sheetView>
  </sheetViews>
  <sheetFormatPr defaultRowHeight="12.75"/>
  <cols>
    <col min="1" max="1" width="56.140625" style="1412" bestFit="1" customWidth="1"/>
    <col min="2" max="2" width="14.28515625" style="1412" bestFit="1" customWidth="1"/>
    <col min="3" max="3" width="11.85546875" style="1412" bestFit="1" customWidth="1"/>
    <col min="4" max="256" width="9.140625" style="1412"/>
    <col min="257" max="257" width="56.140625" style="1412" bestFit="1" customWidth="1"/>
    <col min="258" max="258" width="14.28515625" style="1412" bestFit="1" customWidth="1"/>
    <col min="259" max="259" width="11.85546875" style="1412" bestFit="1" customWidth="1"/>
    <col min="260" max="512" width="9.140625" style="1412"/>
    <col min="513" max="513" width="56.140625" style="1412" bestFit="1" customWidth="1"/>
    <col min="514" max="514" width="14.28515625" style="1412" bestFit="1" customWidth="1"/>
    <col min="515" max="515" width="11.85546875" style="1412" bestFit="1" customWidth="1"/>
    <col min="516" max="768" width="9.140625" style="1412"/>
    <col min="769" max="769" width="56.140625" style="1412" bestFit="1" customWidth="1"/>
    <col min="770" max="770" width="14.28515625" style="1412" bestFit="1" customWidth="1"/>
    <col min="771" max="771" width="11.85546875" style="1412" bestFit="1" customWidth="1"/>
    <col min="772" max="1024" width="9.140625" style="1412"/>
    <col min="1025" max="1025" width="56.140625" style="1412" bestFit="1" customWidth="1"/>
    <col min="1026" max="1026" width="14.28515625" style="1412" bestFit="1" customWidth="1"/>
    <col min="1027" max="1027" width="11.85546875" style="1412" bestFit="1" customWidth="1"/>
    <col min="1028" max="1280" width="9.140625" style="1412"/>
    <col min="1281" max="1281" width="56.140625" style="1412" bestFit="1" customWidth="1"/>
    <col min="1282" max="1282" width="14.28515625" style="1412" bestFit="1" customWidth="1"/>
    <col min="1283" max="1283" width="11.85546875" style="1412" bestFit="1" customWidth="1"/>
    <col min="1284" max="1536" width="9.140625" style="1412"/>
    <col min="1537" max="1537" width="56.140625" style="1412" bestFit="1" customWidth="1"/>
    <col min="1538" max="1538" width="14.28515625" style="1412" bestFit="1" customWidth="1"/>
    <col min="1539" max="1539" width="11.85546875" style="1412" bestFit="1" customWidth="1"/>
    <col min="1540" max="1792" width="9.140625" style="1412"/>
    <col min="1793" max="1793" width="56.140625" style="1412" bestFit="1" customWidth="1"/>
    <col min="1794" max="1794" width="14.28515625" style="1412" bestFit="1" customWidth="1"/>
    <col min="1795" max="1795" width="11.85546875" style="1412" bestFit="1" customWidth="1"/>
    <col min="1796" max="2048" width="9.140625" style="1412"/>
    <col min="2049" max="2049" width="56.140625" style="1412" bestFit="1" customWidth="1"/>
    <col min="2050" max="2050" width="14.28515625" style="1412" bestFit="1" customWidth="1"/>
    <col min="2051" max="2051" width="11.85546875" style="1412" bestFit="1" customWidth="1"/>
    <col min="2052" max="2304" width="9.140625" style="1412"/>
    <col min="2305" max="2305" width="56.140625" style="1412" bestFit="1" customWidth="1"/>
    <col min="2306" max="2306" width="14.28515625" style="1412" bestFit="1" customWidth="1"/>
    <col min="2307" max="2307" width="11.85546875" style="1412" bestFit="1" customWidth="1"/>
    <col min="2308" max="2560" width="9.140625" style="1412"/>
    <col min="2561" max="2561" width="56.140625" style="1412" bestFit="1" customWidth="1"/>
    <col min="2562" max="2562" width="14.28515625" style="1412" bestFit="1" customWidth="1"/>
    <col min="2563" max="2563" width="11.85546875" style="1412" bestFit="1" customWidth="1"/>
    <col min="2564" max="2816" width="9.140625" style="1412"/>
    <col min="2817" max="2817" width="56.140625" style="1412" bestFit="1" customWidth="1"/>
    <col min="2818" max="2818" width="14.28515625" style="1412" bestFit="1" customWidth="1"/>
    <col min="2819" max="2819" width="11.85546875" style="1412" bestFit="1" customWidth="1"/>
    <col min="2820" max="3072" width="9.140625" style="1412"/>
    <col min="3073" max="3073" width="56.140625" style="1412" bestFit="1" customWidth="1"/>
    <col min="3074" max="3074" width="14.28515625" style="1412" bestFit="1" customWidth="1"/>
    <col min="3075" max="3075" width="11.85546875" style="1412" bestFit="1" customWidth="1"/>
    <col min="3076" max="3328" width="9.140625" style="1412"/>
    <col min="3329" max="3329" width="56.140625" style="1412" bestFit="1" customWidth="1"/>
    <col min="3330" max="3330" width="14.28515625" style="1412" bestFit="1" customWidth="1"/>
    <col min="3331" max="3331" width="11.85546875" style="1412" bestFit="1" customWidth="1"/>
    <col min="3332" max="3584" width="9.140625" style="1412"/>
    <col min="3585" max="3585" width="56.140625" style="1412" bestFit="1" customWidth="1"/>
    <col min="3586" max="3586" width="14.28515625" style="1412" bestFit="1" customWidth="1"/>
    <col min="3587" max="3587" width="11.85546875" style="1412" bestFit="1" customWidth="1"/>
    <col min="3588" max="3840" width="9.140625" style="1412"/>
    <col min="3841" max="3841" width="56.140625" style="1412" bestFit="1" customWidth="1"/>
    <col min="3842" max="3842" width="14.28515625" style="1412" bestFit="1" customWidth="1"/>
    <col min="3843" max="3843" width="11.85546875" style="1412" bestFit="1" customWidth="1"/>
    <col min="3844" max="4096" width="9.140625" style="1412"/>
    <col min="4097" max="4097" width="56.140625" style="1412" bestFit="1" customWidth="1"/>
    <col min="4098" max="4098" width="14.28515625" style="1412" bestFit="1" customWidth="1"/>
    <col min="4099" max="4099" width="11.85546875" style="1412" bestFit="1" customWidth="1"/>
    <col min="4100" max="4352" width="9.140625" style="1412"/>
    <col min="4353" max="4353" width="56.140625" style="1412" bestFit="1" customWidth="1"/>
    <col min="4354" max="4354" width="14.28515625" style="1412" bestFit="1" customWidth="1"/>
    <col min="4355" max="4355" width="11.85546875" style="1412" bestFit="1" customWidth="1"/>
    <col min="4356" max="4608" width="9.140625" style="1412"/>
    <col min="4609" max="4609" width="56.140625" style="1412" bestFit="1" customWidth="1"/>
    <col min="4610" max="4610" width="14.28515625" style="1412" bestFit="1" customWidth="1"/>
    <col min="4611" max="4611" width="11.85546875" style="1412" bestFit="1" customWidth="1"/>
    <col min="4612" max="4864" width="9.140625" style="1412"/>
    <col min="4865" max="4865" width="56.140625" style="1412" bestFit="1" customWidth="1"/>
    <col min="4866" max="4866" width="14.28515625" style="1412" bestFit="1" customWidth="1"/>
    <col min="4867" max="4867" width="11.85546875" style="1412" bestFit="1" customWidth="1"/>
    <col min="4868" max="5120" width="9.140625" style="1412"/>
    <col min="5121" max="5121" width="56.140625" style="1412" bestFit="1" customWidth="1"/>
    <col min="5122" max="5122" width="14.28515625" style="1412" bestFit="1" customWidth="1"/>
    <col min="5123" max="5123" width="11.85546875" style="1412" bestFit="1" customWidth="1"/>
    <col min="5124" max="5376" width="9.140625" style="1412"/>
    <col min="5377" max="5377" width="56.140625" style="1412" bestFit="1" customWidth="1"/>
    <col min="5378" max="5378" width="14.28515625" style="1412" bestFit="1" customWidth="1"/>
    <col min="5379" max="5379" width="11.85546875" style="1412" bestFit="1" customWidth="1"/>
    <col min="5380" max="5632" width="9.140625" style="1412"/>
    <col min="5633" max="5633" width="56.140625" style="1412" bestFit="1" customWidth="1"/>
    <col min="5634" max="5634" width="14.28515625" style="1412" bestFit="1" customWidth="1"/>
    <col min="5635" max="5635" width="11.85546875" style="1412" bestFit="1" customWidth="1"/>
    <col min="5636" max="5888" width="9.140625" style="1412"/>
    <col min="5889" max="5889" width="56.140625" style="1412" bestFit="1" customWidth="1"/>
    <col min="5890" max="5890" width="14.28515625" style="1412" bestFit="1" customWidth="1"/>
    <col min="5891" max="5891" width="11.85546875" style="1412" bestFit="1" customWidth="1"/>
    <col min="5892" max="6144" width="9.140625" style="1412"/>
    <col min="6145" max="6145" width="56.140625" style="1412" bestFit="1" customWidth="1"/>
    <col min="6146" max="6146" width="14.28515625" style="1412" bestFit="1" customWidth="1"/>
    <col min="6147" max="6147" width="11.85546875" style="1412" bestFit="1" customWidth="1"/>
    <col min="6148" max="6400" width="9.140625" style="1412"/>
    <col min="6401" max="6401" width="56.140625" style="1412" bestFit="1" customWidth="1"/>
    <col min="6402" max="6402" width="14.28515625" style="1412" bestFit="1" customWidth="1"/>
    <col min="6403" max="6403" width="11.85546875" style="1412" bestFit="1" customWidth="1"/>
    <col min="6404" max="6656" width="9.140625" style="1412"/>
    <col min="6657" max="6657" width="56.140625" style="1412" bestFit="1" customWidth="1"/>
    <col min="6658" max="6658" width="14.28515625" style="1412" bestFit="1" customWidth="1"/>
    <col min="6659" max="6659" width="11.85546875" style="1412" bestFit="1" customWidth="1"/>
    <col min="6660" max="6912" width="9.140625" style="1412"/>
    <col min="6913" max="6913" width="56.140625" style="1412" bestFit="1" customWidth="1"/>
    <col min="6914" max="6914" width="14.28515625" style="1412" bestFit="1" customWidth="1"/>
    <col min="6915" max="6915" width="11.85546875" style="1412" bestFit="1" customWidth="1"/>
    <col min="6916" max="7168" width="9.140625" style="1412"/>
    <col min="7169" max="7169" width="56.140625" style="1412" bestFit="1" customWidth="1"/>
    <col min="7170" max="7170" width="14.28515625" style="1412" bestFit="1" customWidth="1"/>
    <col min="7171" max="7171" width="11.85546875" style="1412" bestFit="1" customWidth="1"/>
    <col min="7172" max="7424" width="9.140625" style="1412"/>
    <col min="7425" max="7425" width="56.140625" style="1412" bestFit="1" customWidth="1"/>
    <col min="7426" max="7426" width="14.28515625" style="1412" bestFit="1" customWidth="1"/>
    <col min="7427" max="7427" width="11.85546875" style="1412" bestFit="1" customWidth="1"/>
    <col min="7428" max="7680" width="9.140625" style="1412"/>
    <col min="7681" max="7681" width="56.140625" style="1412" bestFit="1" customWidth="1"/>
    <col min="7682" max="7682" width="14.28515625" style="1412" bestFit="1" customWidth="1"/>
    <col min="7683" max="7683" width="11.85546875" style="1412" bestFit="1" customWidth="1"/>
    <col min="7684" max="7936" width="9.140625" style="1412"/>
    <col min="7937" max="7937" width="56.140625" style="1412" bestFit="1" customWidth="1"/>
    <col min="7938" max="7938" width="14.28515625" style="1412" bestFit="1" customWidth="1"/>
    <col min="7939" max="7939" width="11.85546875" style="1412" bestFit="1" customWidth="1"/>
    <col min="7940" max="8192" width="9.140625" style="1412"/>
    <col min="8193" max="8193" width="56.140625" style="1412" bestFit="1" customWidth="1"/>
    <col min="8194" max="8194" width="14.28515625" style="1412" bestFit="1" customWidth="1"/>
    <col min="8195" max="8195" width="11.85546875" style="1412" bestFit="1" customWidth="1"/>
    <col min="8196" max="8448" width="9.140625" style="1412"/>
    <col min="8449" max="8449" width="56.140625" style="1412" bestFit="1" customWidth="1"/>
    <col min="8450" max="8450" width="14.28515625" style="1412" bestFit="1" customWidth="1"/>
    <col min="8451" max="8451" width="11.85546875" style="1412" bestFit="1" customWidth="1"/>
    <col min="8452" max="8704" width="9.140625" style="1412"/>
    <col min="8705" max="8705" width="56.140625" style="1412" bestFit="1" customWidth="1"/>
    <col min="8706" max="8706" width="14.28515625" style="1412" bestFit="1" customWidth="1"/>
    <col min="8707" max="8707" width="11.85546875" style="1412" bestFit="1" customWidth="1"/>
    <col min="8708" max="8960" width="9.140625" style="1412"/>
    <col min="8961" max="8961" width="56.140625" style="1412" bestFit="1" customWidth="1"/>
    <col min="8962" max="8962" width="14.28515625" style="1412" bestFit="1" customWidth="1"/>
    <col min="8963" max="8963" width="11.85546875" style="1412" bestFit="1" customWidth="1"/>
    <col min="8964" max="9216" width="9.140625" style="1412"/>
    <col min="9217" max="9217" width="56.140625" style="1412" bestFit="1" customWidth="1"/>
    <col min="9218" max="9218" width="14.28515625" style="1412" bestFit="1" customWidth="1"/>
    <col min="9219" max="9219" width="11.85546875" style="1412" bestFit="1" customWidth="1"/>
    <col min="9220" max="9472" width="9.140625" style="1412"/>
    <col min="9473" max="9473" width="56.140625" style="1412" bestFit="1" customWidth="1"/>
    <col min="9474" max="9474" width="14.28515625" style="1412" bestFit="1" customWidth="1"/>
    <col min="9475" max="9475" width="11.85546875" style="1412" bestFit="1" customWidth="1"/>
    <col min="9476" max="9728" width="9.140625" style="1412"/>
    <col min="9729" max="9729" width="56.140625" style="1412" bestFit="1" customWidth="1"/>
    <col min="9730" max="9730" width="14.28515625" style="1412" bestFit="1" customWidth="1"/>
    <col min="9731" max="9731" width="11.85546875" style="1412" bestFit="1" customWidth="1"/>
    <col min="9732" max="9984" width="9.140625" style="1412"/>
    <col min="9985" max="9985" width="56.140625" style="1412" bestFit="1" customWidth="1"/>
    <col min="9986" max="9986" width="14.28515625" style="1412" bestFit="1" customWidth="1"/>
    <col min="9987" max="9987" width="11.85546875" style="1412" bestFit="1" customWidth="1"/>
    <col min="9988" max="10240" width="9.140625" style="1412"/>
    <col min="10241" max="10241" width="56.140625" style="1412" bestFit="1" customWidth="1"/>
    <col min="10242" max="10242" width="14.28515625" style="1412" bestFit="1" customWidth="1"/>
    <col min="10243" max="10243" width="11.85546875" style="1412" bestFit="1" customWidth="1"/>
    <col min="10244" max="10496" width="9.140625" style="1412"/>
    <col min="10497" max="10497" width="56.140625" style="1412" bestFit="1" customWidth="1"/>
    <col min="10498" max="10498" width="14.28515625" style="1412" bestFit="1" customWidth="1"/>
    <col min="10499" max="10499" width="11.85546875" style="1412" bestFit="1" customWidth="1"/>
    <col min="10500" max="10752" width="9.140625" style="1412"/>
    <col min="10753" max="10753" width="56.140625" style="1412" bestFit="1" customWidth="1"/>
    <col min="10754" max="10754" width="14.28515625" style="1412" bestFit="1" customWidth="1"/>
    <col min="10755" max="10755" width="11.85546875" style="1412" bestFit="1" customWidth="1"/>
    <col min="10756" max="11008" width="9.140625" style="1412"/>
    <col min="11009" max="11009" width="56.140625" style="1412" bestFit="1" customWidth="1"/>
    <col min="11010" max="11010" width="14.28515625" style="1412" bestFit="1" customWidth="1"/>
    <col min="11011" max="11011" width="11.85546875" style="1412" bestFit="1" customWidth="1"/>
    <col min="11012" max="11264" width="9.140625" style="1412"/>
    <col min="11265" max="11265" width="56.140625" style="1412" bestFit="1" customWidth="1"/>
    <col min="11266" max="11266" width="14.28515625" style="1412" bestFit="1" customWidth="1"/>
    <col min="11267" max="11267" width="11.85546875" style="1412" bestFit="1" customWidth="1"/>
    <col min="11268" max="11520" width="9.140625" style="1412"/>
    <col min="11521" max="11521" width="56.140625" style="1412" bestFit="1" customWidth="1"/>
    <col min="11522" max="11522" width="14.28515625" style="1412" bestFit="1" customWidth="1"/>
    <col min="11523" max="11523" width="11.85546875" style="1412" bestFit="1" customWidth="1"/>
    <col min="11524" max="11776" width="9.140625" style="1412"/>
    <col min="11777" max="11777" width="56.140625" style="1412" bestFit="1" customWidth="1"/>
    <col min="11778" max="11778" width="14.28515625" style="1412" bestFit="1" customWidth="1"/>
    <col min="11779" max="11779" width="11.85546875" style="1412" bestFit="1" customWidth="1"/>
    <col min="11780" max="12032" width="9.140625" style="1412"/>
    <col min="12033" max="12033" width="56.140625" style="1412" bestFit="1" customWidth="1"/>
    <col min="12034" max="12034" width="14.28515625" style="1412" bestFit="1" customWidth="1"/>
    <col min="12035" max="12035" width="11.85546875" style="1412" bestFit="1" customWidth="1"/>
    <col min="12036" max="12288" width="9.140625" style="1412"/>
    <col min="12289" max="12289" width="56.140625" style="1412" bestFit="1" customWidth="1"/>
    <col min="12290" max="12290" width="14.28515625" style="1412" bestFit="1" customWidth="1"/>
    <col min="12291" max="12291" width="11.85546875" style="1412" bestFit="1" customWidth="1"/>
    <col min="12292" max="12544" width="9.140625" style="1412"/>
    <col min="12545" max="12545" width="56.140625" style="1412" bestFit="1" customWidth="1"/>
    <col min="12546" max="12546" width="14.28515625" style="1412" bestFit="1" customWidth="1"/>
    <col min="12547" max="12547" width="11.85546875" style="1412" bestFit="1" customWidth="1"/>
    <col min="12548" max="12800" width="9.140625" style="1412"/>
    <col min="12801" max="12801" width="56.140625" style="1412" bestFit="1" customWidth="1"/>
    <col min="12802" max="12802" width="14.28515625" style="1412" bestFit="1" customWidth="1"/>
    <col min="12803" max="12803" width="11.85546875" style="1412" bestFit="1" customWidth="1"/>
    <col min="12804" max="13056" width="9.140625" style="1412"/>
    <col min="13057" max="13057" width="56.140625" style="1412" bestFit="1" customWidth="1"/>
    <col min="13058" max="13058" width="14.28515625" style="1412" bestFit="1" customWidth="1"/>
    <col min="13059" max="13059" width="11.85546875" style="1412" bestFit="1" customWidth="1"/>
    <col min="13060" max="13312" width="9.140625" style="1412"/>
    <col min="13313" max="13313" width="56.140625" style="1412" bestFit="1" customWidth="1"/>
    <col min="13314" max="13314" width="14.28515625" style="1412" bestFit="1" customWidth="1"/>
    <col min="13315" max="13315" width="11.85546875" style="1412" bestFit="1" customWidth="1"/>
    <col min="13316" max="13568" width="9.140625" style="1412"/>
    <col min="13569" max="13569" width="56.140625" style="1412" bestFit="1" customWidth="1"/>
    <col min="13570" max="13570" width="14.28515625" style="1412" bestFit="1" customWidth="1"/>
    <col min="13571" max="13571" width="11.85546875" style="1412" bestFit="1" customWidth="1"/>
    <col min="13572" max="13824" width="9.140625" style="1412"/>
    <col min="13825" max="13825" width="56.140625" style="1412" bestFit="1" customWidth="1"/>
    <col min="13826" max="13826" width="14.28515625" style="1412" bestFit="1" customWidth="1"/>
    <col min="13827" max="13827" width="11.85546875" style="1412" bestFit="1" customWidth="1"/>
    <col min="13828" max="14080" width="9.140625" style="1412"/>
    <col min="14081" max="14081" width="56.140625" style="1412" bestFit="1" customWidth="1"/>
    <col min="14082" max="14082" width="14.28515625" style="1412" bestFit="1" customWidth="1"/>
    <col min="14083" max="14083" width="11.85546875" style="1412" bestFit="1" customWidth="1"/>
    <col min="14084" max="14336" width="9.140625" style="1412"/>
    <col min="14337" max="14337" width="56.140625" style="1412" bestFit="1" customWidth="1"/>
    <col min="14338" max="14338" width="14.28515625" style="1412" bestFit="1" customWidth="1"/>
    <col min="14339" max="14339" width="11.85546875" style="1412" bestFit="1" customWidth="1"/>
    <col min="14340" max="14592" width="9.140625" style="1412"/>
    <col min="14593" max="14593" width="56.140625" style="1412" bestFit="1" customWidth="1"/>
    <col min="14594" max="14594" width="14.28515625" style="1412" bestFit="1" customWidth="1"/>
    <col min="14595" max="14595" width="11.85546875" style="1412" bestFit="1" customWidth="1"/>
    <col min="14596" max="14848" width="9.140625" style="1412"/>
    <col min="14849" max="14849" width="56.140625" style="1412" bestFit="1" customWidth="1"/>
    <col min="14850" max="14850" width="14.28515625" style="1412" bestFit="1" customWidth="1"/>
    <col min="14851" max="14851" width="11.85546875" style="1412" bestFit="1" customWidth="1"/>
    <col min="14852" max="15104" width="9.140625" style="1412"/>
    <col min="15105" max="15105" width="56.140625" style="1412" bestFit="1" customWidth="1"/>
    <col min="15106" max="15106" width="14.28515625" style="1412" bestFit="1" customWidth="1"/>
    <col min="15107" max="15107" width="11.85546875" style="1412" bestFit="1" customWidth="1"/>
    <col min="15108" max="15360" width="9.140625" style="1412"/>
    <col min="15361" max="15361" width="56.140625" style="1412" bestFit="1" customWidth="1"/>
    <col min="15362" max="15362" width="14.28515625" style="1412" bestFit="1" customWidth="1"/>
    <col min="15363" max="15363" width="11.85546875" style="1412" bestFit="1" customWidth="1"/>
    <col min="15364" max="15616" width="9.140625" style="1412"/>
    <col min="15617" max="15617" width="56.140625" style="1412" bestFit="1" customWidth="1"/>
    <col min="15618" max="15618" width="14.28515625" style="1412" bestFit="1" customWidth="1"/>
    <col min="15619" max="15619" width="11.85546875" style="1412" bestFit="1" customWidth="1"/>
    <col min="15620" max="15872" width="9.140625" style="1412"/>
    <col min="15873" max="15873" width="56.140625" style="1412" bestFit="1" customWidth="1"/>
    <col min="15874" max="15874" width="14.28515625" style="1412" bestFit="1" customWidth="1"/>
    <col min="15875" max="15875" width="11.85546875" style="1412" bestFit="1" customWidth="1"/>
    <col min="15876" max="16128" width="9.140625" style="1412"/>
    <col min="16129" max="16129" width="56.140625" style="1412" bestFit="1" customWidth="1"/>
    <col min="16130" max="16130" width="14.28515625" style="1412" bestFit="1" customWidth="1"/>
    <col min="16131" max="16131" width="11.85546875" style="1412" bestFit="1" customWidth="1"/>
    <col min="16132" max="16384" width="9.140625" style="1412"/>
  </cols>
  <sheetData>
    <row r="1" spans="1:3">
      <c r="A1" s="1892" t="s">
        <v>1288</v>
      </c>
      <c r="B1" s="1892"/>
      <c r="C1" s="1892"/>
    </row>
    <row r="2" spans="1:3" ht="15.75">
      <c r="A2" s="1885" t="s">
        <v>1003</v>
      </c>
      <c r="B2" s="1885"/>
      <c r="C2" s="1885"/>
    </row>
    <row r="3" spans="1:3">
      <c r="A3" s="1893" t="s">
        <v>1119</v>
      </c>
      <c r="B3" s="1893"/>
      <c r="C3" s="1893"/>
    </row>
    <row r="4" spans="1:3" ht="13.5" thickBot="1">
      <c r="A4" s="1413"/>
      <c r="B4" s="1413"/>
      <c r="C4" s="1414" t="s">
        <v>1120</v>
      </c>
    </row>
    <row r="5" spans="1:3" ht="25.5">
      <c r="A5" s="1415" t="s">
        <v>1121</v>
      </c>
      <c r="B5" s="1416" t="s">
        <v>1122</v>
      </c>
      <c r="C5" s="1417" t="s">
        <v>1123</v>
      </c>
    </row>
    <row r="6" spans="1:3">
      <c r="A6" s="1418" t="s">
        <v>1124</v>
      </c>
      <c r="B6" s="1419">
        <f>SUM(B7:B75)</f>
        <v>41888.896500999988</v>
      </c>
      <c r="C6" s="1420"/>
    </row>
    <row r="7" spans="1:3">
      <c r="A7" s="1421" t="s">
        <v>1125</v>
      </c>
      <c r="B7" s="1422">
        <v>1235.0873999999999</v>
      </c>
      <c r="C7" s="1420">
        <v>63281</v>
      </c>
    </row>
    <row r="8" spans="1:3">
      <c r="A8" s="1421" t="s">
        <v>1126</v>
      </c>
      <c r="B8" s="1422">
        <v>852.24</v>
      </c>
      <c r="C8" s="1420">
        <v>63282</v>
      </c>
    </row>
    <row r="9" spans="1:3">
      <c r="A9" s="1421" t="s">
        <v>1127</v>
      </c>
      <c r="B9" s="1422">
        <v>39</v>
      </c>
      <c r="C9" s="1420">
        <v>63284</v>
      </c>
    </row>
    <row r="10" spans="1:3">
      <c r="A10" s="1421" t="s">
        <v>1128</v>
      </c>
      <c r="B10" s="1422">
        <v>146.86969999999999</v>
      </c>
      <c r="C10" s="1423" t="s">
        <v>1129</v>
      </c>
    </row>
    <row r="11" spans="1:3">
      <c r="A11" s="1421" t="s">
        <v>1130</v>
      </c>
      <c r="B11" s="1422">
        <v>35.4</v>
      </c>
      <c r="C11" s="1423" t="s">
        <v>1131</v>
      </c>
    </row>
    <row r="12" spans="1:3">
      <c r="A12" s="1421" t="s">
        <v>1132</v>
      </c>
      <c r="B12" s="1422">
        <v>110</v>
      </c>
      <c r="C12" s="1420">
        <v>63322</v>
      </c>
    </row>
    <row r="13" spans="1:3">
      <c r="A13" s="1421" t="s">
        <v>1133</v>
      </c>
      <c r="B13" s="1422">
        <v>92.819034000000002</v>
      </c>
      <c r="C13" s="1420">
        <v>63324</v>
      </c>
    </row>
    <row r="14" spans="1:3">
      <c r="A14" s="1421" t="s">
        <v>1134</v>
      </c>
      <c r="B14" s="1422">
        <v>419.21637500000003</v>
      </c>
      <c r="C14" s="1420">
        <v>63324</v>
      </c>
    </row>
    <row r="15" spans="1:3">
      <c r="A15" s="1421" t="s">
        <v>1135</v>
      </c>
      <c r="B15" s="1422">
        <v>105.63696</v>
      </c>
      <c r="C15" s="1420">
        <v>63324</v>
      </c>
    </row>
    <row r="16" spans="1:3">
      <c r="A16" s="1421" t="s">
        <v>1136</v>
      </c>
      <c r="B16" s="1422">
        <v>410.00764199999998</v>
      </c>
      <c r="C16" s="1420">
        <v>63332</v>
      </c>
    </row>
    <row r="17" spans="1:3">
      <c r="A17" s="1421" t="s">
        <v>1137</v>
      </c>
      <c r="B17" s="1422">
        <v>755.51930000000004</v>
      </c>
      <c r="C17" s="1420">
        <v>63342</v>
      </c>
    </row>
    <row r="18" spans="1:3">
      <c r="A18" s="1421" t="s">
        <v>1138</v>
      </c>
      <c r="B18" s="1422">
        <v>1968.8</v>
      </c>
      <c r="C18" s="1420">
        <v>63342</v>
      </c>
    </row>
    <row r="19" spans="1:3">
      <c r="A19" s="1421" t="s">
        <v>1139</v>
      </c>
      <c r="B19" s="1422">
        <v>95.178600000000003</v>
      </c>
      <c r="C19" s="1420">
        <v>63342</v>
      </c>
    </row>
    <row r="20" spans="1:3">
      <c r="A20" s="1421" t="s">
        <v>1140</v>
      </c>
      <c r="B20" s="1422">
        <v>510.6662</v>
      </c>
      <c r="C20" s="1420">
        <v>63346</v>
      </c>
    </row>
    <row r="21" spans="1:3">
      <c r="A21" s="1421" t="s">
        <v>1141</v>
      </c>
      <c r="B21" s="1422">
        <v>156.96</v>
      </c>
      <c r="C21" s="1420">
        <v>63347</v>
      </c>
    </row>
    <row r="22" spans="1:3">
      <c r="A22" s="1421" t="s">
        <v>1142</v>
      </c>
      <c r="B22" s="1422">
        <v>12.5</v>
      </c>
      <c r="C22" s="1420">
        <v>63351</v>
      </c>
    </row>
    <row r="23" spans="1:3">
      <c r="A23" s="1421" t="s">
        <v>1143</v>
      </c>
      <c r="B23" s="1422">
        <v>55.2</v>
      </c>
      <c r="C23" s="1420">
        <v>63351</v>
      </c>
    </row>
    <row r="24" spans="1:3">
      <c r="A24" s="1421" t="s">
        <v>1144</v>
      </c>
      <c r="B24" s="1422">
        <v>642.73500000000001</v>
      </c>
      <c r="C24" s="1420">
        <v>63352</v>
      </c>
    </row>
    <row r="25" spans="1:3">
      <c r="A25" s="1421" t="s">
        <v>1145</v>
      </c>
      <c r="B25" s="1422">
        <v>1030</v>
      </c>
      <c r="C25" s="1420">
        <v>63359</v>
      </c>
    </row>
    <row r="26" spans="1:3">
      <c r="A26" s="1421" t="s">
        <v>1146</v>
      </c>
      <c r="B26" s="1422">
        <v>169.97416999999999</v>
      </c>
      <c r="C26" s="1420">
        <v>63361</v>
      </c>
    </row>
    <row r="27" spans="1:3">
      <c r="A27" s="1421" t="s">
        <v>1147</v>
      </c>
      <c r="B27" s="1422">
        <v>1932.27</v>
      </c>
      <c r="C27" s="1420">
        <v>63361</v>
      </c>
    </row>
    <row r="28" spans="1:3">
      <c r="A28" s="1421" t="s">
        <v>1148</v>
      </c>
      <c r="B28" s="1422">
        <v>438.63749999999999</v>
      </c>
      <c r="C28" s="1420">
        <v>63392</v>
      </c>
    </row>
    <row r="29" spans="1:3">
      <c r="A29" s="1421" t="s">
        <v>1149</v>
      </c>
      <c r="B29" s="1422">
        <v>37.5</v>
      </c>
      <c r="C29" s="1420">
        <v>63394</v>
      </c>
    </row>
    <row r="30" spans="1:3">
      <c r="A30" s="1421" t="s">
        <v>1150</v>
      </c>
      <c r="B30" s="1422">
        <v>295.43889999999999</v>
      </c>
      <c r="C30" s="1420">
        <v>63394</v>
      </c>
    </row>
    <row r="31" spans="1:3">
      <c r="A31" s="1421" t="s">
        <v>1151</v>
      </c>
      <c r="B31" s="1422">
        <v>100</v>
      </c>
      <c r="C31" s="1420">
        <v>63399</v>
      </c>
    </row>
    <row r="32" spans="1:3">
      <c r="A32" s="1421" t="s">
        <v>1152</v>
      </c>
      <c r="B32" s="1422">
        <v>99</v>
      </c>
      <c r="C32" s="1420">
        <v>63404</v>
      </c>
    </row>
    <row r="33" spans="1:3">
      <c r="A33" s="1421" t="s">
        <v>1153</v>
      </c>
      <c r="B33" s="1422">
        <v>440.544039</v>
      </c>
      <c r="C33" s="1420">
        <v>63412</v>
      </c>
    </row>
    <row r="34" spans="1:3">
      <c r="A34" s="1421" t="s">
        <v>1154</v>
      </c>
      <c r="B34" s="1422">
        <v>324.04364500000003</v>
      </c>
      <c r="C34" s="1420">
        <v>63438</v>
      </c>
    </row>
    <row r="35" spans="1:3">
      <c r="A35" s="1421" t="s">
        <v>1155</v>
      </c>
      <c r="B35" s="1422">
        <v>316.06720000000001</v>
      </c>
      <c r="C35" s="1420">
        <v>63439</v>
      </c>
    </row>
    <row r="36" spans="1:3">
      <c r="A36" s="1421" t="s">
        <v>1156</v>
      </c>
      <c r="B36" s="1422">
        <v>120</v>
      </c>
      <c r="C36" s="1420">
        <v>63459</v>
      </c>
    </row>
    <row r="37" spans="1:3">
      <c r="A37" s="1421" t="s">
        <v>1157</v>
      </c>
      <c r="B37" s="1422">
        <v>257.92384499999997</v>
      </c>
      <c r="C37" s="1420">
        <v>63471</v>
      </c>
    </row>
    <row r="38" spans="1:3">
      <c r="A38" s="1421" t="s">
        <v>1158</v>
      </c>
      <c r="B38" s="1422">
        <v>90</v>
      </c>
      <c r="C38" s="1420">
        <v>63481</v>
      </c>
    </row>
    <row r="39" spans="1:3">
      <c r="A39" s="1421" t="s">
        <v>1159</v>
      </c>
      <c r="B39" s="1422">
        <v>1349.5832660000001</v>
      </c>
      <c r="C39" s="1420">
        <v>63494</v>
      </c>
    </row>
    <row r="40" spans="1:3">
      <c r="A40" s="1421" t="s">
        <v>1160</v>
      </c>
      <c r="B40" s="1422">
        <v>194.92500000000001</v>
      </c>
      <c r="C40" s="1420">
        <v>63501</v>
      </c>
    </row>
    <row r="41" spans="1:3">
      <c r="A41" s="1421" t="s">
        <v>1161</v>
      </c>
      <c r="B41" s="1422">
        <v>192.50790000000001</v>
      </c>
      <c r="C41" s="1420">
        <v>63505</v>
      </c>
    </row>
    <row r="42" spans="1:3">
      <c r="A42" s="1421" t="s">
        <v>1162</v>
      </c>
      <c r="B42" s="1422">
        <v>1384.3379</v>
      </c>
      <c r="C42" s="1420">
        <v>63505</v>
      </c>
    </row>
    <row r="43" spans="1:3">
      <c r="A43" s="1421" t="s">
        <v>1163</v>
      </c>
      <c r="B43" s="1422">
        <v>919.77120000000002</v>
      </c>
      <c r="C43" s="1420">
        <v>63508</v>
      </c>
    </row>
    <row r="44" spans="1:3">
      <c r="A44" s="1421" t="s">
        <v>1164</v>
      </c>
      <c r="B44" s="1422">
        <v>3209.40688</v>
      </c>
      <c r="C44" s="1420">
        <v>63510</v>
      </c>
    </row>
    <row r="45" spans="1:3">
      <c r="A45" s="1421" t="s">
        <v>1165</v>
      </c>
      <c r="B45" s="1422">
        <v>872.94749999999999</v>
      </c>
      <c r="C45" s="1420">
        <v>63517</v>
      </c>
    </row>
    <row r="46" spans="1:3">
      <c r="A46" s="1421" t="s">
        <v>1166</v>
      </c>
      <c r="B46" s="1424">
        <v>1591.7617</v>
      </c>
      <c r="C46" s="1420">
        <v>63523</v>
      </c>
    </row>
    <row r="47" spans="1:3">
      <c r="A47" s="1421" t="s">
        <v>1167</v>
      </c>
      <c r="B47" s="1422">
        <v>3159.0304000000001</v>
      </c>
      <c r="C47" s="1420">
        <v>63524</v>
      </c>
    </row>
    <row r="48" spans="1:3">
      <c r="A48" s="1421" t="s">
        <v>1168</v>
      </c>
      <c r="B48" s="1422">
        <v>1543.184</v>
      </c>
      <c r="C48" s="1420">
        <v>63538</v>
      </c>
    </row>
    <row r="49" spans="1:3">
      <c r="A49" s="1421" t="s">
        <v>1169</v>
      </c>
      <c r="B49" s="1422">
        <v>132.25</v>
      </c>
      <c r="C49" s="1420">
        <v>63540</v>
      </c>
    </row>
    <row r="50" spans="1:3">
      <c r="A50" s="1421" t="s">
        <v>1170</v>
      </c>
      <c r="B50" s="1422">
        <v>305.83390000000003</v>
      </c>
      <c r="C50" s="1420">
        <v>63540</v>
      </c>
    </row>
    <row r="51" spans="1:3">
      <c r="A51" s="1421" t="s">
        <v>1171</v>
      </c>
      <c r="B51" s="1422">
        <v>851.50059999999996</v>
      </c>
      <c r="C51" s="1420">
        <v>63540</v>
      </c>
    </row>
    <row r="52" spans="1:3">
      <c r="A52" s="1421" t="s">
        <v>1172</v>
      </c>
      <c r="B52" s="1422">
        <v>907.62966600000004</v>
      </c>
      <c r="C52" s="1420">
        <v>63544</v>
      </c>
    </row>
    <row r="53" spans="1:3">
      <c r="A53" s="1421" t="s">
        <v>1173</v>
      </c>
      <c r="B53" s="1422">
        <v>289.3313</v>
      </c>
      <c r="C53" s="1420">
        <v>63545</v>
      </c>
    </row>
    <row r="54" spans="1:3">
      <c r="A54" s="1421" t="s">
        <v>1174</v>
      </c>
      <c r="B54" s="1422">
        <v>119.479609</v>
      </c>
      <c r="C54" s="1420">
        <v>63551</v>
      </c>
    </row>
    <row r="55" spans="1:3">
      <c r="A55" s="1421" t="s">
        <v>1175</v>
      </c>
      <c r="B55" s="1422">
        <v>110.1135</v>
      </c>
      <c r="C55" s="1420">
        <v>63559</v>
      </c>
    </row>
    <row r="56" spans="1:3">
      <c r="A56" s="1421" t="s">
        <v>1176</v>
      </c>
      <c r="B56" s="1422">
        <v>1104.3171</v>
      </c>
      <c r="C56" s="1420">
        <v>63559</v>
      </c>
    </row>
    <row r="57" spans="1:3">
      <c r="A57" s="1421" t="s">
        <v>1177</v>
      </c>
      <c r="B57" s="1422">
        <v>15</v>
      </c>
      <c r="C57" s="1420">
        <v>63560</v>
      </c>
    </row>
    <row r="58" spans="1:3">
      <c r="A58" s="1421" t="s">
        <v>1178</v>
      </c>
      <c r="B58" s="1422">
        <v>86.212500000000006</v>
      </c>
      <c r="C58" s="1420">
        <v>63561</v>
      </c>
    </row>
    <row r="59" spans="1:3">
      <c r="A59" s="1421" t="s">
        <v>1179</v>
      </c>
      <c r="B59" s="1422">
        <v>1991.94236</v>
      </c>
      <c r="C59" s="1420">
        <v>63565</v>
      </c>
    </row>
    <row r="60" spans="1:3">
      <c r="A60" s="1421" t="s">
        <v>1180</v>
      </c>
      <c r="B60" s="1422">
        <v>187.94540000000001</v>
      </c>
      <c r="C60" s="1420">
        <v>63565</v>
      </c>
    </row>
    <row r="61" spans="1:3">
      <c r="A61" s="1421" t="s">
        <v>1181</v>
      </c>
      <c r="B61" s="1422">
        <v>270</v>
      </c>
      <c r="C61" s="1420">
        <v>63568</v>
      </c>
    </row>
    <row r="62" spans="1:3">
      <c r="A62" s="1421" t="s">
        <v>1182</v>
      </c>
      <c r="B62" s="1422">
        <v>1635.9636</v>
      </c>
      <c r="C62" s="1420">
        <v>63569</v>
      </c>
    </row>
    <row r="63" spans="1:3">
      <c r="A63" s="1421" t="s">
        <v>1183</v>
      </c>
      <c r="B63" s="1422">
        <v>1508.8087</v>
      </c>
      <c r="C63" s="1420">
        <v>63574</v>
      </c>
    </row>
    <row r="64" spans="1:3">
      <c r="A64" s="1421" t="s">
        <v>1184</v>
      </c>
      <c r="B64" s="1422">
        <v>272.25</v>
      </c>
      <c r="C64" s="1420">
        <v>63575</v>
      </c>
    </row>
    <row r="65" spans="1:3">
      <c r="A65" s="1421" t="s">
        <v>1185</v>
      </c>
      <c r="B65" s="1422">
        <v>88.096282000000002</v>
      </c>
      <c r="C65" s="1420">
        <v>63589</v>
      </c>
    </row>
    <row r="66" spans="1:3">
      <c r="A66" s="1421" t="s">
        <v>1186</v>
      </c>
      <c r="B66" s="1422">
        <v>34.999360000000003</v>
      </c>
      <c r="C66" s="1420">
        <v>63589</v>
      </c>
    </row>
    <row r="67" spans="1:3">
      <c r="A67" s="1421" t="s">
        <v>1137</v>
      </c>
      <c r="B67" s="1422">
        <v>1575.2578129999999</v>
      </c>
      <c r="C67" s="1420">
        <v>63592</v>
      </c>
    </row>
    <row r="68" spans="1:3">
      <c r="A68" s="1421" t="s">
        <v>1152</v>
      </c>
      <c r="B68" s="1422">
        <v>103.95</v>
      </c>
      <c r="C68" s="1420">
        <v>63592</v>
      </c>
    </row>
    <row r="69" spans="1:3">
      <c r="A69" s="1421" t="s">
        <v>1187</v>
      </c>
      <c r="B69" s="1422">
        <v>791.84400000000005</v>
      </c>
      <c r="C69" s="1420">
        <v>63592</v>
      </c>
    </row>
    <row r="70" spans="1:3">
      <c r="A70" s="1421" t="s">
        <v>1188</v>
      </c>
      <c r="B70" s="1422">
        <v>180.32470000000001</v>
      </c>
      <c r="C70" s="1420">
        <v>63592</v>
      </c>
    </row>
    <row r="71" spans="1:3">
      <c r="A71" s="1421" t="s">
        <v>1189</v>
      </c>
      <c r="B71" s="1422">
        <v>321</v>
      </c>
      <c r="C71" s="1420">
        <v>63599</v>
      </c>
    </row>
    <row r="72" spans="1:3">
      <c r="A72" s="1421" t="s">
        <v>1190</v>
      </c>
      <c r="B72" s="1422">
        <v>241.31376</v>
      </c>
      <c r="C72" s="1420">
        <v>63603</v>
      </c>
    </row>
    <row r="73" spans="1:3">
      <c r="A73" s="1421" t="s">
        <v>1191</v>
      </c>
      <c r="B73" s="1422">
        <v>134.54109500000001</v>
      </c>
      <c r="C73" s="1420">
        <v>63606</v>
      </c>
    </row>
    <row r="74" spans="1:3">
      <c r="A74" s="1421" t="s">
        <v>1192</v>
      </c>
      <c r="B74" s="1422">
        <v>642</v>
      </c>
      <c r="C74" s="1423" t="s">
        <v>1193</v>
      </c>
    </row>
    <row r="75" spans="1:3">
      <c r="A75" s="1421" t="s">
        <v>1151</v>
      </c>
      <c r="B75" s="1422">
        <v>274.3</v>
      </c>
      <c r="C75" s="1423" t="s">
        <v>1194</v>
      </c>
    </row>
    <row r="76" spans="1:3">
      <c r="A76" s="1425" t="s">
        <v>1195</v>
      </c>
      <c r="B76" s="1426">
        <f>SUM(B77:B95)</f>
        <v>9247.6340269999982</v>
      </c>
      <c r="C76" s="1420"/>
    </row>
    <row r="77" spans="1:3">
      <c r="A77" s="1421" t="s">
        <v>1196</v>
      </c>
      <c r="B77" s="1422">
        <v>115</v>
      </c>
      <c r="C77" s="1420">
        <v>63310</v>
      </c>
    </row>
    <row r="78" spans="1:3">
      <c r="A78" s="1421" t="s">
        <v>1197</v>
      </c>
      <c r="B78" s="1422">
        <v>300</v>
      </c>
      <c r="C78" s="1420">
        <v>63356</v>
      </c>
    </row>
    <row r="79" spans="1:3">
      <c r="A79" s="1421" t="s">
        <v>1198</v>
      </c>
      <c r="B79" s="1422">
        <v>26</v>
      </c>
      <c r="C79" s="1420">
        <v>63372</v>
      </c>
    </row>
    <row r="80" spans="1:3">
      <c r="A80" s="1421" t="s">
        <v>1199</v>
      </c>
      <c r="B80" s="1422">
        <v>210</v>
      </c>
      <c r="C80" s="1420">
        <v>63424</v>
      </c>
    </row>
    <row r="81" spans="1:3">
      <c r="A81" s="1421" t="s">
        <v>1200</v>
      </c>
      <c r="B81" s="1422">
        <v>106.54170000000001</v>
      </c>
      <c r="C81" s="1423">
        <v>63425</v>
      </c>
    </row>
    <row r="82" spans="1:3">
      <c r="A82" s="1421" t="s">
        <v>1201</v>
      </c>
      <c r="B82" s="1422">
        <v>27</v>
      </c>
      <c r="C82" s="1423">
        <v>63425</v>
      </c>
    </row>
    <row r="83" spans="1:3">
      <c r="A83" s="1421" t="s">
        <v>1202</v>
      </c>
      <c r="B83" s="1422">
        <v>65.802601999999993</v>
      </c>
      <c r="C83" s="1420">
        <v>63425</v>
      </c>
    </row>
    <row r="84" spans="1:3">
      <c r="A84" s="1421" t="s">
        <v>1203</v>
      </c>
      <c r="B84" s="1422">
        <v>9.48</v>
      </c>
      <c r="C84" s="1420">
        <v>63428</v>
      </c>
    </row>
    <row r="85" spans="1:3">
      <c r="A85" s="1421" t="s">
        <v>1204</v>
      </c>
      <c r="B85" s="1422">
        <v>4412.411325</v>
      </c>
      <c r="C85" s="1420">
        <v>63446</v>
      </c>
    </row>
    <row r="86" spans="1:3">
      <c r="A86" s="1421" t="s">
        <v>1205</v>
      </c>
      <c r="B86" s="1422">
        <v>60</v>
      </c>
      <c r="C86" s="1420">
        <v>63451</v>
      </c>
    </row>
    <row r="87" spans="1:3">
      <c r="A87" s="1421" t="s">
        <v>1196</v>
      </c>
      <c r="B87" s="1422">
        <v>172.5</v>
      </c>
      <c r="C87" s="1420">
        <v>63481</v>
      </c>
    </row>
    <row r="88" spans="1:3">
      <c r="A88" s="1421" t="s">
        <v>1206</v>
      </c>
      <c r="B88" s="1422">
        <v>3300.0005999999998</v>
      </c>
      <c r="C88" s="1420">
        <v>63495</v>
      </c>
    </row>
    <row r="89" spans="1:3">
      <c r="A89" s="1421" t="s">
        <v>1207</v>
      </c>
      <c r="B89" s="1422">
        <v>41</v>
      </c>
      <c r="C89" s="1420">
        <v>63526</v>
      </c>
    </row>
    <row r="90" spans="1:3">
      <c r="A90" s="1421" t="s">
        <v>1208</v>
      </c>
      <c r="B90" s="1422">
        <v>12</v>
      </c>
      <c r="C90" s="1420">
        <v>63527</v>
      </c>
    </row>
    <row r="91" spans="1:3">
      <c r="A91" s="1421" t="s">
        <v>1209</v>
      </c>
      <c r="B91" s="1422">
        <v>30</v>
      </c>
      <c r="C91" s="1420">
        <v>63530</v>
      </c>
    </row>
    <row r="92" spans="1:3">
      <c r="A92" s="1421" t="s">
        <v>1210</v>
      </c>
      <c r="B92" s="1422">
        <v>54</v>
      </c>
      <c r="C92" s="1420">
        <v>63565</v>
      </c>
    </row>
    <row r="93" spans="1:3">
      <c r="A93" s="1421" t="s">
        <v>1211</v>
      </c>
      <c r="B93" s="1422">
        <v>36.814399999999999</v>
      </c>
      <c r="C93" s="1420">
        <v>63578</v>
      </c>
    </row>
    <row r="94" spans="1:3">
      <c r="A94" s="1421" t="s">
        <v>1212</v>
      </c>
      <c r="B94" s="1422">
        <v>56</v>
      </c>
      <c r="C94" s="1420">
        <v>63578</v>
      </c>
    </row>
    <row r="95" spans="1:3">
      <c r="A95" s="1421" t="s">
        <v>1213</v>
      </c>
      <c r="B95" s="1422">
        <v>213.08340000000001</v>
      </c>
      <c r="C95" s="1420">
        <v>63601</v>
      </c>
    </row>
    <row r="96" spans="1:3">
      <c r="A96" s="1427" t="s">
        <v>1214</v>
      </c>
      <c r="B96" s="1419">
        <f>SUM(B97:B100)</f>
        <v>4250</v>
      </c>
      <c r="C96" s="1420"/>
    </row>
    <row r="97" spans="1:3">
      <c r="A97" s="1421" t="s">
        <v>1215</v>
      </c>
      <c r="B97" s="1428">
        <v>1250</v>
      </c>
      <c r="C97" s="1420">
        <v>63323</v>
      </c>
    </row>
    <row r="98" spans="1:3">
      <c r="A98" s="1421" t="s">
        <v>1216</v>
      </c>
      <c r="B98" s="1428">
        <v>1000</v>
      </c>
      <c r="C98" s="1429">
        <v>63323</v>
      </c>
    </row>
    <row r="99" spans="1:3">
      <c r="A99" s="1421" t="s">
        <v>1217</v>
      </c>
      <c r="B99" s="1428">
        <v>750</v>
      </c>
      <c r="C99" s="1429">
        <v>63394</v>
      </c>
    </row>
    <row r="100" spans="1:3">
      <c r="A100" s="1421" t="s">
        <v>1218</v>
      </c>
      <c r="B100" s="1428">
        <v>1250</v>
      </c>
      <c r="C100" s="1429">
        <v>63557</v>
      </c>
    </row>
    <row r="101" spans="1:3" ht="13.5" thickBot="1">
      <c r="A101" s="1430" t="s">
        <v>241</v>
      </c>
      <c r="B101" s="1431">
        <f>SUM(B76+B6+B96)</f>
        <v>55386.530527999988</v>
      </c>
      <c r="C101" s="1432"/>
    </row>
    <row r="102" spans="1:3">
      <c r="A102" s="1403" t="s">
        <v>1219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scale="58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37"/>
  <sheetViews>
    <sheetView workbookViewId="0">
      <selection activeCell="G25" sqref="G25"/>
    </sheetView>
  </sheetViews>
  <sheetFormatPr defaultColWidth="12" defaultRowHeight="12.75"/>
  <cols>
    <col min="1" max="1" width="24.85546875" style="76" customWidth="1"/>
    <col min="2" max="2" width="10.140625" style="76" customWidth="1"/>
    <col min="3" max="3" width="6.7109375" style="76" customWidth="1"/>
    <col min="4" max="4" width="7.140625" style="76" customWidth="1"/>
    <col min="5" max="5" width="11.85546875" style="76" bestFit="1" customWidth="1"/>
    <col min="6" max="6" width="8.85546875" style="76" customWidth="1"/>
    <col min="7" max="7" width="10.42578125" style="76" bestFit="1" customWidth="1"/>
    <col min="8" max="8" width="8.7109375" style="76" bestFit="1" customWidth="1"/>
    <col min="9" max="9" width="10.42578125" style="76" bestFit="1" customWidth="1"/>
    <col min="10" max="10" width="8.28515625" style="76" bestFit="1" customWidth="1"/>
    <col min="11" max="11" width="6.28515625" style="76" bestFit="1" customWidth="1"/>
    <col min="12" max="12" width="6.7109375" style="76" bestFit="1" customWidth="1"/>
    <col min="13" max="256" width="12" style="76"/>
    <col min="257" max="257" width="24.85546875" style="76" customWidth="1"/>
    <col min="258" max="258" width="10.140625" style="76" customWidth="1"/>
    <col min="259" max="259" width="6.7109375" style="76" customWidth="1"/>
    <col min="260" max="260" width="7.140625" style="76" customWidth="1"/>
    <col min="261" max="261" width="11.85546875" style="76" bestFit="1" customWidth="1"/>
    <col min="262" max="262" width="8.85546875" style="76" customWidth="1"/>
    <col min="263" max="263" width="10.42578125" style="76" bestFit="1" customWidth="1"/>
    <col min="264" max="264" width="8.7109375" style="76" bestFit="1" customWidth="1"/>
    <col min="265" max="265" width="10.42578125" style="76" bestFit="1" customWidth="1"/>
    <col min="266" max="266" width="8.28515625" style="76" bestFit="1" customWidth="1"/>
    <col min="267" max="267" width="6.28515625" style="76" bestFit="1" customWidth="1"/>
    <col min="268" max="268" width="6.7109375" style="76" bestFit="1" customWidth="1"/>
    <col min="269" max="512" width="12" style="76"/>
    <col min="513" max="513" width="24.85546875" style="76" customWidth="1"/>
    <col min="514" max="514" width="10.140625" style="76" customWidth="1"/>
    <col min="515" max="515" width="6.7109375" style="76" customWidth="1"/>
    <col min="516" max="516" width="7.140625" style="76" customWidth="1"/>
    <col min="517" max="517" width="11.85546875" style="76" bestFit="1" customWidth="1"/>
    <col min="518" max="518" width="8.85546875" style="76" customWidth="1"/>
    <col min="519" max="519" width="10.42578125" style="76" bestFit="1" customWidth="1"/>
    <col min="520" max="520" width="8.7109375" style="76" bestFit="1" customWidth="1"/>
    <col min="521" max="521" width="10.42578125" style="76" bestFit="1" customWidth="1"/>
    <col min="522" max="522" width="8.28515625" style="76" bestFit="1" customWidth="1"/>
    <col min="523" max="523" width="6.28515625" style="76" bestFit="1" customWidth="1"/>
    <col min="524" max="524" width="6.7109375" style="76" bestFit="1" customWidth="1"/>
    <col min="525" max="768" width="12" style="76"/>
    <col min="769" max="769" width="24.85546875" style="76" customWidth="1"/>
    <col min="770" max="770" width="10.140625" style="76" customWidth="1"/>
    <col min="771" max="771" width="6.7109375" style="76" customWidth="1"/>
    <col min="772" max="772" width="7.140625" style="76" customWidth="1"/>
    <col min="773" max="773" width="11.85546875" style="76" bestFit="1" customWidth="1"/>
    <col min="774" max="774" width="8.85546875" style="76" customWidth="1"/>
    <col min="775" max="775" width="10.42578125" style="76" bestFit="1" customWidth="1"/>
    <col min="776" max="776" width="8.7109375" style="76" bestFit="1" customWidth="1"/>
    <col min="777" max="777" width="10.42578125" style="76" bestFit="1" customWidth="1"/>
    <col min="778" max="778" width="8.28515625" style="76" bestFit="1" customWidth="1"/>
    <col min="779" max="779" width="6.28515625" style="76" bestFit="1" customWidth="1"/>
    <col min="780" max="780" width="6.7109375" style="76" bestFit="1" customWidth="1"/>
    <col min="781" max="1024" width="12" style="76"/>
    <col min="1025" max="1025" width="24.85546875" style="76" customWidth="1"/>
    <col min="1026" max="1026" width="10.140625" style="76" customWidth="1"/>
    <col min="1027" max="1027" width="6.7109375" style="76" customWidth="1"/>
    <col min="1028" max="1028" width="7.140625" style="76" customWidth="1"/>
    <col min="1029" max="1029" width="11.85546875" style="76" bestFit="1" customWidth="1"/>
    <col min="1030" max="1030" width="8.85546875" style="76" customWidth="1"/>
    <col min="1031" max="1031" width="10.42578125" style="76" bestFit="1" customWidth="1"/>
    <col min="1032" max="1032" width="8.7109375" style="76" bestFit="1" customWidth="1"/>
    <col min="1033" max="1033" width="10.42578125" style="76" bestFit="1" customWidth="1"/>
    <col min="1034" max="1034" width="8.28515625" style="76" bestFit="1" customWidth="1"/>
    <col min="1035" max="1035" width="6.28515625" style="76" bestFit="1" customWidth="1"/>
    <col min="1036" max="1036" width="6.7109375" style="76" bestFit="1" customWidth="1"/>
    <col min="1037" max="1280" width="12" style="76"/>
    <col min="1281" max="1281" width="24.85546875" style="76" customWidth="1"/>
    <col min="1282" max="1282" width="10.140625" style="76" customWidth="1"/>
    <col min="1283" max="1283" width="6.7109375" style="76" customWidth="1"/>
    <col min="1284" max="1284" width="7.140625" style="76" customWidth="1"/>
    <col min="1285" max="1285" width="11.85546875" style="76" bestFit="1" customWidth="1"/>
    <col min="1286" max="1286" width="8.85546875" style="76" customWidth="1"/>
    <col min="1287" max="1287" width="10.42578125" style="76" bestFit="1" customWidth="1"/>
    <col min="1288" max="1288" width="8.7109375" style="76" bestFit="1" customWidth="1"/>
    <col min="1289" max="1289" width="10.42578125" style="76" bestFit="1" customWidth="1"/>
    <col min="1290" max="1290" width="8.28515625" style="76" bestFit="1" customWidth="1"/>
    <col min="1291" max="1291" width="6.28515625" style="76" bestFit="1" customWidth="1"/>
    <col min="1292" max="1292" width="6.7109375" style="76" bestFit="1" customWidth="1"/>
    <col min="1293" max="1536" width="12" style="76"/>
    <col min="1537" max="1537" width="24.85546875" style="76" customWidth="1"/>
    <col min="1538" max="1538" width="10.140625" style="76" customWidth="1"/>
    <col min="1539" max="1539" width="6.7109375" style="76" customWidth="1"/>
    <col min="1540" max="1540" width="7.140625" style="76" customWidth="1"/>
    <col min="1541" max="1541" width="11.85546875" style="76" bestFit="1" customWidth="1"/>
    <col min="1542" max="1542" width="8.85546875" style="76" customWidth="1"/>
    <col min="1543" max="1543" width="10.42578125" style="76" bestFit="1" customWidth="1"/>
    <col min="1544" max="1544" width="8.7109375" style="76" bestFit="1" customWidth="1"/>
    <col min="1545" max="1545" width="10.42578125" style="76" bestFit="1" customWidth="1"/>
    <col min="1546" max="1546" width="8.28515625" style="76" bestFit="1" customWidth="1"/>
    <col min="1547" max="1547" width="6.28515625" style="76" bestFit="1" customWidth="1"/>
    <col min="1548" max="1548" width="6.7109375" style="76" bestFit="1" customWidth="1"/>
    <col min="1549" max="1792" width="12" style="76"/>
    <col min="1793" max="1793" width="24.85546875" style="76" customWidth="1"/>
    <col min="1794" max="1794" width="10.140625" style="76" customWidth="1"/>
    <col min="1795" max="1795" width="6.7109375" style="76" customWidth="1"/>
    <col min="1796" max="1796" width="7.140625" style="76" customWidth="1"/>
    <col min="1797" max="1797" width="11.85546875" style="76" bestFit="1" customWidth="1"/>
    <col min="1798" max="1798" width="8.85546875" style="76" customWidth="1"/>
    <col min="1799" max="1799" width="10.42578125" style="76" bestFit="1" customWidth="1"/>
    <col min="1800" max="1800" width="8.7109375" style="76" bestFit="1" customWidth="1"/>
    <col min="1801" max="1801" width="10.42578125" style="76" bestFit="1" customWidth="1"/>
    <col min="1802" max="1802" width="8.28515625" style="76" bestFit="1" customWidth="1"/>
    <col min="1803" max="1803" width="6.28515625" style="76" bestFit="1" customWidth="1"/>
    <col min="1804" max="1804" width="6.7109375" style="76" bestFit="1" customWidth="1"/>
    <col min="1805" max="2048" width="12" style="76"/>
    <col min="2049" max="2049" width="24.85546875" style="76" customWidth="1"/>
    <col min="2050" max="2050" width="10.140625" style="76" customWidth="1"/>
    <col min="2051" max="2051" width="6.7109375" style="76" customWidth="1"/>
    <col min="2052" max="2052" width="7.140625" style="76" customWidth="1"/>
    <col min="2053" max="2053" width="11.85546875" style="76" bestFit="1" customWidth="1"/>
    <col min="2054" max="2054" width="8.85546875" style="76" customWidth="1"/>
    <col min="2055" max="2055" width="10.42578125" style="76" bestFit="1" customWidth="1"/>
    <col min="2056" max="2056" width="8.7109375" style="76" bestFit="1" customWidth="1"/>
    <col min="2057" max="2057" width="10.42578125" style="76" bestFit="1" customWidth="1"/>
    <col min="2058" max="2058" width="8.28515625" style="76" bestFit="1" customWidth="1"/>
    <col min="2059" max="2059" width="6.28515625" style="76" bestFit="1" customWidth="1"/>
    <col min="2060" max="2060" width="6.7109375" style="76" bestFit="1" customWidth="1"/>
    <col min="2061" max="2304" width="12" style="76"/>
    <col min="2305" max="2305" width="24.85546875" style="76" customWidth="1"/>
    <col min="2306" max="2306" width="10.140625" style="76" customWidth="1"/>
    <col min="2307" max="2307" width="6.7109375" style="76" customWidth="1"/>
    <col min="2308" max="2308" width="7.140625" style="76" customWidth="1"/>
    <col min="2309" max="2309" width="11.85546875" style="76" bestFit="1" customWidth="1"/>
    <col min="2310" max="2310" width="8.85546875" style="76" customWidth="1"/>
    <col min="2311" max="2311" width="10.42578125" style="76" bestFit="1" customWidth="1"/>
    <col min="2312" max="2312" width="8.7109375" style="76" bestFit="1" customWidth="1"/>
    <col min="2313" max="2313" width="10.42578125" style="76" bestFit="1" customWidth="1"/>
    <col min="2314" max="2314" width="8.28515625" style="76" bestFit="1" customWidth="1"/>
    <col min="2315" max="2315" width="6.28515625" style="76" bestFit="1" customWidth="1"/>
    <col min="2316" max="2316" width="6.7109375" style="76" bestFit="1" customWidth="1"/>
    <col min="2317" max="2560" width="12" style="76"/>
    <col min="2561" max="2561" width="24.85546875" style="76" customWidth="1"/>
    <col min="2562" max="2562" width="10.140625" style="76" customWidth="1"/>
    <col min="2563" max="2563" width="6.7109375" style="76" customWidth="1"/>
    <col min="2564" max="2564" width="7.140625" style="76" customWidth="1"/>
    <col min="2565" max="2565" width="11.85546875" style="76" bestFit="1" customWidth="1"/>
    <col min="2566" max="2566" width="8.85546875" style="76" customWidth="1"/>
    <col min="2567" max="2567" width="10.42578125" style="76" bestFit="1" customWidth="1"/>
    <col min="2568" max="2568" width="8.7109375" style="76" bestFit="1" customWidth="1"/>
    <col min="2569" max="2569" width="10.42578125" style="76" bestFit="1" customWidth="1"/>
    <col min="2570" max="2570" width="8.28515625" style="76" bestFit="1" customWidth="1"/>
    <col min="2571" max="2571" width="6.28515625" style="76" bestFit="1" customWidth="1"/>
    <col min="2572" max="2572" width="6.7109375" style="76" bestFit="1" customWidth="1"/>
    <col min="2573" max="2816" width="12" style="76"/>
    <col min="2817" max="2817" width="24.85546875" style="76" customWidth="1"/>
    <col min="2818" max="2818" width="10.140625" style="76" customWidth="1"/>
    <col min="2819" max="2819" width="6.7109375" style="76" customWidth="1"/>
    <col min="2820" max="2820" width="7.140625" style="76" customWidth="1"/>
    <col min="2821" max="2821" width="11.85546875" style="76" bestFit="1" customWidth="1"/>
    <col min="2822" max="2822" width="8.85546875" style="76" customWidth="1"/>
    <col min="2823" max="2823" width="10.42578125" style="76" bestFit="1" customWidth="1"/>
    <col min="2824" max="2824" width="8.7109375" style="76" bestFit="1" customWidth="1"/>
    <col min="2825" max="2825" width="10.42578125" style="76" bestFit="1" customWidth="1"/>
    <col min="2826" max="2826" width="8.28515625" style="76" bestFit="1" customWidth="1"/>
    <col min="2827" max="2827" width="6.28515625" style="76" bestFit="1" customWidth="1"/>
    <col min="2828" max="2828" width="6.7109375" style="76" bestFit="1" customWidth="1"/>
    <col min="2829" max="3072" width="12" style="76"/>
    <col min="3073" max="3073" width="24.85546875" style="76" customWidth="1"/>
    <col min="3074" max="3074" width="10.140625" style="76" customWidth="1"/>
    <col min="3075" max="3075" width="6.7109375" style="76" customWidth="1"/>
    <col min="3076" max="3076" width="7.140625" style="76" customWidth="1"/>
    <col min="3077" max="3077" width="11.85546875" style="76" bestFit="1" customWidth="1"/>
    <col min="3078" max="3078" width="8.85546875" style="76" customWidth="1"/>
    <col min="3079" max="3079" width="10.42578125" style="76" bestFit="1" customWidth="1"/>
    <col min="3080" max="3080" width="8.7109375" style="76" bestFit="1" customWidth="1"/>
    <col min="3081" max="3081" width="10.42578125" style="76" bestFit="1" customWidth="1"/>
    <col min="3082" max="3082" width="8.28515625" style="76" bestFit="1" customWidth="1"/>
    <col min="3083" max="3083" width="6.28515625" style="76" bestFit="1" customWidth="1"/>
    <col min="3084" max="3084" width="6.7109375" style="76" bestFit="1" customWidth="1"/>
    <col min="3085" max="3328" width="12" style="76"/>
    <col min="3329" max="3329" width="24.85546875" style="76" customWidth="1"/>
    <col min="3330" max="3330" width="10.140625" style="76" customWidth="1"/>
    <col min="3331" max="3331" width="6.7109375" style="76" customWidth="1"/>
    <col min="3332" max="3332" width="7.140625" style="76" customWidth="1"/>
    <col min="3333" max="3333" width="11.85546875" style="76" bestFit="1" customWidth="1"/>
    <col min="3334" max="3334" width="8.85546875" style="76" customWidth="1"/>
    <col min="3335" max="3335" width="10.42578125" style="76" bestFit="1" customWidth="1"/>
    <col min="3336" max="3336" width="8.7109375" style="76" bestFit="1" customWidth="1"/>
    <col min="3337" max="3337" width="10.42578125" style="76" bestFit="1" customWidth="1"/>
    <col min="3338" max="3338" width="8.28515625" style="76" bestFit="1" customWidth="1"/>
    <col min="3339" max="3339" width="6.28515625" style="76" bestFit="1" customWidth="1"/>
    <col min="3340" max="3340" width="6.7109375" style="76" bestFit="1" customWidth="1"/>
    <col min="3341" max="3584" width="12" style="76"/>
    <col min="3585" max="3585" width="24.85546875" style="76" customWidth="1"/>
    <col min="3586" max="3586" width="10.140625" style="76" customWidth="1"/>
    <col min="3587" max="3587" width="6.7109375" style="76" customWidth="1"/>
    <col min="3588" max="3588" width="7.140625" style="76" customWidth="1"/>
    <col min="3589" max="3589" width="11.85546875" style="76" bestFit="1" customWidth="1"/>
    <col min="3590" max="3590" width="8.85546875" style="76" customWidth="1"/>
    <col min="3591" max="3591" width="10.42578125" style="76" bestFit="1" customWidth="1"/>
    <col min="3592" max="3592" width="8.7109375" style="76" bestFit="1" customWidth="1"/>
    <col min="3593" max="3593" width="10.42578125" style="76" bestFit="1" customWidth="1"/>
    <col min="3594" max="3594" width="8.28515625" style="76" bestFit="1" customWidth="1"/>
    <col min="3595" max="3595" width="6.28515625" style="76" bestFit="1" customWidth="1"/>
    <col min="3596" max="3596" width="6.7109375" style="76" bestFit="1" customWidth="1"/>
    <col min="3597" max="3840" width="12" style="76"/>
    <col min="3841" max="3841" width="24.85546875" style="76" customWidth="1"/>
    <col min="3842" max="3842" width="10.140625" style="76" customWidth="1"/>
    <col min="3843" max="3843" width="6.7109375" style="76" customWidth="1"/>
    <col min="3844" max="3844" width="7.140625" style="76" customWidth="1"/>
    <col min="3845" max="3845" width="11.85546875" style="76" bestFit="1" customWidth="1"/>
    <col min="3846" max="3846" width="8.85546875" style="76" customWidth="1"/>
    <col min="3847" max="3847" width="10.42578125" style="76" bestFit="1" customWidth="1"/>
    <col min="3848" max="3848" width="8.7109375" style="76" bestFit="1" customWidth="1"/>
    <col min="3849" max="3849" width="10.42578125" style="76" bestFit="1" customWidth="1"/>
    <col min="3850" max="3850" width="8.28515625" style="76" bestFit="1" customWidth="1"/>
    <col min="3851" max="3851" width="6.28515625" style="76" bestFit="1" customWidth="1"/>
    <col min="3852" max="3852" width="6.7109375" style="76" bestFit="1" customWidth="1"/>
    <col min="3853" max="4096" width="12" style="76"/>
    <col min="4097" max="4097" width="24.85546875" style="76" customWidth="1"/>
    <col min="4098" max="4098" width="10.140625" style="76" customWidth="1"/>
    <col min="4099" max="4099" width="6.7109375" style="76" customWidth="1"/>
    <col min="4100" max="4100" width="7.140625" style="76" customWidth="1"/>
    <col min="4101" max="4101" width="11.85546875" style="76" bestFit="1" customWidth="1"/>
    <col min="4102" max="4102" width="8.85546875" style="76" customWidth="1"/>
    <col min="4103" max="4103" width="10.42578125" style="76" bestFit="1" customWidth="1"/>
    <col min="4104" max="4104" width="8.7109375" style="76" bestFit="1" customWidth="1"/>
    <col min="4105" max="4105" width="10.42578125" style="76" bestFit="1" customWidth="1"/>
    <col min="4106" max="4106" width="8.28515625" style="76" bestFit="1" customWidth="1"/>
    <col min="4107" max="4107" width="6.28515625" style="76" bestFit="1" customWidth="1"/>
    <col min="4108" max="4108" width="6.7109375" style="76" bestFit="1" customWidth="1"/>
    <col min="4109" max="4352" width="12" style="76"/>
    <col min="4353" max="4353" width="24.85546875" style="76" customWidth="1"/>
    <col min="4354" max="4354" width="10.140625" style="76" customWidth="1"/>
    <col min="4355" max="4355" width="6.7109375" style="76" customWidth="1"/>
    <col min="4356" max="4356" width="7.140625" style="76" customWidth="1"/>
    <col min="4357" max="4357" width="11.85546875" style="76" bestFit="1" customWidth="1"/>
    <col min="4358" max="4358" width="8.85546875" style="76" customWidth="1"/>
    <col min="4359" max="4359" width="10.42578125" style="76" bestFit="1" customWidth="1"/>
    <col min="4360" max="4360" width="8.7109375" style="76" bestFit="1" customWidth="1"/>
    <col min="4361" max="4361" width="10.42578125" style="76" bestFit="1" customWidth="1"/>
    <col min="4362" max="4362" width="8.28515625" style="76" bestFit="1" customWidth="1"/>
    <col min="4363" max="4363" width="6.28515625" style="76" bestFit="1" customWidth="1"/>
    <col min="4364" max="4364" width="6.7109375" style="76" bestFit="1" customWidth="1"/>
    <col min="4365" max="4608" width="12" style="76"/>
    <col min="4609" max="4609" width="24.85546875" style="76" customWidth="1"/>
    <col min="4610" max="4610" width="10.140625" style="76" customWidth="1"/>
    <col min="4611" max="4611" width="6.7109375" style="76" customWidth="1"/>
    <col min="4612" max="4612" width="7.140625" style="76" customWidth="1"/>
    <col min="4613" max="4613" width="11.85546875" style="76" bestFit="1" customWidth="1"/>
    <col min="4614" max="4614" width="8.85546875" style="76" customWidth="1"/>
    <col min="4615" max="4615" width="10.42578125" style="76" bestFit="1" customWidth="1"/>
    <col min="4616" max="4616" width="8.7109375" style="76" bestFit="1" customWidth="1"/>
    <col min="4617" max="4617" width="10.42578125" style="76" bestFit="1" customWidth="1"/>
    <col min="4618" max="4618" width="8.28515625" style="76" bestFit="1" customWidth="1"/>
    <col min="4619" max="4619" width="6.28515625" style="76" bestFit="1" customWidth="1"/>
    <col min="4620" max="4620" width="6.7109375" style="76" bestFit="1" customWidth="1"/>
    <col min="4621" max="4864" width="12" style="76"/>
    <col min="4865" max="4865" width="24.85546875" style="76" customWidth="1"/>
    <col min="4866" max="4866" width="10.140625" style="76" customWidth="1"/>
    <col min="4867" max="4867" width="6.7109375" style="76" customWidth="1"/>
    <col min="4868" max="4868" width="7.140625" style="76" customWidth="1"/>
    <col min="4869" max="4869" width="11.85546875" style="76" bestFit="1" customWidth="1"/>
    <col min="4870" max="4870" width="8.85546875" style="76" customWidth="1"/>
    <col min="4871" max="4871" width="10.42578125" style="76" bestFit="1" customWidth="1"/>
    <col min="4872" max="4872" width="8.7109375" style="76" bestFit="1" customWidth="1"/>
    <col min="4873" max="4873" width="10.42578125" style="76" bestFit="1" customWidth="1"/>
    <col min="4874" max="4874" width="8.28515625" style="76" bestFit="1" customWidth="1"/>
    <col min="4875" max="4875" width="6.28515625" style="76" bestFit="1" customWidth="1"/>
    <col min="4876" max="4876" width="6.7109375" style="76" bestFit="1" customWidth="1"/>
    <col min="4877" max="5120" width="12" style="76"/>
    <col min="5121" max="5121" width="24.85546875" style="76" customWidth="1"/>
    <col min="5122" max="5122" width="10.140625" style="76" customWidth="1"/>
    <col min="5123" max="5123" width="6.7109375" style="76" customWidth="1"/>
    <col min="5124" max="5124" width="7.140625" style="76" customWidth="1"/>
    <col min="5125" max="5125" width="11.85546875" style="76" bestFit="1" customWidth="1"/>
    <col min="5126" max="5126" width="8.85546875" style="76" customWidth="1"/>
    <col min="5127" max="5127" width="10.42578125" style="76" bestFit="1" customWidth="1"/>
    <col min="5128" max="5128" width="8.7109375" style="76" bestFit="1" customWidth="1"/>
    <col min="5129" max="5129" width="10.42578125" style="76" bestFit="1" customWidth="1"/>
    <col min="5130" max="5130" width="8.28515625" style="76" bestFit="1" customWidth="1"/>
    <col min="5131" max="5131" width="6.28515625" style="76" bestFit="1" customWidth="1"/>
    <col min="5132" max="5132" width="6.7109375" style="76" bestFit="1" customWidth="1"/>
    <col min="5133" max="5376" width="12" style="76"/>
    <col min="5377" max="5377" width="24.85546875" style="76" customWidth="1"/>
    <col min="5378" max="5378" width="10.140625" style="76" customWidth="1"/>
    <col min="5379" max="5379" width="6.7109375" style="76" customWidth="1"/>
    <col min="5380" max="5380" width="7.140625" style="76" customWidth="1"/>
    <col min="5381" max="5381" width="11.85546875" style="76" bestFit="1" customWidth="1"/>
    <col min="5382" max="5382" width="8.85546875" style="76" customWidth="1"/>
    <col min="5383" max="5383" width="10.42578125" style="76" bestFit="1" customWidth="1"/>
    <col min="5384" max="5384" width="8.7109375" style="76" bestFit="1" customWidth="1"/>
    <col min="5385" max="5385" width="10.42578125" style="76" bestFit="1" customWidth="1"/>
    <col min="5386" max="5386" width="8.28515625" style="76" bestFit="1" customWidth="1"/>
    <col min="5387" max="5387" width="6.28515625" style="76" bestFit="1" customWidth="1"/>
    <col min="5388" max="5388" width="6.7109375" style="76" bestFit="1" customWidth="1"/>
    <col min="5389" max="5632" width="12" style="76"/>
    <col min="5633" max="5633" width="24.85546875" style="76" customWidth="1"/>
    <col min="5634" max="5634" width="10.140625" style="76" customWidth="1"/>
    <col min="5635" max="5635" width="6.7109375" style="76" customWidth="1"/>
    <col min="5636" max="5636" width="7.140625" style="76" customWidth="1"/>
    <col min="5637" max="5637" width="11.85546875" style="76" bestFit="1" customWidth="1"/>
    <col min="5638" max="5638" width="8.85546875" style="76" customWidth="1"/>
    <col min="5639" max="5639" width="10.42578125" style="76" bestFit="1" customWidth="1"/>
    <col min="5640" max="5640" width="8.7109375" style="76" bestFit="1" customWidth="1"/>
    <col min="5641" max="5641" width="10.42578125" style="76" bestFit="1" customWidth="1"/>
    <col min="5642" max="5642" width="8.28515625" style="76" bestFit="1" customWidth="1"/>
    <col min="5643" max="5643" width="6.28515625" style="76" bestFit="1" customWidth="1"/>
    <col min="5644" max="5644" width="6.7109375" style="76" bestFit="1" customWidth="1"/>
    <col min="5645" max="5888" width="12" style="76"/>
    <col min="5889" max="5889" width="24.85546875" style="76" customWidth="1"/>
    <col min="5890" max="5890" width="10.140625" style="76" customWidth="1"/>
    <col min="5891" max="5891" width="6.7109375" style="76" customWidth="1"/>
    <col min="5892" max="5892" width="7.140625" style="76" customWidth="1"/>
    <col min="5893" max="5893" width="11.85546875" style="76" bestFit="1" customWidth="1"/>
    <col min="5894" max="5894" width="8.85546875" style="76" customWidth="1"/>
    <col min="5895" max="5895" width="10.42578125" style="76" bestFit="1" customWidth="1"/>
    <col min="5896" max="5896" width="8.7109375" style="76" bestFit="1" customWidth="1"/>
    <col min="5897" max="5897" width="10.42578125" style="76" bestFit="1" customWidth="1"/>
    <col min="5898" max="5898" width="8.28515625" style="76" bestFit="1" customWidth="1"/>
    <col min="5899" max="5899" width="6.28515625" style="76" bestFit="1" customWidth="1"/>
    <col min="5900" max="5900" width="6.7109375" style="76" bestFit="1" customWidth="1"/>
    <col min="5901" max="6144" width="12" style="76"/>
    <col min="6145" max="6145" width="24.85546875" style="76" customWidth="1"/>
    <col min="6146" max="6146" width="10.140625" style="76" customWidth="1"/>
    <col min="6147" max="6147" width="6.7109375" style="76" customWidth="1"/>
    <col min="6148" max="6148" width="7.140625" style="76" customWidth="1"/>
    <col min="6149" max="6149" width="11.85546875" style="76" bestFit="1" customWidth="1"/>
    <col min="6150" max="6150" width="8.85546875" style="76" customWidth="1"/>
    <col min="6151" max="6151" width="10.42578125" style="76" bestFit="1" customWidth="1"/>
    <col min="6152" max="6152" width="8.7109375" style="76" bestFit="1" customWidth="1"/>
    <col min="6153" max="6153" width="10.42578125" style="76" bestFit="1" customWidth="1"/>
    <col min="6154" max="6154" width="8.28515625" style="76" bestFit="1" customWidth="1"/>
    <col min="6155" max="6155" width="6.28515625" style="76" bestFit="1" customWidth="1"/>
    <col min="6156" max="6156" width="6.7109375" style="76" bestFit="1" customWidth="1"/>
    <col min="6157" max="6400" width="12" style="76"/>
    <col min="6401" max="6401" width="24.85546875" style="76" customWidth="1"/>
    <col min="6402" max="6402" width="10.140625" style="76" customWidth="1"/>
    <col min="6403" max="6403" width="6.7109375" style="76" customWidth="1"/>
    <col min="6404" max="6404" width="7.140625" style="76" customWidth="1"/>
    <col min="6405" max="6405" width="11.85546875" style="76" bestFit="1" customWidth="1"/>
    <col min="6406" max="6406" width="8.85546875" style="76" customWidth="1"/>
    <col min="6407" max="6407" width="10.42578125" style="76" bestFit="1" customWidth="1"/>
    <col min="6408" max="6408" width="8.7109375" style="76" bestFit="1" customWidth="1"/>
    <col min="6409" max="6409" width="10.42578125" style="76" bestFit="1" customWidth="1"/>
    <col min="6410" max="6410" width="8.28515625" style="76" bestFit="1" customWidth="1"/>
    <col min="6411" max="6411" width="6.28515625" style="76" bestFit="1" customWidth="1"/>
    <col min="6412" max="6412" width="6.7109375" style="76" bestFit="1" customWidth="1"/>
    <col min="6413" max="6656" width="12" style="76"/>
    <col min="6657" max="6657" width="24.85546875" style="76" customWidth="1"/>
    <col min="6658" max="6658" width="10.140625" style="76" customWidth="1"/>
    <col min="6659" max="6659" width="6.7109375" style="76" customWidth="1"/>
    <col min="6660" max="6660" width="7.140625" style="76" customWidth="1"/>
    <col min="6661" max="6661" width="11.85546875" style="76" bestFit="1" customWidth="1"/>
    <col min="6662" max="6662" width="8.85546875" style="76" customWidth="1"/>
    <col min="6663" max="6663" width="10.42578125" style="76" bestFit="1" customWidth="1"/>
    <col min="6664" max="6664" width="8.7109375" style="76" bestFit="1" customWidth="1"/>
    <col min="6665" max="6665" width="10.42578125" style="76" bestFit="1" customWidth="1"/>
    <col min="6666" max="6666" width="8.28515625" style="76" bestFit="1" customWidth="1"/>
    <col min="6667" max="6667" width="6.28515625" style="76" bestFit="1" customWidth="1"/>
    <col min="6668" max="6668" width="6.7109375" style="76" bestFit="1" customWidth="1"/>
    <col min="6669" max="6912" width="12" style="76"/>
    <col min="6913" max="6913" width="24.85546875" style="76" customWidth="1"/>
    <col min="6914" max="6914" width="10.140625" style="76" customWidth="1"/>
    <col min="6915" max="6915" width="6.7109375" style="76" customWidth="1"/>
    <col min="6916" max="6916" width="7.140625" style="76" customWidth="1"/>
    <col min="6917" max="6917" width="11.85546875" style="76" bestFit="1" customWidth="1"/>
    <col min="6918" max="6918" width="8.85546875" style="76" customWidth="1"/>
    <col min="6919" max="6919" width="10.42578125" style="76" bestFit="1" customWidth="1"/>
    <col min="6920" max="6920" width="8.7109375" style="76" bestFit="1" customWidth="1"/>
    <col min="6921" max="6921" width="10.42578125" style="76" bestFit="1" customWidth="1"/>
    <col min="6922" max="6922" width="8.28515625" style="76" bestFit="1" customWidth="1"/>
    <col min="6923" max="6923" width="6.28515625" style="76" bestFit="1" customWidth="1"/>
    <col min="6924" max="6924" width="6.7109375" style="76" bestFit="1" customWidth="1"/>
    <col min="6925" max="7168" width="12" style="76"/>
    <col min="7169" max="7169" width="24.85546875" style="76" customWidth="1"/>
    <col min="7170" max="7170" width="10.140625" style="76" customWidth="1"/>
    <col min="7171" max="7171" width="6.7109375" style="76" customWidth="1"/>
    <col min="7172" max="7172" width="7.140625" style="76" customWidth="1"/>
    <col min="7173" max="7173" width="11.85546875" style="76" bestFit="1" customWidth="1"/>
    <col min="7174" max="7174" width="8.85546875" style="76" customWidth="1"/>
    <col min="7175" max="7175" width="10.42578125" style="76" bestFit="1" customWidth="1"/>
    <col min="7176" max="7176" width="8.7109375" style="76" bestFit="1" customWidth="1"/>
    <col min="7177" max="7177" width="10.42578125" style="76" bestFit="1" customWidth="1"/>
    <col min="7178" max="7178" width="8.28515625" style="76" bestFit="1" customWidth="1"/>
    <col min="7179" max="7179" width="6.28515625" style="76" bestFit="1" customWidth="1"/>
    <col min="7180" max="7180" width="6.7109375" style="76" bestFit="1" customWidth="1"/>
    <col min="7181" max="7424" width="12" style="76"/>
    <col min="7425" max="7425" width="24.85546875" style="76" customWidth="1"/>
    <col min="7426" max="7426" width="10.140625" style="76" customWidth="1"/>
    <col min="7427" max="7427" width="6.7109375" style="76" customWidth="1"/>
    <col min="7428" max="7428" width="7.140625" style="76" customWidth="1"/>
    <col min="7429" max="7429" width="11.85546875" style="76" bestFit="1" customWidth="1"/>
    <col min="7430" max="7430" width="8.85546875" style="76" customWidth="1"/>
    <col min="7431" max="7431" width="10.42578125" style="76" bestFit="1" customWidth="1"/>
    <col min="7432" max="7432" width="8.7109375" style="76" bestFit="1" customWidth="1"/>
    <col min="7433" max="7433" width="10.42578125" style="76" bestFit="1" customWidth="1"/>
    <col min="7434" max="7434" width="8.28515625" style="76" bestFit="1" customWidth="1"/>
    <col min="7435" max="7435" width="6.28515625" style="76" bestFit="1" customWidth="1"/>
    <col min="7436" max="7436" width="6.7109375" style="76" bestFit="1" customWidth="1"/>
    <col min="7437" max="7680" width="12" style="76"/>
    <col min="7681" max="7681" width="24.85546875" style="76" customWidth="1"/>
    <col min="7682" max="7682" width="10.140625" style="76" customWidth="1"/>
    <col min="7683" max="7683" width="6.7109375" style="76" customWidth="1"/>
    <col min="7684" max="7684" width="7.140625" style="76" customWidth="1"/>
    <col min="7685" max="7685" width="11.85546875" style="76" bestFit="1" customWidth="1"/>
    <col min="7686" max="7686" width="8.85546875" style="76" customWidth="1"/>
    <col min="7687" max="7687" width="10.42578125" style="76" bestFit="1" customWidth="1"/>
    <col min="7688" max="7688" width="8.7109375" style="76" bestFit="1" customWidth="1"/>
    <col min="7689" max="7689" width="10.42578125" style="76" bestFit="1" customWidth="1"/>
    <col min="7690" max="7690" width="8.28515625" style="76" bestFit="1" customWidth="1"/>
    <col min="7691" max="7691" width="6.28515625" style="76" bestFit="1" customWidth="1"/>
    <col min="7692" max="7692" width="6.7109375" style="76" bestFit="1" customWidth="1"/>
    <col min="7693" max="7936" width="12" style="76"/>
    <col min="7937" max="7937" width="24.85546875" style="76" customWidth="1"/>
    <col min="7938" max="7938" width="10.140625" style="76" customWidth="1"/>
    <col min="7939" max="7939" width="6.7109375" style="76" customWidth="1"/>
    <col min="7940" max="7940" width="7.140625" style="76" customWidth="1"/>
    <col min="7941" max="7941" width="11.85546875" style="76" bestFit="1" customWidth="1"/>
    <col min="7942" max="7942" width="8.85546875" style="76" customWidth="1"/>
    <col min="7943" max="7943" width="10.42578125" style="76" bestFit="1" customWidth="1"/>
    <col min="7944" max="7944" width="8.7109375" style="76" bestFit="1" customWidth="1"/>
    <col min="7945" max="7945" width="10.42578125" style="76" bestFit="1" customWidth="1"/>
    <col min="7946" max="7946" width="8.28515625" style="76" bestFit="1" customWidth="1"/>
    <col min="7947" max="7947" width="6.28515625" style="76" bestFit="1" customWidth="1"/>
    <col min="7948" max="7948" width="6.7109375" style="76" bestFit="1" customWidth="1"/>
    <col min="7949" max="8192" width="12" style="76"/>
    <col min="8193" max="8193" width="24.85546875" style="76" customWidth="1"/>
    <col min="8194" max="8194" width="10.140625" style="76" customWidth="1"/>
    <col min="8195" max="8195" width="6.7109375" style="76" customWidth="1"/>
    <col min="8196" max="8196" width="7.140625" style="76" customWidth="1"/>
    <col min="8197" max="8197" width="11.85546875" style="76" bestFit="1" customWidth="1"/>
    <col min="8198" max="8198" width="8.85546875" style="76" customWidth="1"/>
    <col min="8199" max="8199" width="10.42578125" style="76" bestFit="1" customWidth="1"/>
    <col min="8200" max="8200" width="8.7109375" style="76" bestFit="1" customWidth="1"/>
    <col min="8201" max="8201" width="10.42578125" style="76" bestFit="1" customWidth="1"/>
    <col min="8202" max="8202" width="8.28515625" style="76" bestFit="1" customWidth="1"/>
    <col min="8203" max="8203" width="6.28515625" style="76" bestFit="1" customWidth="1"/>
    <col min="8204" max="8204" width="6.7109375" style="76" bestFit="1" customWidth="1"/>
    <col min="8205" max="8448" width="12" style="76"/>
    <col min="8449" max="8449" width="24.85546875" style="76" customWidth="1"/>
    <col min="8450" max="8450" width="10.140625" style="76" customWidth="1"/>
    <col min="8451" max="8451" width="6.7109375" style="76" customWidth="1"/>
    <col min="8452" max="8452" width="7.140625" style="76" customWidth="1"/>
    <col min="8453" max="8453" width="11.85546875" style="76" bestFit="1" customWidth="1"/>
    <col min="8454" max="8454" width="8.85546875" style="76" customWidth="1"/>
    <col min="8455" max="8455" width="10.42578125" style="76" bestFit="1" customWidth="1"/>
    <col min="8456" max="8456" width="8.7109375" style="76" bestFit="1" customWidth="1"/>
    <col min="8457" max="8457" width="10.42578125" style="76" bestFit="1" customWidth="1"/>
    <col min="8458" max="8458" width="8.28515625" style="76" bestFit="1" customWidth="1"/>
    <col min="8459" max="8459" width="6.28515625" style="76" bestFit="1" customWidth="1"/>
    <col min="8460" max="8460" width="6.7109375" style="76" bestFit="1" customWidth="1"/>
    <col min="8461" max="8704" width="12" style="76"/>
    <col min="8705" max="8705" width="24.85546875" style="76" customWidth="1"/>
    <col min="8706" max="8706" width="10.140625" style="76" customWidth="1"/>
    <col min="8707" max="8707" width="6.7109375" style="76" customWidth="1"/>
    <col min="8708" max="8708" width="7.140625" style="76" customWidth="1"/>
    <col min="8709" max="8709" width="11.85546875" style="76" bestFit="1" customWidth="1"/>
    <col min="8710" max="8710" width="8.85546875" style="76" customWidth="1"/>
    <col min="8711" max="8711" width="10.42578125" style="76" bestFit="1" customWidth="1"/>
    <col min="8712" max="8712" width="8.7109375" style="76" bestFit="1" customWidth="1"/>
    <col min="8713" max="8713" width="10.42578125" style="76" bestFit="1" customWidth="1"/>
    <col min="8714" max="8714" width="8.28515625" style="76" bestFit="1" customWidth="1"/>
    <col min="8715" max="8715" width="6.28515625" style="76" bestFit="1" customWidth="1"/>
    <col min="8716" max="8716" width="6.7109375" style="76" bestFit="1" customWidth="1"/>
    <col min="8717" max="8960" width="12" style="76"/>
    <col min="8961" max="8961" width="24.85546875" style="76" customWidth="1"/>
    <col min="8962" max="8962" width="10.140625" style="76" customWidth="1"/>
    <col min="8963" max="8963" width="6.7109375" style="76" customWidth="1"/>
    <col min="8964" max="8964" width="7.140625" style="76" customWidth="1"/>
    <col min="8965" max="8965" width="11.85546875" style="76" bestFit="1" customWidth="1"/>
    <col min="8966" max="8966" width="8.85546875" style="76" customWidth="1"/>
    <col min="8967" max="8967" width="10.42578125" style="76" bestFit="1" customWidth="1"/>
    <col min="8968" max="8968" width="8.7109375" style="76" bestFit="1" customWidth="1"/>
    <col min="8969" max="8969" width="10.42578125" style="76" bestFit="1" customWidth="1"/>
    <col min="8970" max="8970" width="8.28515625" style="76" bestFit="1" customWidth="1"/>
    <col min="8971" max="8971" width="6.28515625" style="76" bestFit="1" customWidth="1"/>
    <col min="8972" max="8972" width="6.7109375" style="76" bestFit="1" customWidth="1"/>
    <col min="8973" max="9216" width="12" style="76"/>
    <col min="9217" max="9217" width="24.85546875" style="76" customWidth="1"/>
    <col min="9218" max="9218" width="10.140625" style="76" customWidth="1"/>
    <col min="9219" max="9219" width="6.7109375" style="76" customWidth="1"/>
    <col min="9220" max="9220" width="7.140625" style="76" customWidth="1"/>
    <col min="9221" max="9221" width="11.85546875" style="76" bestFit="1" customWidth="1"/>
    <col min="9222" max="9222" width="8.85546875" style="76" customWidth="1"/>
    <col min="9223" max="9223" width="10.42578125" style="76" bestFit="1" customWidth="1"/>
    <col min="9224" max="9224" width="8.7109375" style="76" bestFit="1" customWidth="1"/>
    <col min="9225" max="9225" width="10.42578125" style="76" bestFit="1" customWidth="1"/>
    <col min="9226" max="9226" width="8.28515625" style="76" bestFit="1" customWidth="1"/>
    <col min="9227" max="9227" width="6.28515625" style="76" bestFit="1" customWidth="1"/>
    <col min="9228" max="9228" width="6.7109375" style="76" bestFit="1" customWidth="1"/>
    <col min="9229" max="9472" width="12" style="76"/>
    <col min="9473" max="9473" width="24.85546875" style="76" customWidth="1"/>
    <col min="9474" max="9474" width="10.140625" style="76" customWidth="1"/>
    <col min="9475" max="9475" width="6.7109375" style="76" customWidth="1"/>
    <col min="9476" max="9476" width="7.140625" style="76" customWidth="1"/>
    <col min="9477" max="9477" width="11.85546875" style="76" bestFit="1" customWidth="1"/>
    <col min="9478" max="9478" width="8.85546875" style="76" customWidth="1"/>
    <col min="9479" max="9479" width="10.42578125" style="76" bestFit="1" customWidth="1"/>
    <col min="9480" max="9480" width="8.7109375" style="76" bestFit="1" customWidth="1"/>
    <col min="9481" max="9481" width="10.42578125" style="76" bestFit="1" customWidth="1"/>
    <col min="9482" max="9482" width="8.28515625" style="76" bestFit="1" customWidth="1"/>
    <col min="9483" max="9483" width="6.28515625" style="76" bestFit="1" customWidth="1"/>
    <col min="9484" max="9484" width="6.7109375" style="76" bestFit="1" customWidth="1"/>
    <col min="9485" max="9728" width="12" style="76"/>
    <col min="9729" max="9729" width="24.85546875" style="76" customWidth="1"/>
    <col min="9730" max="9730" width="10.140625" style="76" customWidth="1"/>
    <col min="9731" max="9731" width="6.7109375" style="76" customWidth="1"/>
    <col min="9732" max="9732" width="7.140625" style="76" customWidth="1"/>
    <col min="9733" max="9733" width="11.85546875" style="76" bestFit="1" customWidth="1"/>
    <col min="9734" max="9734" width="8.85546875" style="76" customWidth="1"/>
    <col min="9735" max="9735" width="10.42578125" style="76" bestFit="1" customWidth="1"/>
    <col min="9736" max="9736" width="8.7109375" style="76" bestFit="1" customWidth="1"/>
    <col min="9737" max="9737" width="10.42578125" style="76" bestFit="1" customWidth="1"/>
    <col min="9738" max="9738" width="8.28515625" style="76" bestFit="1" customWidth="1"/>
    <col min="9739" max="9739" width="6.28515625" style="76" bestFit="1" customWidth="1"/>
    <col min="9740" max="9740" width="6.7109375" style="76" bestFit="1" customWidth="1"/>
    <col min="9741" max="9984" width="12" style="76"/>
    <col min="9985" max="9985" width="24.85546875" style="76" customWidth="1"/>
    <col min="9986" max="9986" width="10.140625" style="76" customWidth="1"/>
    <col min="9987" max="9987" width="6.7109375" style="76" customWidth="1"/>
    <col min="9988" max="9988" width="7.140625" style="76" customWidth="1"/>
    <col min="9989" max="9989" width="11.85546875" style="76" bestFit="1" customWidth="1"/>
    <col min="9990" max="9990" width="8.85546875" style="76" customWidth="1"/>
    <col min="9991" max="9991" width="10.42578125" style="76" bestFit="1" customWidth="1"/>
    <col min="9992" max="9992" width="8.7109375" style="76" bestFit="1" customWidth="1"/>
    <col min="9993" max="9993" width="10.42578125" style="76" bestFit="1" customWidth="1"/>
    <col min="9994" max="9994" width="8.28515625" style="76" bestFit="1" customWidth="1"/>
    <col min="9995" max="9995" width="6.28515625" style="76" bestFit="1" customWidth="1"/>
    <col min="9996" max="9996" width="6.7109375" style="76" bestFit="1" customWidth="1"/>
    <col min="9997" max="10240" width="12" style="76"/>
    <col min="10241" max="10241" width="24.85546875" style="76" customWidth="1"/>
    <col min="10242" max="10242" width="10.140625" style="76" customWidth="1"/>
    <col min="10243" max="10243" width="6.7109375" style="76" customWidth="1"/>
    <col min="10244" max="10244" width="7.140625" style="76" customWidth="1"/>
    <col min="10245" max="10245" width="11.85546875" style="76" bestFit="1" customWidth="1"/>
    <col min="10246" max="10246" width="8.85546875" style="76" customWidth="1"/>
    <col min="10247" max="10247" width="10.42578125" style="76" bestFit="1" customWidth="1"/>
    <col min="10248" max="10248" width="8.7109375" style="76" bestFit="1" customWidth="1"/>
    <col min="10249" max="10249" width="10.42578125" style="76" bestFit="1" customWidth="1"/>
    <col min="10250" max="10250" width="8.28515625" style="76" bestFit="1" customWidth="1"/>
    <col min="10251" max="10251" width="6.28515625" style="76" bestFit="1" customWidth="1"/>
    <col min="10252" max="10252" width="6.7109375" style="76" bestFit="1" customWidth="1"/>
    <col min="10253" max="10496" width="12" style="76"/>
    <col min="10497" max="10497" width="24.85546875" style="76" customWidth="1"/>
    <col min="10498" max="10498" width="10.140625" style="76" customWidth="1"/>
    <col min="10499" max="10499" width="6.7109375" style="76" customWidth="1"/>
    <col min="10500" max="10500" width="7.140625" style="76" customWidth="1"/>
    <col min="10501" max="10501" width="11.85546875" style="76" bestFit="1" customWidth="1"/>
    <col min="10502" max="10502" width="8.85546875" style="76" customWidth="1"/>
    <col min="10503" max="10503" width="10.42578125" style="76" bestFit="1" customWidth="1"/>
    <col min="10504" max="10504" width="8.7109375" style="76" bestFit="1" customWidth="1"/>
    <col min="10505" max="10505" width="10.42578125" style="76" bestFit="1" customWidth="1"/>
    <col min="10506" max="10506" width="8.28515625" style="76" bestFit="1" customWidth="1"/>
    <col min="10507" max="10507" width="6.28515625" style="76" bestFit="1" customWidth="1"/>
    <col min="10508" max="10508" width="6.7109375" style="76" bestFit="1" customWidth="1"/>
    <col min="10509" max="10752" width="12" style="76"/>
    <col min="10753" max="10753" width="24.85546875" style="76" customWidth="1"/>
    <col min="10754" max="10754" width="10.140625" style="76" customWidth="1"/>
    <col min="10755" max="10755" width="6.7109375" style="76" customWidth="1"/>
    <col min="10756" max="10756" width="7.140625" style="76" customWidth="1"/>
    <col min="10757" max="10757" width="11.85546875" style="76" bestFit="1" customWidth="1"/>
    <col min="10758" max="10758" width="8.85546875" style="76" customWidth="1"/>
    <col min="10759" max="10759" width="10.42578125" style="76" bestFit="1" customWidth="1"/>
    <col min="10760" max="10760" width="8.7109375" style="76" bestFit="1" customWidth="1"/>
    <col min="10761" max="10761" width="10.42578125" style="76" bestFit="1" customWidth="1"/>
    <col min="10762" max="10762" width="8.28515625" style="76" bestFit="1" customWidth="1"/>
    <col min="10763" max="10763" width="6.28515625" style="76" bestFit="1" customWidth="1"/>
    <col min="10764" max="10764" width="6.7109375" style="76" bestFit="1" customWidth="1"/>
    <col min="10765" max="11008" width="12" style="76"/>
    <col min="11009" max="11009" width="24.85546875" style="76" customWidth="1"/>
    <col min="11010" max="11010" width="10.140625" style="76" customWidth="1"/>
    <col min="11011" max="11011" width="6.7109375" style="76" customWidth="1"/>
    <col min="11012" max="11012" width="7.140625" style="76" customWidth="1"/>
    <col min="11013" max="11013" width="11.85546875" style="76" bestFit="1" customWidth="1"/>
    <col min="11014" max="11014" width="8.85546875" style="76" customWidth="1"/>
    <col min="11015" max="11015" width="10.42578125" style="76" bestFit="1" customWidth="1"/>
    <col min="11016" max="11016" width="8.7109375" style="76" bestFit="1" customWidth="1"/>
    <col min="11017" max="11017" width="10.42578125" style="76" bestFit="1" customWidth="1"/>
    <col min="11018" max="11018" width="8.28515625" style="76" bestFit="1" customWidth="1"/>
    <col min="11019" max="11019" width="6.28515625" style="76" bestFit="1" customWidth="1"/>
    <col min="11020" max="11020" width="6.7109375" style="76" bestFit="1" customWidth="1"/>
    <col min="11021" max="11264" width="12" style="76"/>
    <col min="11265" max="11265" width="24.85546875" style="76" customWidth="1"/>
    <col min="11266" max="11266" width="10.140625" style="76" customWidth="1"/>
    <col min="11267" max="11267" width="6.7109375" style="76" customWidth="1"/>
    <col min="11268" max="11268" width="7.140625" style="76" customWidth="1"/>
    <col min="11269" max="11269" width="11.85546875" style="76" bestFit="1" customWidth="1"/>
    <col min="11270" max="11270" width="8.85546875" style="76" customWidth="1"/>
    <col min="11271" max="11271" width="10.42578125" style="76" bestFit="1" customWidth="1"/>
    <col min="11272" max="11272" width="8.7109375" style="76" bestFit="1" customWidth="1"/>
    <col min="11273" max="11273" width="10.42578125" style="76" bestFit="1" customWidth="1"/>
    <col min="11274" max="11274" width="8.28515625" style="76" bestFit="1" customWidth="1"/>
    <col min="11275" max="11275" width="6.28515625" style="76" bestFit="1" customWidth="1"/>
    <col min="11276" max="11276" width="6.7109375" style="76" bestFit="1" customWidth="1"/>
    <col min="11277" max="11520" width="12" style="76"/>
    <col min="11521" max="11521" width="24.85546875" style="76" customWidth="1"/>
    <col min="11522" max="11522" width="10.140625" style="76" customWidth="1"/>
    <col min="11523" max="11523" width="6.7109375" style="76" customWidth="1"/>
    <col min="11524" max="11524" width="7.140625" style="76" customWidth="1"/>
    <col min="11525" max="11525" width="11.85546875" style="76" bestFit="1" customWidth="1"/>
    <col min="11526" max="11526" width="8.85546875" style="76" customWidth="1"/>
    <col min="11527" max="11527" width="10.42578125" style="76" bestFit="1" customWidth="1"/>
    <col min="11528" max="11528" width="8.7109375" style="76" bestFit="1" customWidth="1"/>
    <col min="11529" max="11529" width="10.42578125" style="76" bestFit="1" customWidth="1"/>
    <col min="11530" max="11530" width="8.28515625" style="76" bestFit="1" customWidth="1"/>
    <col min="11531" max="11531" width="6.28515625" style="76" bestFit="1" customWidth="1"/>
    <col min="11532" max="11532" width="6.7109375" style="76" bestFit="1" customWidth="1"/>
    <col min="11533" max="11776" width="12" style="76"/>
    <col min="11777" max="11777" width="24.85546875" style="76" customWidth="1"/>
    <col min="11778" max="11778" width="10.140625" style="76" customWidth="1"/>
    <col min="11779" max="11779" width="6.7109375" style="76" customWidth="1"/>
    <col min="11780" max="11780" width="7.140625" style="76" customWidth="1"/>
    <col min="11781" max="11781" width="11.85546875" style="76" bestFit="1" customWidth="1"/>
    <col min="11782" max="11782" width="8.85546875" style="76" customWidth="1"/>
    <col min="11783" max="11783" width="10.42578125" style="76" bestFit="1" customWidth="1"/>
    <col min="11784" max="11784" width="8.7109375" style="76" bestFit="1" customWidth="1"/>
    <col min="11785" max="11785" width="10.42578125" style="76" bestFit="1" customWidth="1"/>
    <col min="11786" max="11786" width="8.28515625" style="76" bestFit="1" customWidth="1"/>
    <col min="11787" max="11787" width="6.28515625" style="76" bestFit="1" customWidth="1"/>
    <col min="11788" max="11788" width="6.7109375" style="76" bestFit="1" customWidth="1"/>
    <col min="11789" max="12032" width="12" style="76"/>
    <col min="12033" max="12033" width="24.85546875" style="76" customWidth="1"/>
    <col min="12034" max="12034" width="10.140625" style="76" customWidth="1"/>
    <col min="12035" max="12035" width="6.7109375" style="76" customWidth="1"/>
    <col min="12036" max="12036" width="7.140625" style="76" customWidth="1"/>
    <col min="12037" max="12037" width="11.85546875" style="76" bestFit="1" customWidth="1"/>
    <col min="12038" max="12038" width="8.85546875" style="76" customWidth="1"/>
    <col min="12039" max="12039" width="10.42578125" style="76" bestFit="1" customWidth="1"/>
    <col min="12040" max="12040" width="8.7109375" style="76" bestFit="1" customWidth="1"/>
    <col min="12041" max="12041" width="10.42578125" style="76" bestFit="1" customWidth="1"/>
    <col min="12042" max="12042" width="8.28515625" style="76" bestFit="1" customWidth="1"/>
    <col min="12043" max="12043" width="6.28515625" style="76" bestFit="1" customWidth="1"/>
    <col min="12044" max="12044" width="6.7109375" style="76" bestFit="1" customWidth="1"/>
    <col min="12045" max="12288" width="12" style="76"/>
    <col min="12289" max="12289" width="24.85546875" style="76" customWidth="1"/>
    <col min="12290" max="12290" width="10.140625" style="76" customWidth="1"/>
    <col min="12291" max="12291" width="6.7109375" style="76" customWidth="1"/>
    <col min="12292" max="12292" width="7.140625" style="76" customWidth="1"/>
    <col min="12293" max="12293" width="11.85546875" style="76" bestFit="1" customWidth="1"/>
    <col min="12294" max="12294" width="8.85546875" style="76" customWidth="1"/>
    <col min="12295" max="12295" width="10.42578125" style="76" bestFit="1" customWidth="1"/>
    <col min="12296" max="12296" width="8.7109375" style="76" bestFit="1" customWidth="1"/>
    <col min="12297" max="12297" width="10.42578125" style="76" bestFit="1" customWidth="1"/>
    <col min="12298" max="12298" width="8.28515625" style="76" bestFit="1" customWidth="1"/>
    <col min="12299" max="12299" width="6.28515625" style="76" bestFit="1" customWidth="1"/>
    <col min="12300" max="12300" width="6.7109375" style="76" bestFit="1" customWidth="1"/>
    <col min="12301" max="12544" width="12" style="76"/>
    <col min="12545" max="12545" width="24.85546875" style="76" customWidth="1"/>
    <col min="12546" max="12546" width="10.140625" style="76" customWidth="1"/>
    <col min="12547" max="12547" width="6.7109375" style="76" customWidth="1"/>
    <col min="12548" max="12548" width="7.140625" style="76" customWidth="1"/>
    <col min="12549" max="12549" width="11.85546875" style="76" bestFit="1" customWidth="1"/>
    <col min="12550" max="12550" width="8.85546875" style="76" customWidth="1"/>
    <col min="12551" max="12551" width="10.42578125" style="76" bestFit="1" customWidth="1"/>
    <col min="12552" max="12552" width="8.7109375" style="76" bestFit="1" customWidth="1"/>
    <col min="12553" max="12553" width="10.42578125" style="76" bestFit="1" customWidth="1"/>
    <col min="12554" max="12554" width="8.28515625" style="76" bestFit="1" customWidth="1"/>
    <col min="12555" max="12555" width="6.28515625" style="76" bestFit="1" customWidth="1"/>
    <col min="12556" max="12556" width="6.7109375" style="76" bestFit="1" customWidth="1"/>
    <col min="12557" max="12800" width="12" style="76"/>
    <col min="12801" max="12801" width="24.85546875" style="76" customWidth="1"/>
    <col min="12802" max="12802" width="10.140625" style="76" customWidth="1"/>
    <col min="12803" max="12803" width="6.7109375" style="76" customWidth="1"/>
    <col min="12804" max="12804" width="7.140625" style="76" customWidth="1"/>
    <col min="12805" max="12805" width="11.85546875" style="76" bestFit="1" customWidth="1"/>
    <col min="12806" max="12806" width="8.85546875" style="76" customWidth="1"/>
    <col min="12807" max="12807" width="10.42578125" style="76" bestFit="1" customWidth="1"/>
    <col min="12808" max="12808" width="8.7109375" style="76" bestFit="1" customWidth="1"/>
    <col min="12809" max="12809" width="10.42578125" style="76" bestFit="1" customWidth="1"/>
    <col min="12810" max="12810" width="8.28515625" style="76" bestFit="1" customWidth="1"/>
    <col min="12811" max="12811" width="6.28515625" style="76" bestFit="1" customWidth="1"/>
    <col min="12812" max="12812" width="6.7109375" style="76" bestFit="1" customWidth="1"/>
    <col min="12813" max="13056" width="12" style="76"/>
    <col min="13057" max="13057" width="24.85546875" style="76" customWidth="1"/>
    <col min="13058" max="13058" width="10.140625" style="76" customWidth="1"/>
    <col min="13059" max="13059" width="6.7109375" style="76" customWidth="1"/>
    <col min="13060" max="13060" width="7.140625" style="76" customWidth="1"/>
    <col min="13061" max="13061" width="11.85546875" style="76" bestFit="1" customWidth="1"/>
    <col min="13062" max="13062" width="8.85546875" style="76" customWidth="1"/>
    <col min="13063" max="13063" width="10.42578125" style="76" bestFit="1" customWidth="1"/>
    <col min="13064" max="13064" width="8.7109375" style="76" bestFit="1" customWidth="1"/>
    <col min="13065" max="13065" width="10.42578125" style="76" bestFit="1" customWidth="1"/>
    <col min="13066" max="13066" width="8.28515625" style="76" bestFit="1" customWidth="1"/>
    <col min="13067" max="13067" width="6.28515625" style="76" bestFit="1" customWidth="1"/>
    <col min="13068" max="13068" width="6.7109375" style="76" bestFit="1" customWidth="1"/>
    <col min="13069" max="13312" width="12" style="76"/>
    <col min="13313" max="13313" width="24.85546875" style="76" customWidth="1"/>
    <col min="13314" max="13314" width="10.140625" style="76" customWidth="1"/>
    <col min="13315" max="13315" width="6.7109375" style="76" customWidth="1"/>
    <col min="13316" max="13316" width="7.140625" style="76" customWidth="1"/>
    <col min="13317" max="13317" width="11.85546875" style="76" bestFit="1" customWidth="1"/>
    <col min="13318" max="13318" width="8.85546875" style="76" customWidth="1"/>
    <col min="13319" max="13319" width="10.42578125" style="76" bestFit="1" customWidth="1"/>
    <col min="13320" max="13320" width="8.7109375" style="76" bestFit="1" customWidth="1"/>
    <col min="13321" max="13321" width="10.42578125" style="76" bestFit="1" customWidth="1"/>
    <col min="13322" max="13322" width="8.28515625" style="76" bestFit="1" customWidth="1"/>
    <col min="13323" max="13323" width="6.28515625" style="76" bestFit="1" customWidth="1"/>
    <col min="13324" max="13324" width="6.7109375" style="76" bestFit="1" customWidth="1"/>
    <col min="13325" max="13568" width="12" style="76"/>
    <col min="13569" max="13569" width="24.85546875" style="76" customWidth="1"/>
    <col min="13570" max="13570" width="10.140625" style="76" customWidth="1"/>
    <col min="13571" max="13571" width="6.7109375" style="76" customWidth="1"/>
    <col min="13572" max="13572" width="7.140625" style="76" customWidth="1"/>
    <col min="13573" max="13573" width="11.85546875" style="76" bestFit="1" customWidth="1"/>
    <col min="13574" max="13574" width="8.85546875" style="76" customWidth="1"/>
    <col min="13575" max="13575" width="10.42578125" style="76" bestFit="1" customWidth="1"/>
    <col min="13576" max="13576" width="8.7109375" style="76" bestFit="1" customWidth="1"/>
    <col min="13577" max="13577" width="10.42578125" style="76" bestFit="1" customWidth="1"/>
    <col min="13578" max="13578" width="8.28515625" style="76" bestFit="1" customWidth="1"/>
    <col min="13579" max="13579" width="6.28515625" style="76" bestFit="1" customWidth="1"/>
    <col min="13580" max="13580" width="6.7109375" style="76" bestFit="1" customWidth="1"/>
    <col min="13581" max="13824" width="12" style="76"/>
    <col min="13825" max="13825" width="24.85546875" style="76" customWidth="1"/>
    <col min="13826" max="13826" width="10.140625" style="76" customWidth="1"/>
    <col min="13827" max="13827" width="6.7109375" style="76" customWidth="1"/>
    <col min="13828" max="13828" width="7.140625" style="76" customWidth="1"/>
    <col min="13829" max="13829" width="11.85546875" style="76" bestFit="1" customWidth="1"/>
    <col min="13830" max="13830" width="8.85546875" style="76" customWidth="1"/>
    <col min="13831" max="13831" width="10.42578125" style="76" bestFit="1" customWidth="1"/>
    <col min="13832" max="13832" width="8.7109375" style="76" bestFit="1" customWidth="1"/>
    <col min="13833" max="13833" width="10.42578125" style="76" bestFit="1" customWidth="1"/>
    <col min="13834" max="13834" width="8.28515625" style="76" bestFit="1" customWidth="1"/>
    <col min="13835" max="13835" width="6.28515625" style="76" bestFit="1" customWidth="1"/>
    <col min="13836" max="13836" width="6.7109375" style="76" bestFit="1" customWidth="1"/>
    <col min="13837" max="14080" width="12" style="76"/>
    <col min="14081" max="14081" width="24.85546875" style="76" customWidth="1"/>
    <col min="14082" max="14082" width="10.140625" style="76" customWidth="1"/>
    <col min="14083" max="14083" width="6.7109375" style="76" customWidth="1"/>
    <col min="14084" max="14084" width="7.140625" style="76" customWidth="1"/>
    <col min="14085" max="14085" width="11.85546875" style="76" bestFit="1" customWidth="1"/>
    <col min="14086" max="14086" width="8.85546875" style="76" customWidth="1"/>
    <col min="14087" max="14087" width="10.42578125" style="76" bestFit="1" customWidth="1"/>
    <col min="14088" max="14088" width="8.7109375" style="76" bestFit="1" customWidth="1"/>
    <col min="14089" max="14089" width="10.42578125" style="76" bestFit="1" customWidth="1"/>
    <col min="14090" max="14090" width="8.28515625" style="76" bestFit="1" customWidth="1"/>
    <col min="14091" max="14091" width="6.28515625" style="76" bestFit="1" customWidth="1"/>
    <col min="14092" max="14092" width="6.7109375" style="76" bestFit="1" customWidth="1"/>
    <col min="14093" max="14336" width="12" style="76"/>
    <col min="14337" max="14337" width="24.85546875" style="76" customWidth="1"/>
    <col min="14338" max="14338" width="10.140625" style="76" customWidth="1"/>
    <col min="14339" max="14339" width="6.7109375" style="76" customWidth="1"/>
    <col min="14340" max="14340" width="7.140625" style="76" customWidth="1"/>
    <col min="14341" max="14341" width="11.85546875" style="76" bestFit="1" customWidth="1"/>
    <col min="14342" max="14342" width="8.85546875" style="76" customWidth="1"/>
    <col min="14343" max="14343" width="10.42578125" style="76" bestFit="1" customWidth="1"/>
    <col min="14344" max="14344" width="8.7109375" style="76" bestFit="1" customWidth="1"/>
    <col min="14345" max="14345" width="10.42578125" style="76" bestFit="1" customWidth="1"/>
    <col min="14346" max="14346" width="8.28515625" style="76" bestFit="1" customWidth="1"/>
    <col min="14347" max="14347" width="6.28515625" style="76" bestFit="1" customWidth="1"/>
    <col min="14348" max="14348" width="6.7109375" style="76" bestFit="1" customWidth="1"/>
    <col min="14349" max="14592" width="12" style="76"/>
    <col min="14593" max="14593" width="24.85546875" style="76" customWidth="1"/>
    <col min="14594" max="14594" width="10.140625" style="76" customWidth="1"/>
    <col min="14595" max="14595" width="6.7109375" style="76" customWidth="1"/>
    <col min="14596" max="14596" width="7.140625" style="76" customWidth="1"/>
    <col min="14597" max="14597" width="11.85546875" style="76" bestFit="1" customWidth="1"/>
    <col min="14598" max="14598" width="8.85546875" style="76" customWidth="1"/>
    <col min="14599" max="14599" width="10.42578125" style="76" bestFit="1" customWidth="1"/>
    <col min="14600" max="14600" width="8.7109375" style="76" bestFit="1" customWidth="1"/>
    <col min="14601" max="14601" width="10.42578125" style="76" bestFit="1" customWidth="1"/>
    <col min="14602" max="14602" width="8.28515625" style="76" bestFit="1" customWidth="1"/>
    <col min="14603" max="14603" width="6.28515625" style="76" bestFit="1" customWidth="1"/>
    <col min="14604" max="14604" width="6.7109375" style="76" bestFit="1" customWidth="1"/>
    <col min="14605" max="14848" width="12" style="76"/>
    <col min="14849" max="14849" width="24.85546875" style="76" customWidth="1"/>
    <col min="14850" max="14850" width="10.140625" style="76" customWidth="1"/>
    <col min="14851" max="14851" width="6.7109375" style="76" customWidth="1"/>
    <col min="14852" max="14852" width="7.140625" style="76" customWidth="1"/>
    <col min="14853" max="14853" width="11.85546875" style="76" bestFit="1" customWidth="1"/>
    <col min="14854" max="14854" width="8.85546875" style="76" customWidth="1"/>
    <col min="14855" max="14855" width="10.42578125" style="76" bestFit="1" customWidth="1"/>
    <col min="14856" max="14856" width="8.7109375" style="76" bestFit="1" customWidth="1"/>
    <col min="14857" max="14857" width="10.42578125" style="76" bestFit="1" customWidth="1"/>
    <col min="14858" max="14858" width="8.28515625" style="76" bestFit="1" customWidth="1"/>
    <col min="14859" max="14859" width="6.28515625" style="76" bestFit="1" customWidth="1"/>
    <col min="14860" max="14860" width="6.7109375" style="76" bestFit="1" customWidth="1"/>
    <col min="14861" max="15104" width="12" style="76"/>
    <col min="15105" max="15105" width="24.85546875" style="76" customWidth="1"/>
    <col min="15106" max="15106" width="10.140625" style="76" customWidth="1"/>
    <col min="15107" max="15107" width="6.7109375" style="76" customWidth="1"/>
    <col min="15108" max="15108" width="7.140625" style="76" customWidth="1"/>
    <col min="15109" max="15109" width="11.85546875" style="76" bestFit="1" customWidth="1"/>
    <col min="15110" max="15110" width="8.85546875" style="76" customWidth="1"/>
    <col min="15111" max="15111" width="10.42578125" style="76" bestFit="1" customWidth="1"/>
    <col min="15112" max="15112" width="8.7109375" style="76" bestFit="1" customWidth="1"/>
    <col min="15113" max="15113" width="10.42578125" style="76" bestFit="1" customWidth="1"/>
    <col min="15114" max="15114" width="8.28515625" style="76" bestFit="1" customWidth="1"/>
    <col min="15115" max="15115" width="6.28515625" style="76" bestFit="1" customWidth="1"/>
    <col min="15116" max="15116" width="6.7109375" style="76" bestFit="1" customWidth="1"/>
    <col min="15117" max="15360" width="12" style="76"/>
    <col min="15361" max="15361" width="24.85546875" style="76" customWidth="1"/>
    <col min="15362" max="15362" width="10.140625" style="76" customWidth="1"/>
    <col min="15363" max="15363" width="6.7109375" style="76" customWidth="1"/>
    <col min="15364" max="15364" width="7.140625" style="76" customWidth="1"/>
    <col min="15365" max="15365" width="11.85546875" style="76" bestFit="1" customWidth="1"/>
    <col min="15366" max="15366" width="8.85546875" style="76" customWidth="1"/>
    <col min="15367" max="15367" width="10.42578125" style="76" bestFit="1" customWidth="1"/>
    <col min="15368" max="15368" width="8.7109375" style="76" bestFit="1" customWidth="1"/>
    <col min="15369" max="15369" width="10.42578125" style="76" bestFit="1" customWidth="1"/>
    <col min="15370" max="15370" width="8.28515625" style="76" bestFit="1" customWidth="1"/>
    <col min="15371" max="15371" width="6.28515625" style="76" bestFit="1" customWidth="1"/>
    <col min="15372" max="15372" width="6.7109375" style="76" bestFit="1" customWidth="1"/>
    <col min="15373" max="15616" width="12" style="76"/>
    <col min="15617" max="15617" width="24.85546875" style="76" customWidth="1"/>
    <col min="15618" max="15618" width="10.140625" style="76" customWidth="1"/>
    <col min="15619" max="15619" width="6.7109375" style="76" customWidth="1"/>
    <col min="15620" max="15620" width="7.140625" style="76" customWidth="1"/>
    <col min="15621" max="15621" width="11.85546875" style="76" bestFit="1" customWidth="1"/>
    <col min="15622" max="15622" width="8.85546875" style="76" customWidth="1"/>
    <col min="15623" max="15623" width="10.42578125" style="76" bestFit="1" customWidth="1"/>
    <col min="15624" max="15624" width="8.7109375" style="76" bestFit="1" customWidth="1"/>
    <col min="15625" max="15625" width="10.42578125" style="76" bestFit="1" customWidth="1"/>
    <col min="15626" max="15626" width="8.28515625" style="76" bestFit="1" customWidth="1"/>
    <col min="15627" max="15627" width="6.28515625" style="76" bestFit="1" customWidth="1"/>
    <col min="15628" max="15628" width="6.7109375" style="76" bestFit="1" customWidth="1"/>
    <col min="15629" max="15872" width="12" style="76"/>
    <col min="15873" max="15873" width="24.85546875" style="76" customWidth="1"/>
    <col min="15874" max="15874" width="10.140625" style="76" customWidth="1"/>
    <col min="15875" max="15875" width="6.7109375" style="76" customWidth="1"/>
    <col min="15876" max="15876" width="7.140625" style="76" customWidth="1"/>
    <col min="15877" max="15877" width="11.85546875" style="76" bestFit="1" customWidth="1"/>
    <col min="15878" max="15878" width="8.85546875" style="76" customWidth="1"/>
    <col min="15879" max="15879" width="10.42578125" style="76" bestFit="1" customWidth="1"/>
    <col min="15880" max="15880" width="8.7109375" style="76" bestFit="1" customWidth="1"/>
    <col min="15881" max="15881" width="10.42578125" style="76" bestFit="1" customWidth="1"/>
    <col min="15882" max="15882" width="8.28515625" style="76" bestFit="1" customWidth="1"/>
    <col min="15883" max="15883" width="6.28515625" style="76" bestFit="1" customWidth="1"/>
    <col min="15884" max="15884" width="6.7109375" style="76" bestFit="1" customWidth="1"/>
    <col min="15885" max="16128" width="12" style="76"/>
    <col min="16129" max="16129" width="24.85546875" style="76" customWidth="1"/>
    <col min="16130" max="16130" width="10.140625" style="76" customWidth="1"/>
    <col min="16131" max="16131" width="6.7109375" style="76" customWidth="1"/>
    <col min="16132" max="16132" width="7.140625" style="76" customWidth="1"/>
    <col min="16133" max="16133" width="11.85546875" style="76" bestFit="1" customWidth="1"/>
    <col min="16134" max="16134" width="8.85546875" style="76" customWidth="1"/>
    <col min="16135" max="16135" width="10.42578125" style="76" bestFit="1" customWidth="1"/>
    <col min="16136" max="16136" width="8.7109375" style="76" bestFit="1" customWidth="1"/>
    <col min="16137" max="16137" width="10.42578125" style="76" bestFit="1" customWidth="1"/>
    <col min="16138" max="16138" width="8.28515625" style="76" bestFit="1" customWidth="1"/>
    <col min="16139" max="16139" width="6.28515625" style="76" bestFit="1" customWidth="1"/>
    <col min="16140" max="16140" width="6.7109375" style="76" bestFit="1" customWidth="1"/>
    <col min="16141" max="16384" width="12" style="76"/>
  </cols>
  <sheetData>
    <row r="1" spans="1:13">
      <c r="A1" s="1762" t="s">
        <v>1289</v>
      </c>
      <c r="B1" s="1762"/>
      <c r="C1" s="1762"/>
      <c r="D1" s="1762"/>
      <c r="E1" s="1762"/>
      <c r="F1" s="1762"/>
      <c r="G1" s="1762"/>
      <c r="H1" s="1762"/>
      <c r="I1" s="1762"/>
      <c r="J1" s="1762"/>
      <c r="K1" s="1762"/>
      <c r="L1" s="1762"/>
    </row>
    <row r="2" spans="1:13" ht="15.75">
      <c r="A2" s="1894" t="s">
        <v>1220</v>
      </c>
      <c r="B2" s="1894"/>
      <c r="C2" s="1894"/>
      <c r="D2" s="1894"/>
      <c r="E2" s="1894"/>
      <c r="F2" s="1894"/>
      <c r="G2" s="1894"/>
      <c r="H2" s="1894"/>
      <c r="I2" s="1894"/>
      <c r="J2" s="1894"/>
      <c r="K2" s="1894"/>
      <c r="L2" s="1894"/>
    </row>
    <row r="3" spans="1:13" ht="13.5" thickBot="1">
      <c r="A3" s="1895"/>
      <c r="B3" s="1895"/>
      <c r="C3" s="1895"/>
      <c r="D3" s="1895"/>
      <c r="E3" s="1895"/>
      <c r="F3" s="1895"/>
      <c r="G3" s="1895"/>
      <c r="H3" s="1895"/>
      <c r="I3" s="1895"/>
      <c r="J3" s="1895"/>
      <c r="K3" s="1895"/>
      <c r="L3" s="1895"/>
      <c r="M3" s="148"/>
    </row>
    <row r="4" spans="1:13" ht="13.5" thickBot="1">
      <c r="A4" s="1896" t="s">
        <v>1221</v>
      </c>
      <c r="B4" s="1899" t="s">
        <v>1222</v>
      </c>
      <c r="C4" s="1900"/>
      <c r="D4" s="1901"/>
      <c r="E4" s="1900" t="s">
        <v>1223</v>
      </c>
      <c r="F4" s="1900"/>
      <c r="G4" s="1900"/>
      <c r="H4" s="1900"/>
      <c r="I4" s="1900"/>
      <c r="J4" s="1900"/>
      <c r="K4" s="1900"/>
      <c r="L4" s="1902"/>
    </row>
    <row r="5" spans="1:13">
      <c r="A5" s="1897"/>
      <c r="B5" s="1899" t="s">
        <v>917</v>
      </c>
      <c r="C5" s="1900"/>
      <c r="D5" s="1901"/>
      <c r="E5" s="1903" t="s">
        <v>917</v>
      </c>
      <c r="F5" s="1904"/>
      <c r="G5" s="1904"/>
      <c r="H5" s="1904"/>
      <c r="I5" s="1904"/>
      <c r="J5" s="1904"/>
      <c r="K5" s="1904"/>
      <c r="L5" s="1905"/>
    </row>
    <row r="6" spans="1:13">
      <c r="A6" s="1897"/>
      <c r="B6" s="1433"/>
      <c r="C6" s="1433"/>
      <c r="D6" s="1434"/>
      <c r="E6" s="1903">
        <v>2015</v>
      </c>
      <c r="F6" s="1906"/>
      <c r="G6" s="1890">
        <v>2016</v>
      </c>
      <c r="H6" s="1890"/>
      <c r="I6" s="1890">
        <v>2017</v>
      </c>
      <c r="J6" s="1890"/>
      <c r="K6" s="1890" t="s">
        <v>1096</v>
      </c>
      <c r="L6" s="1891"/>
    </row>
    <row r="7" spans="1:13">
      <c r="A7" s="1897"/>
      <c r="B7" s="1435">
        <v>2015</v>
      </c>
      <c r="C7" s="1435">
        <v>2016</v>
      </c>
      <c r="D7" s="1436">
        <v>2017</v>
      </c>
      <c r="E7" s="1437">
        <v>1</v>
      </c>
      <c r="F7" s="1438">
        <v>2</v>
      </c>
      <c r="G7" s="1380">
        <v>3</v>
      </c>
      <c r="H7" s="1439">
        <v>4</v>
      </c>
      <c r="I7" s="1380">
        <v>5</v>
      </c>
      <c r="J7" s="1380">
        <v>6</v>
      </c>
      <c r="K7" s="1440" t="s">
        <v>1224</v>
      </c>
      <c r="L7" s="1441" t="s">
        <v>1225</v>
      </c>
    </row>
    <row r="8" spans="1:13">
      <c r="A8" s="1898"/>
      <c r="B8" s="1442"/>
      <c r="C8" s="1443"/>
      <c r="D8" s="1444"/>
      <c r="E8" s="1438" t="s">
        <v>1226</v>
      </c>
      <c r="F8" s="1437" t="s">
        <v>1227</v>
      </c>
      <c r="G8" s="1437" t="s">
        <v>1226</v>
      </c>
      <c r="H8" s="1437" t="s">
        <v>1227</v>
      </c>
      <c r="I8" s="1437" t="s">
        <v>1226</v>
      </c>
      <c r="J8" s="1437" t="s">
        <v>1227</v>
      </c>
      <c r="K8" s="1443">
        <v>1</v>
      </c>
      <c r="L8" s="1445">
        <v>3</v>
      </c>
    </row>
    <row r="9" spans="1:13">
      <c r="A9" s="1446" t="s">
        <v>1228</v>
      </c>
      <c r="B9" s="1447">
        <v>198</v>
      </c>
      <c r="C9" s="1447">
        <v>194</v>
      </c>
      <c r="D9" s="1447">
        <v>169</v>
      </c>
      <c r="E9" s="1448">
        <v>748395.89999999991</v>
      </c>
      <c r="F9" s="1449">
        <v>77.983315001145002</v>
      </c>
      <c r="G9" s="1448">
        <v>1488953.5999999996</v>
      </c>
      <c r="H9" s="1449">
        <v>85.545818317415055</v>
      </c>
      <c r="I9" s="1448">
        <v>1580967.07</v>
      </c>
      <c r="J9" s="1450">
        <v>85.283711751319629</v>
      </c>
      <c r="K9" s="1449">
        <v>98.952666630055006</v>
      </c>
      <c r="L9" s="1451">
        <v>6.1797405909761522</v>
      </c>
      <c r="M9" s="1406"/>
    </row>
    <row r="10" spans="1:13">
      <c r="A10" s="1452" t="s">
        <v>1229</v>
      </c>
      <c r="B10" s="1447">
        <v>29</v>
      </c>
      <c r="C10" s="1447">
        <v>29</v>
      </c>
      <c r="D10" s="1447">
        <v>27</v>
      </c>
      <c r="E10" s="1448">
        <v>490322.87</v>
      </c>
      <c r="F10" s="1449">
        <v>50.800039701348041</v>
      </c>
      <c r="G10" s="1448">
        <v>919000.7</v>
      </c>
      <c r="H10" s="1449">
        <v>52.799944145860067</v>
      </c>
      <c r="I10" s="1448">
        <v>970600.38</v>
      </c>
      <c r="J10" s="1450">
        <v>52.358081711114508</v>
      </c>
      <c r="K10" s="1449">
        <v>87.42766373512211</v>
      </c>
      <c r="L10" s="1451">
        <v>5.6147595970275006</v>
      </c>
      <c r="M10" s="1406"/>
    </row>
    <row r="11" spans="1:13" ht="14.25">
      <c r="A11" s="1452" t="s">
        <v>1230</v>
      </c>
      <c r="B11" s="1447">
        <v>95</v>
      </c>
      <c r="C11" s="1447">
        <v>96</v>
      </c>
      <c r="D11" s="1447">
        <v>83</v>
      </c>
      <c r="E11" s="1448">
        <v>92309.21</v>
      </c>
      <c r="F11" s="1449">
        <v>9.7644900416299034</v>
      </c>
      <c r="G11" s="1448">
        <v>213830.9</v>
      </c>
      <c r="H11" s="1449">
        <v>12.285365589666025</v>
      </c>
      <c r="I11" s="1448">
        <v>261029.96</v>
      </c>
      <c r="J11" s="1450">
        <v>14.081004145834923</v>
      </c>
      <c r="K11" s="1449">
        <v>131.64633301487467</v>
      </c>
      <c r="L11" s="1451">
        <v>22.073077370950585</v>
      </c>
      <c r="M11" s="1406"/>
    </row>
    <row r="12" spans="1:13">
      <c r="A12" s="1452" t="s">
        <v>1231</v>
      </c>
      <c r="B12" s="1447">
        <v>52</v>
      </c>
      <c r="C12" s="1447">
        <v>47</v>
      </c>
      <c r="D12" s="1447">
        <v>37</v>
      </c>
      <c r="E12" s="1448">
        <v>42589.7</v>
      </c>
      <c r="F12" s="1449">
        <v>4.4785905035074141</v>
      </c>
      <c r="G12" s="1448">
        <v>72275.87</v>
      </c>
      <c r="H12" s="1449">
        <v>4.1525125052608161</v>
      </c>
      <c r="I12" s="1448">
        <v>54029.18</v>
      </c>
      <c r="J12" s="1450">
        <v>2.9145509104627734</v>
      </c>
      <c r="K12" s="1449">
        <v>69.702698070190678</v>
      </c>
      <c r="L12" s="1451">
        <v>-25.245894653360793</v>
      </c>
      <c r="M12" s="1406"/>
    </row>
    <row r="13" spans="1:13">
      <c r="A13" s="1452" t="s">
        <v>1232</v>
      </c>
      <c r="B13" s="1447">
        <v>22</v>
      </c>
      <c r="C13" s="1447">
        <v>22</v>
      </c>
      <c r="D13" s="1447">
        <v>22</v>
      </c>
      <c r="E13" s="1448">
        <v>123174.12</v>
      </c>
      <c r="F13" s="1449">
        <v>13.091844198512081</v>
      </c>
      <c r="G13" s="1448">
        <v>283846.13</v>
      </c>
      <c r="H13" s="1449">
        <v>16.307996076628164</v>
      </c>
      <c r="I13" s="1448">
        <v>295307.55</v>
      </c>
      <c r="J13" s="1450">
        <v>15.930074983907417</v>
      </c>
      <c r="K13" s="1449">
        <v>130.44299403153846</v>
      </c>
      <c r="L13" s="1451">
        <v>4.0378989842137401</v>
      </c>
      <c r="M13" s="1406"/>
    </row>
    <row r="14" spans="1:13">
      <c r="A14" s="1453" t="s">
        <v>1233</v>
      </c>
      <c r="B14" s="1447">
        <v>18</v>
      </c>
      <c r="C14" s="1447">
        <v>18</v>
      </c>
      <c r="D14" s="1447">
        <v>18</v>
      </c>
      <c r="E14" s="1448">
        <v>27910.69</v>
      </c>
      <c r="F14" s="1449">
        <v>2.7420181950127338</v>
      </c>
      <c r="G14" s="1448">
        <v>41795.58</v>
      </c>
      <c r="H14" s="1449">
        <v>2.4013086056885768</v>
      </c>
      <c r="I14" s="1448">
        <v>42646.84</v>
      </c>
      <c r="J14" s="1450">
        <v>2.300541787796154</v>
      </c>
      <c r="K14" s="1449">
        <v>49.74756983793668</v>
      </c>
      <c r="L14" s="1451">
        <v>2.0367225433885352</v>
      </c>
      <c r="M14" s="1406"/>
    </row>
    <row r="15" spans="1:13">
      <c r="A15" s="1453" t="s">
        <v>1234</v>
      </c>
      <c r="B15" s="1447">
        <v>4</v>
      </c>
      <c r="C15" s="1447">
        <v>4</v>
      </c>
      <c r="D15" s="1447">
        <v>4</v>
      </c>
      <c r="E15" s="1448">
        <v>24420.29</v>
      </c>
      <c r="F15" s="1449">
        <v>2.6978350332956009</v>
      </c>
      <c r="G15" s="1448">
        <v>26686.62</v>
      </c>
      <c r="H15" s="1449">
        <v>1.5332437129175116</v>
      </c>
      <c r="I15" s="1448">
        <v>29125.05</v>
      </c>
      <c r="J15" s="1450">
        <v>1.5711221416792518</v>
      </c>
      <c r="K15" s="1449">
        <v>9.2805204197001814</v>
      </c>
      <c r="L15" s="1451">
        <v>9.1372755335819846</v>
      </c>
      <c r="M15" s="1406"/>
    </row>
    <row r="16" spans="1:13">
      <c r="A16" s="1453" t="s">
        <v>1235</v>
      </c>
      <c r="B16" s="1447">
        <v>4</v>
      </c>
      <c r="C16" s="1447">
        <v>4</v>
      </c>
      <c r="D16" s="1447">
        <v>4</v>
      </c>
      <c r="E16" s="1448">
        <v>1283.3499999999999</v>
      </c>
      <c r="F16" s="1449">
        <v>0.12390129036573427</v>
      </c>
      <c r="G16" s="1448">
        <v>1171.7</v>
      </c>
      <c r="H16" s="1449">
        <v>6.7318441167350848E-2</v>
      </c>
      <c r="I16" s="1448">
        <v>1237.8699999999999</v>
      </c>
      <c r="J16" s="1450">
        <v>6.6775678171213285E-2</v>
      </c>
      <c r="K16" s="1449">
        <v>-8.6998870144543474</v>
      </c>
      <c r="L16" s="1451">
        <v>5.6473500042672811</v>
      </c>
    </row>
    <row r="17" spans="1:12">
      <c r="A17" s="1454" t="s">
        <v>1236</v>
      </c>
      <c r="B17" s="1447">
        <v>6</v>
      </c>
      <c r="C17" s="1447">
        <v>8</v>
      </c>
      <c r="D17" s="1447">
        <v>14</v>
      </c>
      <c r="E17" s="1448">
        <v>65409.68</v>
      </c>
      <c r="F17" s="1449">
        <v>6.9911083981399953</v>
      </c>
      <c r="G17" s="1448">
        <v>82159.09</v>
      </c>
      <c r="H17" s="1449">
        <v>4.7203395634787766</v>
      </c>
      <c r="I17" s="1448">
        <v>80280.05</v>
      </c>
      <c r="J17" s="1450">
        <v>4.3306282423589808</v>
      </c>
      <c r="K17" s="1449">
        <v>25.606928515779302</v>
      </c>
      <c r="L17" s="1451">
        <v>-2.2870749907283425</v>
      </c>
    </row>
    <row r="18" spans="1:12">
      <c r="A18" s="1453" t="s">
        <v>821</v>
      </c>
      <c r="B18" s="1447">
        <v>2</v>
      </c>
      <c r="C18" s="1447">
        <v>2</v>
      </c>
      <c r="D18" s="1447">
        <v>3</v>
      </c>
      <c r="E18" s="1448">
        <v>92267.3</v>
      </c>
      <c r="F18" s="1449">
        <v>9.3101726381884831</v>
      </c>
      <c r="G18" s="1448">
        <v>99766.88</v>
      </c>
      <c r="H18" s="1449">
        <v>5.7319713593327233</v>
      </c>
      <c r="I18" s="1448">
        <v>119516.88</v>
      </c>
      <c r="J18" s="1450">
        <v>6.4472203986747543</v>
      </c>
      <c r="K18" s="1449">
        <v>8.1281017218451268</v>
      </c>
      <c r="L18" s="1451">
        <v>19.796148782040703</v>
      </c>
    </row>
    <row r="19" spans="1:12" ht="13.5" thickBot="1">
      <c r="A19" s="1455" t="s">
        <v>402</v>
      </c>
      <c r="B19" s="1456">
        <v>232</v>
      </c>
      <c r="C19" s="1456">
        <v>230</v>
      </c>
      <c r="D19" s="1456">
        <v>212</v>
      </c>
      <c r="E19" s="1457">
        <v>959687.21</v>
      </c>
      <c r="F19" s="1458">
        <v>99.848350556147551</v>
      </c>
      <c r="G19" s="1457">
        <v>1740533.4699999997</v>
      </c>
      <c r="H19" s="1458">
        <v>99.999999999999986</v>
      </c>
      <c r="I19" s="1457">
        <v>1853773.7600000002</v>
      </c>
      <c r="J19" s="1459">
        <v>99.999999999999986</v>
      </c>
      <c r="K19" s="1460">
        <v>81.364662555000592</v>
      </c>
      <c r="L19" s="1461">
        <v>6.5060679355968034</v>
      </c>
    </row>
    <row r="20" spans="1:12">
      <c r="A20" s="1462" t="s">
        <v>1237</v>
      </c>
      <c r="B20" s="1462"/>
      <c r="C20" s="109"/>
      <c r="D20" s="77"/>
      <c r="E20" s="109"/>
      <c r="F20" s="109"/>
      <c r="G20" s="109"/>
      <c r="H20" s="109"/>
      <c r="I20" s="1463"/>
      <c r="J20" s="109"/>
      <c r="K20" s="109"/>
      <c r="L20" s="109"/>
    </row>
    <row r="21" spans="1:12" ht="15" customHeight="1">
      <c r="A21" s="76" t="s">
        <v>1238</v>
      </c>
      <c r="I21" s="101"/>
    </row>
    <row r="22" spans="1:12">
      <c r="J22" s="101"/>
    </row>
    <row r="25" spans="1:12">
      <c r="F25" s="1464"/>
      <c r="J25" s="101"/>
    </row>
    <row r="26" spans="1:12">
      <c r="J26" s="101"/>
    </row>
    <row r="27" spans="1:12">
      <c r="J27" s="101"/>
    </row>
    <row r="28" spans="1:12">
      <c r="J28" s="101"/>
    </row>
    <row r="29" spans="1:12">
      <c r="J29" s="101"/>
      <c r="K29" s="101"/>
    </row>
    <row r="30" spans="1:12">
      <c r="K30" s="101"/>
    </row>
    <row r="31" spans="1:12">
      <c r="J31" s="101"/>
      <c r="K31" s="101"/>
    </row>
    <row r="32" spans="1:12">
      <c r="J32" s="101"/>
      <c r="K32" s="101"/>
    </row>
    <row r="33" spans="10:11">
      <c r="J33" s="101"/>
      <c r="K33" s="101"/>
    </row>
    <row r="34" spans="10:11">
      <c r="J34" s="101"/>
      <c r="K34" s="101"/>
    </row>
    <row r="35" spans="10:11">
      <c r="K35" s="101"/>
    </row>
    <row r="37" spans="10:11">
      <c r="J37" s="101"/>
    </row>
  </sheetData>
  <mergeCells count="12">
    <mergeCell ref="I6:J6"/>
    <mergeCell ref="K6:L6"/>
    <mergeCell ref="A1:L1"/>
    <mergeCell ref="A2:L2"/>
    <mergeCell ref="A3:L3"/>
    <mergeCell ref="A4:A8"/>
    <mergeCell ref="B4:D4"/>
    <mergeCell ref="E4:L4"/>
    <mergeCell ref="B5:D5"/>
    <mergeCell ref="E5:L5"/>
    <mergeCell ref="E6:F6"/>
    <mergeCell ref="G6:H6"/>
  </mergeCells>
  <pageMargins left="0.7" right="0.7" top="0.75" bottom="0.75" header="0.3" footer="0.3"/>
  <pageSetup scale="75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rgb="FF00B050"/>
  </sheetPr>
  <dimension ref="A1:R114"/>
  <sheetViews>
    <sheetView workbookViewId="0">
      <selection activeCell="K8" sqref="K8"/>
    </sheetView>
  </sheetViews>
  <sheetFormatPr defaultRowHeight="12.75"/>
  <cols>
    <col min="1" max="1" width="29.28515625" style="1466" customWidth="1"/>
    <col min="2" max="2" width="7.7109375" style="1466" bestFit="1" customWidth="1"/>
    <col min="3" max="3" width="7.5703125" style="1466" bestFit="1" customWidth="1"/>
    <col min="4" max="4" width="7.28515625" style="1466" bestFit="1" customWidth="1"/>
    <col min="5" max="5" width="7.5703125" style="1466" bestFit="1" customWidth="1"/>
    <col min="6" max="6" width="9.42578125" style="1466" bestFit="1" customWidth="1"/>
    <col min="7" max="8" width="8.42578125" style="1466" bestFit="1" customWidth="1"/>
    <col min="9" max="10" width="7.28515625" style="1466" bestFit="1" customWidth="1"/>
    <col min="11" max="11" width="9.5703125" style="1466" customWidth="1"/>
    <col min="12" max="14" width="9.85546875" style="1466" bestFit="1" customWidth="1"/>
    <col min="15" max="256" width="9.140625" style="1466"/>
    <col min="257" max="257" width="29.28515625" style="1466" customWidth="1"/>
    <col min="258" max="258" width="7.7109375" style="1466" bestFit="1" customWidth="1"/>
    <col min="259" max="259" width="7.5703125" style="1466" bestFit="1" customWidth="1"/>
    <col min="260" max="260" width="7.28515625" style="1466" bestFit="1" customWidth="1"/>
    <col min="261" max="261" width="7.5703125" style="1466" bestFit="1" customWidth="1"/>
    <col min="262" max="262" width="9.42578125" style="1466" bestFit="1" customWidth="1"/>
    <col min="263" max="264" width="8.42578125" style="1466" bestFit="1" customWidth="1"/>
    <col min="265" max="266" width="7.28515625" style="1466" bestFit="1" customWidth="1"/>
    <col min="267" max="267" width="9.5703125" style="1466" customWidth="1"/>
    <col min="268" max="270" width="9.85546875" style="1466" bestFit="1" customWidth="1"/>
    <col min="271" max="512" width="9.140625" style="1466"/>
    <col min="513" max="513" width="29.28515625" style="1466" customWidth="1"/>
    <col min="514" max="514" width="7.7109375" style="1466" bestFit="1" customWidth="1"/>
    <col min="515" max="515" width="7.5703125" style="1466" bestFit="1" customWidth="1"/>
    <col min="516" max="516" width="7.28515625" style="1466" bestFit="1" customWidth="1"/>
    <col min="517" max="517" width="7.5703125" style="1466" bestFit="1" customWidth="1"/>
    <col min="518" max="518" width="9.42578125" style="1466" bestFit="1" customWidth="1"/>
    <col min="519" max="520" width="8.42578125" style="1466" bestFit="1" customWidth="1"/>
    <col min="521" max="522" width="7.28515625" style="1466" bestFit="1" customWidth="1"/>
    <col min="523" max="523" width="9.5703125" style="1466" customWidth="1"/>
    <col min="524" max="526" width="9.85546875" style="1466" bestFit="1" customWidth="1"/>
    <col min="527" max="768" width="9.140625" style="1466"/>
    <col min="769" max="769" width="29.28515625" style="1466" customWidth="1"/>
    <col min="770" max="770" width="7.7109375" style="1466" bestFit="1" customWidth="1"/>
    <col min="771" max="771" width="7.5703125" style="1466" bestFit="1" customWidth="1"/>
    <col min="772" max="772" width="7.28515625" style="1466" bestFit="1" customWidth="1"/>
    <col min="773" max="773" width="7.5703125" style="1466" bestFit="1" customWidth="1"/>
    <col min="774" max="774" width="9.42578125" style="1466" bestFit="1" customWidth="1"/>
    <col min="775" max="776" width="8.42578125" style="1466" bestFit="1" customWidth="1"/>
    <col min="777" max="778" width="7.28515625" style="1466" bestFit="1" customWidth="1"/>
    <col min="779" max="779" width="9.5703125" style="1466" customWidth="1"/>
    <col min="780" max="782" width="9.85546875" style="1466" bestFit="1" customWidth="1"/>
    <col min="783" max="1024" width="9.140625" style="1466"/>
    <col min="1025" max="1025" width="29.28515625" style="1466" customWidth="1"/>
    <col min="1026" max="1026" width="7.7109375" style="1466" bestFit="1" customWidth="1"/>
    <col min="1027" max="1027" width="7.5703125" style="1466" bestFit="1" customWidth="1"/>
    <col min="1028" max="1028" width="7.28515625" style="1466" bestFit="1" customWidth="1"/>
    <col min="1029" max="1029" width="7.5703125" style="1466" bestFit="1" customWidth="1"/>
    <col min="1030" max="1030" width="9.42578125" style="1466" bestFit="1" customWidth="1"/>
    <col min="1031" max="1032" width="8.42578125" style="1466" bestFit="1" customWidth="1"/>
    <col min="1033" max="1034" width="7.28515625" style="1466" bestFit="1" customWidth="1"/>
    <col min="1035" max="1035" width="9.5703125" style="1466" customWidth="1"/>
    <col min="1036" max="1038" width="9.85546875" style="1466" bestFit="1" customWidth="1"/>
    <col min="1039" max="1280" width="9.140625" style="1466"/>
    <col min="1281" max="1281" width="29.28515625" style="1466" customWidth="1"/>
    <col min="1282" max="1282" width="7.7109375" style="1466" bestFit="1" customWidth="1"/>
    <col min="1283" max="1283" width="7.5703125" style="1466" bestFit="1" customWidth="1"/>
    <col min="1284" max="1284" width="7.28515625" style="1466" bestFit="1" customWidth="1"/>
    <col min="1285" max="1285" width="7.5703125" style="1466" bestFit="1" customWidth="1"/>
    <col min="1286" max="1286" width="9.42578125" style="1466" bestFit="1" customWidth="1"/>
    <col min="1287" max="1288" width="8.42578125" style="1466" bestFit="1" customWidth="1"/>
    <col min="1289" max="1290" width="7.28515625" style="1466" bestFit="1" customWidth="1"/>
    <col min="1291" max="1291" width="9.5703125" style="1466" customWidth="1"/>
    <col min="1292" max="1294" width="9.85546875" style="1466" bestFit="1" customWidth="1"/>
    <col min="1295" max="1536" width="9.140625" style="1466"/>
    <col min="1537" max="1537" width="29.28515625" style="1466" customWidth="1"/>
    <col min="1538" max="1538" width="7.7109375" style="1466" bestFit="1" customWidth="1"/>
    <col min="1539" max="1539" width="7.5703125" style="1466" bestFit="1" customWidth="1"/>
    <col min="1540" max="1540" width="7.28515625" style="1466" bestFit="1" customWidth="1"/>
    <col min="1541" max="1541" width="7.5703125" style="1466" bestFit="1" customWidth="1"/>
    <col min="1542" max="1542" width="9.42578125" style="1466" bestFit="1" customWidth="1"/>
    <col min="1543" max="1544" width="8.42578125" style="1466" bestFit="1" customWidth="1"/>
    <col min="1545" max="1546" width="7.28515625" style="1466" bestFit="1" customWidth="1"/>
    <col min="1547" max="1547" width="9.5703125" style="1466" customWidth="1"/>
    <col min="1548" max="1550" width="9.85546875" style="1466" bestFit="1" customWidth="1"/>
    <col min="1551" max="1792" width="9.140625" style="1466"/>
    <col min="1793" max="1793" width="29.28515625" style="1466" customWidth="1"/>
    <col min="1794" max="1794" width="7.7109375" style="1466" bestFit="1" customWidth="1"/>
    <col min="1795" max="1795" width="7.5703125" style="1466" bestFit="1" customWidth="1"/>
    <col min="1796" max="1796" width="7.28515625" style="1466" bestFit="1" customWidth="1"/>
    <col min="1797" max="1797" width="7.5703125" style="1466" bestFit="1" customWidth="1"/>
    <col min="1798" max="1798" width="9.42578125" style="1466" bestFit="1" customWidth="1"/>
    <col min="1799" max="1800" width="8.42578125" style="1466" bestFit="1" customWidth="1"/>
    <col min="1801" max="1802" width="7.28515625" style="1466" bestFit="1" customWidth="1"/>
    <col min="1803" max="1803" width="9.5703125" style="1466" customWidth="1"/>
    <col min="1804" max="1806" width="9.85546875" style="1466" bestFit="1" customWidth="1"/>
    <col min="1807" max="2048" width="9.140625" style="1466"/>
    <col min="2049" max="2049" width="29.28515625" style="1466" customWidth="1"/>
    <col min="2050" max="2050" width="7.7109375" style="1466" bestFit="1" customWidth="1"/>
    <col min="2051" max="2051" width="7.5703125" style="1466" bestFit="1" customWidth="1"/>
    <col min="2052" max="2052" width="7.28515625" style="1466" bestFit="1" customWidth="1"/>
    <col min="2053" max="2053" width="7.5703125" style="1466" bestFit="1" customWidth="1"/>
    <col min="2054" max="2054" width="9.42578125" style="1466" bestFit="1" customWidth="1"/>
    <col min="2055" max="2056" width="8.42578125" style="1466" bestFit="1" customWidth="1"/>
    <col min="2057" max="2058" width="7.28515625" style="1466" bestFit="1" customWidth="1"/>
    <col min="2059" max="2059" width="9.5703125" style="1466" customWidth="1"/>
    <col min="2060" max="2062" width="9.85546875" style="1466" bestFit="1" customWidth="1"/>
    <col min="2063" max="2304" width="9.140625" style="1466"/>
    <col min="2305" max="2305" width="29.28515625" style="1466" customWidth="1"/>
    <col min="2306" max="2306" width="7.7109375" style="1466" bestFit="1" customWidth="1"/>
    <col min="2307" max="2307" width="7.5703125" style="1466" bestFit="1" customWidth="1"/>
    <col min="2308" max="2308" width="7.28515625" style="1466" bestFit="1" customWidth="1"/>
    <col min="2309" max="2309" width="7.5703125" style="1466" bestFit="1" customWidth="1"/>
    <col min="2310" max="2310" width="9.42578125" style="1466" bestFit="1" customWidth="1"/>
    <col min="2311" max="2312" width="8.42578125" style="1466" bestFit="1" customWidth="1"/>
    <col min="2313" max="2314" width="7.28515625" style="1466" bestFit="1" customWidth="1"/>
    <col min="2315" max="2315" width="9.5703125" style="1466" customWidth="1"/>
    <col min="2316" max="2318" width="9.85546875" style="1466" bestFit="1" customWidth="1"/>
    <col min="2319" max="2560" width="9.140625" style="1466"/>
    <col min="2561" max="2561" width="29.28515625" style="1466" customWidth="1"/>
    <col min="2562" max="2562" width="7.7109375" style="1466" bestFit="1" customWidth="1"/>
    <col min="2563" max="2563" width="7.5703125" style="1466" bestFit="1" customWidth="1"/>
    <col min="2564" max="2564" width="7.28515625" style="1466" bestFit="1" customWidth="1"/>
    <col min="2565" max="2565" width="7.5703125" style="1466" bestFit="1" customWidth="1"/>
    <col min="2566" max="2566" width="9.42578125" style="1466" bestFit="1" customWidth="1"/>
    <col min="2567" max="2568" width="8.42578125" style="1466" bestFit="1" customWidth="1"/>
    <col min="2569" max="2570" width="7.28515625" style="1466" bestFit="1" customWidth="1"/>
    <col min="2571" max="2571" width="9.5703125" style="1466" customWidth="1"/>
    <col min="2572" max="2574" width="9.85546875" style="1466" bestFit="1" customWidth="1"/>
    <col min="2575" max="2816" width="9.140625" style="1466"/>
    <col min="2817" max="2817" width="29.28515625" style="1466" customWidth="1"/>
    <col min="2818" max="2818" width="7.7109375" style="1466" bestFit="1" customWidth="1"/>
    <col min="2819" max="2819" width="7.5703125" style="1466" bestFit="1" customWidth="1"/>
    <col min="2820" max="2820" width="7.28515625" style="1466" bestFit="1" customWidth="1"/>
    <col min="2821" max="2821" width="7.5703125" style="1466" bestFit="1" customWidth="1"/>
    <col min="2822" max="2822" width="9.42578125" style="1466" bestFit="1" customWidth="1"/>
    <col min="2823" max="2824" width="8.42578125" style="1466" bestFit="1" customWidth="1"/>
    <col min="2825" max="2826" width="7.28515625" style="1466" bestFit="1" customWidth="1"/>
    <col min="2827" max="2827" width="9.5703125" style="1466" customWidth="1"/>
    <col min="2828" max="2830" width="9.85546875" style="1466" bestFit="1" customWidth="1"/>
    <col min="2831" max="3072" width="9.140625" style="1466"/>
    <col min="3073" max="3073" width="29.28515625" style="1466" customWidth="1"/>
    <col min="3074" max="3074" width="7.7109375" style="1466" bestFit="1" customWidth="1"/>
    <col min="3075" max="3075" width="7.5703125" style="1466" bestFit="1" customWidth="1"/>
    <col min="3076" max="3076" width="7.28515625" style="1466" bestFit="1" customWidth="1"/>
    <col min="3077" max="3077" width="7.5703125" style="1466" bestFit="1" customWidth="1"/>
    <col min="3078" max="3078" width="9.42578125" style="1466" bestFit="1" customWidth="1"/>
    <col min="3079" max="3080" width="8.42578125" style="1466" bestFit="1" customWidth="1"/>
    <col min="3081" max="3082" width="7.28515625" style="1466" bestFit="1" customWidth="1"/>
    <col min="3083" max="3083" width="9.5703125" style="1466" customWidth="1"/>
    <col min="3084" max="3086" width="9.85546875" style="1466" bestFit="1" customWidth="1"/>
    <col min="3087" max="3328" width="9.140625" style="1466"/>
    <col min="3329" max="3329" width="29.28515625" style="1466" customWidth="1"/>
    <col min="3330" max="3330" width="7.7109375" style="1466" bestFit="1" customWidth="1"/>
    <col min="3331" max="3331" width="7.5703125" style="1466" bestFit="1" customWidth="1"/>
    <col min="3332" max="3332" width="7.28515625" style="1466" bestFit="1" customWidth="1"/>
    <col min="3333" max="3333" width="7.5703125" style="1466" bestFit="1" customWidth="1"/>
    <col min="3334" max="3334" width="9.42578125" style="1466" bestFit="1" customWidth="1"/>
    <col min="3335" max="3336" width="8.42578125" style="1466" bestFit="1" customWidth="1"/>
    <col min="3337" max="3338" width="7.28515625" style="1466" bestFit="1" customWidth="1"/>
    <col min="3339" max="3339" width="9.5703125" style="1466" customWidth="1"/>
    <col min="3340" max="3342" width="9.85546875" style="1466" bestFit="1" customWidth="1"/>
    <col min="3343" max="3584" width="9.140625" style="1466"/>
    <col min="3585" max="3585" width="29.28515625" style="1466" customWidth="1"/>
    <col min="3586" max="3586" width="7.7109375" style="1466" bestFit="1" customWidth="1"/>
    <col min="3587" max="3587" width="7.5703125" style="1466" bestFit="1" customWidth="1"/>
    <col min="3588" max="3588" width="7.28515625" style="1466" bestFit="1" customWidth="1"/>
    <col min="3589" max="3589" width="7.5703125" style="1466" bestFit="1" customWidth="1"/>
    <col min="3590" max="3590" width="9.42578125" style="1466" bestFit="1" customWidth="1"/>
    <col min="3591" max="3592" width="8.42578125" style="1466" bestFit="1" customWidth="1"/>
    <col min="3593" max="3594" width="7.28515625" style="1466" bestFit="1" customWidth="1"/>
    <col min="3595" max="3595" width="9.5703125" style="1466" customWidth="1"/>
    <col min="3596" max="3598" width="9.85546875" style="1466" bestFit="1" customWidth="1"/>
    <col min="3599" max="3840" width="9.140625" style="1466"/>
    <col min="3841" max="3841" width="29.28515625" style="1466" customWidth="1"/>
    <col min="3842" max="3842" width="7.7109375" style="1466" bestFit="1" customWidth="1"/>
    <col min="3843" max="3843" width="7.5703125" style="1466" bestFit="1" customWidth="1"/>
    <col min="3844" max="3844" width="7.28515625" style="1466" bestFit="1" customWidth="1"/>
    <col min="3845" max="3845" width="7.5703125" style="1466" bestFit="1" customWidth="1"/>
    <col min="3846" max="3846" width="9.42578125" style="1466" bestFit="1" customWidth="1"/>
    <col min="3847" max="3848" width="8.42578125" style="1466" bestFit="1" customWidth="1"/>
    <col min="3849" max="3850" width="7.28515625" style="1466" bestFit="1" customWidth="1"/>
    <col min="3851" max="3851" width="9.5703125" style="1466" customWidth="1"/>
    <col min="3852" max="3854" width="9.85546875" style="1466" bestFit="1" customWidth="1"/>
    <col min="3855" max="4096" width="9.140625" style="1466"/>
    <col min="4097" max="4097" width="29.28515625" style="1466" customWidth="1"/>
    <col min="4098" max="4098" width="7.7109375" style="1466" bestFit="1" customWidth="1"/>
    <col min="4099" max="4099" width="7.5703125" style="1466" bestFit="1" customWidth="1"/>
    <col min="4100" max="4100" width="7.28515625" style="1466" bestFit="1" customWidth="1"/>
    <col min="4101" max="4101" width="7.5703125" style="1466" bestFit="1" customWidth="1"/>
    <col min="4102" max="4102" width="9.42578125" style="1466" bestFit="1" customWidth="1"/>
    <col min="4103" max="4104" width="8.42578125" style="1466" bestFit="1" customWidth="1"/>
    <col min="4105" max="4106" width="7.28515625" style="1466" bestFit="1" customWidth="1"/>
    <col min="4107" max="4107" width="9.5703125" style="1466" customWidth="1"/>
    <col min="4108" max="4110" width="9.85546875" style="1466" bestFit="1" customWidth="1"/>
    <col min="4111" max="4352" width="9.140625" style="1466"/>
    <col min="4353" max="4353" width="29.28515625" style="1466" customWidth="1"/>
    <col min="4354" max="4354" width="7.7109375" style="1466" bestFit="1" customWidth="1"/>
    <col min="4355" max="4355" width="7.5703125" style="1466" bestFit="1" customWidth="1"/>
    <col min="4356" max="4356" width="7.28515625" style="1466" bestFit="1" customWidth="1"/>
    <col min="4357" max="4357" width="7.5703125" style="1466" bestFit="1" customWidth="1"/>
    <col min="4358" max="4358" width="9.42578125" style="1466" bestFit="1" customWidth="1"/>
    <col min="4359" max="4360" width="8.42578125" style="1466" bestFit="1" customWidth="1"/>
    <col min="4361" max="4362" width="7.28515625" style="1466" bestFit="1" customWidth="1"/>
    <col min="4363" max="4363" width="9.5703125" style="1466" customWidth="1"/>
    <col min="4364" max="4366" width="9.85546875" style="1466" bestFit="1" customWidth="1"/>
    <col min="4367" max="4608" width="9.140625" style="1466"/>
    <col min="4609" max="4609" width="29.28515625" style="1466" customWidth="1"/>
    <col min="4610" max="4610" width="7.7109375" style="1466" bestFit="1" customWidth="1"/>
    <col min="4611" max="4611" width="7.5703125" style="1466" bestFit="1" customWidth="1"/>
    <col min="4612" max="4612" width="7.28515625" style="1466" bestFit="1" customWidth="1"/>
    <col min="4613" max="4613" width="7.5703125" style="1466" bestFit="1" customWidth="1"/>
    <col min="4614" max="4614" width="9.42578125" style="1466" bestFit="1" customWidth="1"/>
    <col min="4615" max="4616" width="8.42578125" style="1466" bestFit="1" customWidth="1"/>
    <col min="4617" max="4618" width="7.28515625" style="1466" bestFit="1" customWidth="1"/>
    <col min="4619" max="4619" width="9.5703125" style="1466" customWidth="1"/>
    <col min="4620" max="4622" width="9.85546875" style="1466" bestFit="1" customWidth="1"/>
    <col min="4623" max="4864" width="9.140625" style="1466"/>
    <col min="4865" max="4865" width="29.28515625" style="1466" customWidth="1"/>
    <col min="4866" max="4866" width="7.7109375" style="1466" bestFit="1" customWidth="1"/>
    <col min="4867" max="4867" width="7.5703125" style="1466" bestFit="1" customWidth="1"/>
    <col min="4868" max="4868" width="7.28515625" style="1466" bestFit="1" customWidth="1"/>
    <col min="4869" max="4869" width="7.5703125" style="1466" bestFit="1" customWidth="1"/>
    <col min="4870" max="4870" width="9.42578125" style="1466" bestFit="1" customWidth="1"/>
    <col min="4871" max="4872" width="8.42578125" style="1466" bestFit="1" customWidth="1"/>
    <col min="4873" max="4874" width="7.28515625" style="1466" bestFit="1" customWidth="1"/>
    <col min="4875" max="4875" width="9.5703125" style="1466" customWidth="1"/>
    <col min="4876" max="4878" width="9.85546875" style="1466" bestFit="1" customWidth="1"/>
    <col min="4879" max="5120" width="9.140625" style="1466"/>
    <col min="5121" max="5121" width="29.28515625" style="1466" customWidth="1"/>
    <col min="5122" max="5122" width="7.7109375" style="1466" bestFit="1" customWidth="1"/>
    <col min="5123" max="5123" width="7.5703125" style="1466" bestFit="1" customWidth="1"/>
    <col min="5124" max="5124" width="7.28515625" style="1466" bestFit="1" customWidth="1"/>
    <col min="5125" max="5125" width="7.5703125" style="1466" bestFit="1" customWidth="1"/>
    <col min="5126" max="5126" width="9.42578125" style="1466" bestFit="1" customWidth="1"/>
    <col min="5127" max="5128" width="8.42578125" style="1466" bestFit="1" customWidth="1"/>
    <col min="5129" max="5130" width="7.28515625" style="1466" bestFit="1" customWidth="1"/>
    <col min="5131" max="5131" width="9.5703125" style="1466" customWidth="1"/>
    <col min="5132" max="5134" width="9.85546875" style="1466" bestFit="1" customWidth="1"/>
    <col min="5135" max="5376" width="9.140625" style="1466"/>
    <col min="5377" max="5377" width="29.28515625" style="1466" customWidth="1"/>
    <col min="5378" max="5378" width="7.7109375" style="1466" bestFit="1" customWidth="1"/>
    <col min="5379" max="5379" width="7.5703125" style="1466" bestFit="1" customWidth="1"/>
    <col min="5380" max="5380" width="7.28515625" style="1466" bestFit="1" customWidth="1"/>
    <col min="5381" max="5381" width="7.5703125" style="1466" bestFit="1" customWidth="1"/>
    <col min="5382" max="5382" width="9.42578125" style="1466" bestFit="1" customWidth="1"/>
    <col min="5383" max="5384" width="8.42578125" style="1466" bestFit="1" customWidth="1"/>
    <col min="5385" max="5386" width="7.28515625" style="1466" bestFit="1" customWidth="1"/>
    <col min="5387" max="5387" width="9.5703125" style="1466" customWidth="1"/>
    <col min="5388" max="5390" width="9.85546875" style="1466" bestFit="1" customWidth="1"/>
    <col min="5391" max="5632" width="9.140625" style="1466"/>
    <col min="5633" max="5633" width="29.28515625" style="1466" customWidth="1"/>
    <col min="5634" max="5634" width="7.7109375" style="1466" bestFit="1" customWidth="1"/>
    <col min="5635" max="5635" width="7.5703125" style="1466" bestFit="1" customWidth="1"/>
    <col min="5636" max="5636" width="7.28515625" style="1466" bestFit="1" customWidth="1"/>
    <col min="5637" max="5637" width="7.5703125" style="1466" bestFit="1" customWidth="1"/>
    <col min="5638" max="5638" width="9.42578125" style="1466" bestFit="1" customWidth="1"/>
    <col min="5639" max="5640" width="8.42578125" style="1466" bestFit="1" customWidth="1"/>
    <col min="5641" max="5642" width="7.28515625" style="1466" bestFit="1" customWidth="1"/>
    <col min="5643" max="5643" width="9.5703125" style="1466" customWidth="1"/>
    <col min="5644" max="5646" width="9.85546875" style="1466" bestFit="1" customWidth="1"/>
    <col min="5647" max="5888" width="9.140625" style="1466"/>
    <col min="5889" max="5889" width="29.28515625" style="1466" customWidth="1"/>
    <col min="5890" max="5890" width="7.7109375" style="1466" bestFit="1" customWidth="1"/>
    <col min="5891" max="5891" width="7.5703125" style="1466" bestFit="1" customWidth="1"/>
    <col min="5892" max="5892" width="7.28515625" style="1466" bestFit="1" customWidth="1"/>
    <col min="5893" max="5893" width="7.5703125" style="1466" bestFit="1" customWidth="1"/>
    <col min="5894" max="5894" width="9.42578125" style="1466" bestFit="1" customWidth="1"/>
    <col min="5895" max="5896" width="8.42578125" style="1466" bestFit="1" customWidth="1"/>
    <col min="5897" max="5898" width="7.28515625" style="1466" bestFit="1" customWidth="1"/>
    <col min="5899" max="5899" width="9.5703125" style="1466" customWidth="1"/>
    <col min="5900" max="5902" width="9.85546875" style="1466" bestFit="1" customWidth="1"/>
    <col min="5903" max="6144" width="9.140625" style="1466"/>
    <col min="6145" max="6145" width="29.28515625" style="1466" customWidth="1"/>
    <col min="6146" max="6146" width="7.7109375" style="1466" bestFit="1" customWidth="1"/>
    <col min="6147" max="6147" width="7.5703125" style="1466" bestFit="1" customWidth="1"/>
    <col min="6148" max="6148" width="7.28515625" style="1466" bestFit="1" customWidth="1"/>
    <col min="6149" max="6149" width="7.5703125" style="1466" bestFit="1" customWidth="1"/>
    <col min="6150" max="6150" width="9.42578125" style="1466" bestFit="1" customWidth="1"/>
    <col min="6151" max="6152" width="8.42578125" style="1466" bestFit="1" customWidth="1"/>
    <col min="6153" max="6154" width="7.28515625" style="1466" bestFit="1" customWidth="1"/>
    <col min="6155" max="6155" width="9.5703125" style="1466" customWidth="1"/>
    <col min="6156" max="6158" width="9.85546875" style="1466" bestFit="1" customWidth="1"/>
    <col min="6159" max="6400" width="9.140625" style="1466"/>
    <col min="6401" max="6401" width="29.28515625" style="1466" customWidth="1"/>
    <col min="6402" max="6402" width="7.7109375" style="1466" bestFit="1" customWidth="1"/>
    <col min="6403" max="6403" width="7.5703125" style="1466" bestFit="1" customWidth="1"/>
    <col min="6404" max="6404" width="7.28515625" style="1466" bestFit="1" customWidth="1"/>
    <col min="6405" max="6405" width="7.5703125" style="1466" bestFit="1" customWidth="1"/>
    <col min="6406" max="6406" width="9.42578125" style="1466" bestFit="1" customWidth="1"/>
    <col min="6407" max="6408" width="8.42578125" style="1466" bestFit="1" customWidth="1"/>
    <col min="6409" max="6410" width="7.28515625" style="1466" bestFit="1" customWidth="1"/>
    <col min="6411" max="6411" width="9.5703125" style="1466" customWidth="1"/>
    <col min="6412" max="6414" width="9.85546875" style="1466" bestFit="1" customWidth="1"/>
    <col min="6415" max="6656" width="9.140625" style="1466"/>
    <col min="6657" max="6657" width="29.28515625" style="1466" customWidth="1"/>
    <col min="6658" max="6658" width="7.7109375" style="1466" bestFit="1" customWidth="1"/>
    <col min="6659" max="6659" width="7.5703125" style="1466" bestFit="1" customWidth="1"/>
    <col min="6660" max="6660" width="7.28515625" style="1466" bestFit="1" customWidth="1"/>
    <col min="6661" max="6661" width="7.5703125" style="1466" bestFit="1" customWidth="1"/>
    <col min="6662" max="6662" width="9.42578125" style="1466" bestFit="1" customWidth="1"/>
    <col min="6663" max="6664" width="8.42578125" style="1466" bestFit="1" customWidth="1"/>
    <col min="6665" max="6666" width="7.28515625" style="1466" bestFit="1" customWidth="1"/>
    <col min="6667" max="6667" width="9.5703125" style="1466" customWidth="1"/>
    <col min="6668" max="6670" width="9.85546875" style="1466" bestFit="1" customWidth="1"/>
    <col min="6671" max="6912" width="9.140625" style="1466"/>
    <col min="6913" max="6913" width="29.28515625" style="1466" customWidth="1"/>
    <col min="6914" max="6914" width="7.7109375" style="1466" bestFit="1" customWidth="1"/>
    <col min="6915" max="6915" width="7.5703125" style="1466" bestFit="1" customWidth="1"/>
    <col min="6916" max="6916" width="7.28515625" style="1466" bestFit="1" customWidth="1"/>
    <col min="6917" max="6917" width="7.5703125" style="1466" bestFit="1" customWidth="1"/>
    <col min="6918" max="6918" width="9.42578125" style="1466" bestFit="1" customWidth="1"/>
    <col min="6919" max="6920" width="8.42578125" style="1466" bestFit="1" customWidth="1"/>
    <col min="6921" max="6922" width="7.28515625" style="1466" bestFit="1" customWidth="1"/>
    <col min="6923" max="6923" width="9.5703125" style="1466" customWidth="1"/>
    <col min="6924" max="6926" width="9.85546875" style="1466" bestFit="1" customWidth="1"/>
    <col min="6927" max="7168" width="9.140625" style="1466"/>
    <col min="7169" max="7169" width="29.28515625" style="1466" customWidth="1"/>
    <col min="7170" max="7170" width="7.7109375" style="1466" bestFit="1" customWidth="1"/>
    <col min="7171" max="7171" width="7.5703125" style="1466" bestFit="1" customWidth="1"/>
    <col min="7172" max="7172" width="7.28515625" style="1466" bestFit="1" customWidth="1"/>
    <col min="7173" max="7173" width="7.5703125" style="1466" bestFit="1" customWidth="1"/>
    <col min="7174" max="7174" width="9.42578125" style="1466" bestFit="1" customWidth="1"/>
    <col min="7175" max="7176" width="8.42578125" style="1466" bestFit="1" customWidth="1"/>
    <col min="7177" max="7178" width="7.28515625" style="1466" bestFit="1" customWidth="1"/>
    <col min="7179" max="7179" width="9.5703125" style="1466" customWidth="1"/>
    <col min="7180" max="7182" width="9.85546875" style="1466" bestFit="1" customWidth="1"/>
    <col min="7183" max="7424" width="9.140625" style="1466"/>
    <col min="7425" max="7425" width="29.28515625" style="1466" customWidth="1"/>
    <col min="7426" max="7426" width="7.7109375" style="1466" bestFit="1" customWidth="1"/>
    <col min="7427" max="7427" width="7.5703125" style="1466" bestFit="1" customWidth="1"/>
    <col min="7428" max="7428" width="7.28515625" style="1466" bestFit="1" customWidth="1"/>
    <col min="7429" max="7429" width="7.5703125" style="1466" bestFit="1" customWidth="1"/>
    <col min="7430" max="7430" width="9.42578125" style="1466" bestFit="1" customWidth="1"/>
    <col min="7431" max="7432" width="8.42578125" style="1466" bestFit="1" customWidth="1"/>
    <col min="7433" max="7434" width="7.28515625" style="1466" bestFit="1" customWidth="1"/>
    <col min="7435" max="7435" width="9.5703125" style="1466" customWidth="1"/>
    <col min="7436" max="7438" width="9.85546875" style="1466" bestFit="1" customWidth="1"/>
    <col min="7439" max="7680" width="9.140625" style="1466"/>
    <col min="7681" max="7681" width="29.28515625" style="1466" customWidth="1"/>
    <col min="7682" max="7682" width="7.7109375" style="1466" bestFit="1" customWidth="1"/>
    <col min="7683" max="7683" width="7.5703125" style="1466" bestFit="1" customWidth="1"/>
    <col min="7684" max="7684" width="7.28515625" style="1466" bestFit="1" customWidth="1"/>
    <col min="7685" max="7685" width="7.5703125" style="1466" bestFit="1" customWidth="1"/>
    <col min="7686" max="7686" width="9.42578125" style="1466" bestFit="1" customWidth="1"/>
    <col min="7687" max="7688" width="8.42578125" style="1466" bestFit="1" customWidth="1"/>
    <col min="7689" max="7690" width="7.28515625" style="1466" bestFit="1" customWidth="1"/>
    <col min="7691" max="7691" width="9.5703125" style="1466" customWidth="1"/>
    <col min="7692" max="7694" width="9.85546875" style="1466" bestFit="1" customWidth="1"/>
    <col min="7695" max="7936" width="9.140625" style="1466"/>
    <col min="7937" max="7937" width="29.28515625" style="1466" customWidth="1"/>
    <col min="7938" max="7938" width="7.7109375" style="1466" bestFit="1" customWidth="1"/>
    <col min="7939" max="7939" width="7.5703125" style="1466" bestFit="1" customWidth="1"/>
    <col min="7940" max="7940" width="7.28515625" style="1466" bestFit="1" customWidth="1"/>
    <col min="7941" max="7941" width="7.5703125" style="1466" bestFit="1" customWidth="1"/>
    <col min="7942" max="7942" width="9.42578125" style="1466" bestFit="1" customWidth="1"/>
    <col min="7943" max="7944" width="8.42578125" style="1466" bestFit="1" customWidth="1"/>
    <col min="7945" max="7946" width="7.28515625" style="1466" bestFit="1" customWidth="1"/>
    <col min="7947" max="7947" width="9.5703125" style="1466" customWidth="1"/>
    <col min="7948" max="7950" width="9.85546875" style="1466" bestFit="1" customWidth="1"/>
    <col min="7951" max="8192" width="9.140625" style="1466"/>
    <col min="8193" max="8193" width="29.28515625" style="1466" customWidth="1"/>
    <col min="8194" max="8194" width="7.7109375" style="1466" bestFit="1" customWidth="1"/>
    <col min="8195" max="8195" width="7.5703125" style="1466" bestFit="1" customWidth="1"/>
    <col min="8196" max="8196" width="7.28515625" style="1466" bestFit="1" customWidth="1"/>
    <col min="8197" max="8197" width="7.5703125" style="1466" bestFit="1" customWidth="1"/>
    <col min="8198" max="8198" width="9.42578125" style="1466" bestFit="1" customWidth="1"/>
    <col min="8199" max="8200" width="8.42578125" style="1466" bestFit="1" customWidth="1"/>
    <col min="8201" max="8202" width="7.28515625" style="1466" bestFit="1" customWidth="1"/>
    <col min="8203" max="8203" width="9.5703125" style="1466" customWidth="1"/>
    <col min="8204" max="8206" width="9.85546875" style="1466" bestFit="1" customWidth="1"/>
    <col min="8207" max="8448" width="9.140625" style="1466"/>
    <col min="8449" max="8449" width="29.28515625" style="1466" customWidth="1"/>
    <col min="8450" max="8450" width="7.7109375" style="1466" bestFit="1" customWidth="1"/>
    <col min="8451" max="8451" width="7.5703125" style="1466" bestFit="1" customWidth="1"/>
    <col min="8452" max="8452" width="7.28515625" style="1466" bestFit="1" customWidth="1"/>
    <col min="8453" max="8453" width="7.5703125" style="1466" bestFit="1" customWidth="1"/>
    <col min="8454" max="8454" width="9.42578125" style="1466" bestFit="1" customWidth="1"/>
    <col min="8455" max="8456" width="8.42578125" style="1466" bestFit="1" customWidth="1"/>
    <col min="8457" max="8458" width="7.28515625" style="1466" bestFit="1" customWidth="1"/>
    <col min="8459" max="8459" width="9.5703125" style="1466" customWidth="1"/>
    <col min="8460" max="8462" width="9.85546875" style="1466" bestFit="1" customWidth="1"/>
    <col min="8463" max="8704" width="9.140625" style="1466"/>
    <col min="8705" max="8705" width="29.28515625" style="1466" customWidth="1"/>
    <col min="8706" max="8706" width="7.7109375" style="1466" bestFit="1" customWidth="1"/>
    <col min="8707" max="8707" width="7.5703125" style="1466" bestFit="1" customWidth="1"/>
    <col min="8708" max="8708" width="7.28515625" style="1466" bestFit="1" customWidth="1"/>
    <col min="8709" max="8709" width="7.5703125" style="1466" bestFit="1" customWidth="1"/>
    <col min="8710" max="8710" width="9.42578125" style="1466" bestFit="1" customWidth="1"/>
    <col min="8711" max="8712" width="8.42578125" style="1466" bestFit="1" customWidth="1"/>
    <col min="8713" max="8714" width="7.28515625" style="1466" bestFit="1" customWidth="1"/>
    <col min="8715" max="8715" width="9.5703125" style="1466" customWidth="1"/>
    <col min="8716" max="8718" width="9.85546875" style="1466" bestFit="1" customWidth="1"/>
    <col min="8719" max="8960" width="9.140625" style="1466"/>
    <col min="8961" max="8961" width="29.28515625" style="1466" customWidth="1"/>
    <col min="8962" max="8962" width="7.7109375" style="1466" bestFit="1" customWidth="1"/>
    <col min="8963" max="8963" width="7.5703125" style="1466" bestFit="1" customWidth="1"/>
    <col min="8964" max="8964" width="7.28515625" style="1466" bestFit="1" customWidth="1"/>
    <col min="8965" max="8965" width="7.5703125" style="1466" bestFit="1" customWidth="1"/>
    <col min="8966" max="8966" width="9.42578125" style="1466" bestFit="1" customWidth="1"/>
    <col min="8967" max="8968" width="8.42578125" style="1466" bestFit="1" customWidth="1"/>
    <col min="8969" max="8970" width="7.28515625" style="1466" bestFit="1" customWidth="1"/>
    <col min="8971" max="8971" width="9.5703125" style="1466" customWidth="1"/>
    <col min="8972" max="8974" width="9.85546875" style="1466" bestFit="1" customWidth="1"/>
    <col min="8975" max="9216" width="9.140625" style="1466"/>
    <col min="9217" max="9217" width="29.28515625" style="1466" customWidth="1"/>
    <col min="9218" max="9218" width="7.7109375" style="1466" bestFit="1" customWidth="1"/>
    <col min="9219" max="9219" width="7.5703125" style="1466" bestFit="1" customWidth="1"/>
    <col min="9220" max="9220" width="7.28515625" style="1466" bestFit="1" customWidth="1"/>
    <col min="9221" max="9221" width="7.5703125" style="1466" bestFit="1" customWidth="1"/>
    <col min="9222" max="9222" width="9.42578125" style="1466" bestFit="1" customWidth="1"/>
    <col min="9223" max="9224" width="8.42578125" style="1466" bestFit="1" customWidth="1"/>
    <col min="9225" max="9226" width="7.28515625" style="1466" bestFit="1" customWidth="1"/>
    <col min="9227" max="9227" width="9.5703125" style="1466" customWidth="1"/>
    <col min="9228" max="9230" width="9.85546875" style="1466" bestFit="1" customWidth="1"/>
    <col min="9231" max="9472" width="9.140625" style="1466"/>
    <col min="9473" max="9473" width="29.28515625" style="1466" customWidth="1"/>
    <col min="9474" max="9474" width="7.7109375" style="1466" bestFit="1" customWidth="1"/>
    <col min="9475" max="9475" width="7.5703125" style="1466" bestFit="1" customWidth="1"/>
    <col min="9476" max="9476" width="7.28515625" style="1466" bestFit="1" customWidth="1"/>
    <col min="9477" max="9477" width="7.5703125" style="1466" bestFit="1" customWidth="1"/>
    <col min="9478" max="9478" width="9.42578125" style="1466" bestFit="1" customWidth="1"/>
    <col min="9479" max="9480" width="8.42578125" style="1466" bestFit="1" customWidth="1"/>
    <col min="9481" max="9482" width="7.28515625" style="1466" bestFit="1" customWidth="1"/>
    <col min="9483" max="9483" width="9.5703125" style="1466" customWidth="1"/>
    <col min="9484" max="9486" width="9.85546875" style="1466" bestFit="1" customWidth="1"/>
    <col min="9487" max="9728" width="9.140625" style="1466"/>
    <col min="9729" max="9729" width="29.28515625" style="1466" customWidth="1"/>
    <col min="9730" max="9730" width="7.7109375" style="1466" bestFit="1" customWidth="1"/>
    <col min="9731" max="9731" width="7.5703125" style="1466" bestFit="1" customWidth="1"/>
    <col min="9732" max="9732" width="7.28515625" style="1466" bestFit="1" customWidth="1"/>
    <col min="9733" max="9733" width="7.5703125" style="1466" bestFit="1" customWidth="1"/>
    <col min="9734" max="9734" width="9.42578125" style="1466" bestFit="1" customWidth="1"/>
    <col min="9735" max="9736" width="8.42578125" style="1466" bestFit="1" customWidth="1"/>
    <col min="9737" max="9738" width="7.28515625" style="1466" bestFit="1" customWidth="1"/>
    <col min="9739" max="9739" width="9.5703125" style="1466" customWidth="1"/>
    <col min="9740" max="9742" width="9.85546875" style="1466" bestFit="1" customWidth="1"/>
    <col min="9743" max="9984" width="9.140625" style="1466"/>
    <col min="9985" max="9985" width="29.28515625" style="1466" customWidth="1"/>
    <col min="9986" max="9986" width="7.7109375" style="1466" bestFit="1" customWidth="1"/>
    <col min="9987" max="9987" width="7.5703125" style="1466" bestFit="1" customWidth="1"/>
    <col min="9988" max="9988" width="7.28515625" style="1466" bestFit="1" customWidth="1"/>
    <col min="9989" max="9989" width="7.5703125" style="1466" bestFit="1" customWidth="1"/>
    <col min="9990" max="9990" width="9.42578125" style="1466" bestFit="1" customWidth="1"/>
    <col min="9991" max="9992" width="8.42578125" style="1466" bestFit="1" customWidth="1"/>
    <col min="9993" max="9994" width="7.28515625" style="1466" bestFit="1" customWidth="1"/>
    <col min="9995" max="9995" width="9.5703125" style="1466" customWidth="1"/>
    <col min="9996" max="9998" width="9.85546875" style="1466" bestFit="1" customWidth="1"/>
    <col min="9999" max="10240" width="9.140625" style="1466"/>
    <col min="10241" max="10241" width="29.28515625" style="1466" customWidth="1"/>
    <col min="10242" max="10242" width="7.7109375" style="1466" bestFit="1" customWidth="1"/>
    <col min="10243" max="10243" width="7.5703125" style="1466" bestFit="1" customWidth="1"/>
    <col min="10244" max="10244" width="7.28515625" style="1466" bestFit="1" customWidth="1"/>
    <col min="10245" max="10245" width="7.5703125" style="1466" bestFit="1" customWidth="1"/>
    <col min="10246" max="10246" width="9.42578125" style="1466" bestFit="1" customWidth="1"/>
    <col min="10247" max="10248" width="8.42578125" style="1466" bestFit="1" customWidth="1"/>
    <col min="10249" max="10250" width="7.28515625" style="1466" bestFit="1" customWidth="1"/>
    <col min="10251" max="10251" width="9.5703125" style="1466" customWidth="1"/>
    <col min="10252" max="10254" width="9.85546875" style="1466" bestFit="1" customWidth="1"/>
    <col min="10255" max="10496" width="9.140625" style="1466"/>
    <col min="10497" max="10497" width="29.28515625" style="1466" customWidth="1"/>
    <col min="10498" max="10498" width="7.7109375" style="1466" bestFit="1" customWidth="1"/>
    <col min="10499" max="10499" width="7.5703125" style="1466" bestFit="1" customWidth="1"/>
    <col min="10500" max="10500" width="7.28515625" style="1466" bestFit="1" customWidth="1"/>
    <col min="10501" max="10501" width="7.5703125" style="1466" bestFit="1" customWidth="1"/>
    <col min="10502" max="10502" width="9.42578125" style="1466" bestFit="1" customWidth="1"/>
    <col min="10503" max="10504" width="8.42578125" style="1466" bestFit="1" customWidth="1"/>
    <col min="10505" max="10506" width="7.28515625" style="1466" bestFit="1" customWidth="1"/>
    <col min="10507" max="10507" width="9.5703125" style="1466" customWidth="1"/>
    <col min="10508" max="10510" width="9.85546875" style="1466" bestFit="1" customWidth="1"/>
    <col min="10511" max="10752" width="9.140625" style="1466"/>
    <col min="10753" max="10753" width="29.28515625" style="1466" customWidth="1"/>
    <col min="10754" max="10754" width="7.7109375" style="1466" bestFit="1" customWidth="1"/>
    <col min="10755" max="10755" width="7.5703125" style="1466" bestFit="1" customWidth="1"/>
    <col min="10756" max="10756" width="7.28515625" style="1466" bestFit="1" customWidth="1"/>
    <col min="10757" max="10757" width="7.5703125" style="1466" bestFit="1" customWidth="1"/>
    <col min="10758" max="10758" width="9.42578125" style="1466" bestFit="1" customWidth="1"/>
    <col min="10759" max="10760" width="8.42578125" style="1466" bestFit="1" customWidth="1"/>
    <col min="10761" max="10762" width="7.28515625" style="1466" bestFit="1" customWidth="1"/>
    <col min="10763" max="10763" width="9.5703125" style="1466" customWidth="1"/>
    <col min="10764" max="10766" width="9.85546875" style="1466" bestFit="1" customWidth="1"/>
    <col min="10767" max="11008" width="9.140625" style="1466"/>
    <col min="11009" max="11009" width="29.28515625" style="1466" customWidth="1"/>
    <col min="11010" max="11010" width="7.7109375" style="1466" bestFit="1" customWidth="1"/>
    <col min="11011" max="11011" width="7.5703125" style="1466" bestFit="1" customWidth="1"/>
    <col min="11012" max="11012" width="7.28515625" style="1466" bestFit="1" customWidth="1"/>
    <col min="11013" max="11013" width="7.5703125" style="1466" bestFit="1" customWidth="1"/>
    <col min="11014" max="11014" width="9.42578125" style="1466" bestFit="1" customWidth="1"/>
    <col min="11015" max="11016" width="8.42578125" style="1466" bestFit="1" customWidth="1"/>
    <col min="11017" max="11018" width="7.28515625" style="1466" bestFit="1" customWidth="1"/>
    <col min="11019" max="11019" width="9.5703125" style="1466" customWidth="1"/>
    <col min="11020" max="11022" width="9.85546875" style="1466" bestFit="1" customWidth="1"/>
    <col min="11023" max="11264" width="9.140625" style="1466"/>
    <col min="11265" max="11265" width="29.28515625" style="1466" customWidth="1"/>
    <col min="11266" max="11266" width="7.7109375" style="1466" bestFit="1" customWidth="1"/>
    <col min="11267" max="11267" width="7.5703125" style="1466" bestFit="1" customWidth="1"/>
    <col min="11268" max="11268" width="7.28515625" style="1466" bestFit="1" customWidth="1"/>
    <col min="11269" max="11269" width="7.5703125" style="1466" bestFit="1" customWidth="1"/>
    <col min="11270" max="11270" width="9.42578125" style="1466" bestFit="1" customWidth="1"/>
    <col min="11271" max="11272" width="8.42578125" style="1466" bestFit="1" customWidth="1"/>
    <col min="11273" max="11274" width="7.28515625" style="1466" bestFit="1" customWidth="1"/>
    <col min="11275" max="11275" width="9.5703125" style="1466" customWidth="1"/>
    <col min="11276" max="11278" width="9.85546875" style="1466" bestFit="1" customWidth="1"/>
    <col min="11279" max="11520" width="9.140625" style="1466"/>
    <col min="11521" max="11521" width="29.28515625" style="1466" customWidth="1"/>
    <col min="11522" max="11522" width="7.7109375" style="1466" bestFit="1" customWidth="1"/>
    <col min="11523" max="11523" width="7.5703125" style="1466" bestFit="1" customWidth="1"/>
    <col min="11524" max="11524" width="7.28515625" style="1466" bestFit="1" customWidth="1"/>
    <col min="11525" max="11525" width="7.5703125" style="1466" bestFit="1" customWidth="1"/>
    <col min="11526" max="11526" width="9.42578125" style="1466" bestFit="1" customWidth="1"/>
    <col min="11527" max="11528" width="8.42578125" style="1466" bestFit="1" customWidth="1"/>
    <col min="11529" max="11530" width="7.28515625" style="1466" bestFit="1" customWidth="1"/>
    <col min="11531" max="11531" width="9.5703125" style="1466" customWidth="1"/>
    <col min="11532" max="11534" width="9.85546875" style="1466" bestFit="1" customWidth="1"/>
    <col min="11535" max="11776" width="9.140625" style="1466"/>
    <col min="11777" max="11777" width="29.28515625" style="1466" customWidth="1"/>
    <col min="11778" max="11778" width="7.7109375" style="1466" bestFit="1" customWidth="1"/>
    <col min="11779" max="11779" width="7.5703125" style="1466" bestFit="1" customWidth="1"/>
    <col min="11780" max="11780" width="7.28515625" style="1466" bestFit="1" customWidth="1"/>
    <col min="11781" max="11781" width="7.5703125" style="1466" bestFit="1" customWidth="1"/>
    <col min="11782" max="11782" width="9.42578125" style="1466" bestFit="1" customWidth="1"/>
    <col min="11783" max="11784" width="8.42578125" style="1466" bestFit="1" customWidth="1"/>
    <col min="11785" max="11786" width="7.28515625" style="1466" bestFit="1" customWidth="1"/>
    <col min="11787" max="11787" width="9.5703125" style="1466" customWidth="1"/>
    <col min="11788" max="11790" width="9.85546875" style="1466" bestFit="1" customWidth="1"/>
    <col min="11791" max="12032" width="9.140625" style="1466"/>
    <col min="12033" max="12033" width="29.28515625" style="1466" customWidth="1"/>
    <col min="12034" max="12034" width="7.7109375" style="1466" bestFit="1" customWidth="1"/>
    <col min="12035" max="12035" width="7.5703125" style="1466" bestFit="1" customWidth="1"/>
    <col min="12036" max="12036" width="7.28515625" style="1466" bestFit="1" customWidth="1"/>
    <col min="12037" max="12037" width="7.5703125" style="1466" bestFit="1" customWidth="1"/>
    <col min="12038" max="12038" width="9.42578125" style="1466" bestFit="1" customWidth="1"/>
    <col min="12039" max="12040" width="8.42578125" style="1466" bestFit="1" customWidth="1"/>
    <col min="12041" max="12042" width="7.28515625" style="1466" bestFit="1" customWidth="1"/>
    <col min="12043" max="12043" width="9.5703125" style="1466" customWidth="1"/>
    <col min="12044" max="12046" width="9.85546875" style="1466" bestFit="1" customWidth="1"/>
    <col min="12047" max="12288" width="9.140625" style="1466"/>
    <col min="12289" max="12289" width="29.28515625" style="1466" customWidth="1"/>
    <col min="12290" max="12290" width="7.7109375" style="1466" bestFit="1" customWidth="1"/>
    <col min="12291" max="12291" width="7.5703125" style="1466" bestFit="1" customWidth="1"/>
    <col min="12292" max="12292" width="7.28515625" style="1466" bestFit="1" customWidth="1"/>
    <col min="12293" max="12293" width="7.5703125" style="1466" bestFit="1" customWidth="1"/>
    <col min="12294" max="12294" width="9.42578125" style="1466" bestFit="1" customWidth="1"/>
    <col min="12295" max="12296" width="8.42578125" style="1466" bestFit="1" customWidth="1"/>
    <col min="12297" max="12298" width="7.28515625" style="1466" bestFit="1" customWidth="1"/>
    <col min="12299" max="12299" width="9.5703125" style="1466" customWidth="1"/>
    <col min="12300" max="12302" width="9.85546875" style="1466" bestFit="1" customWidth="1"/>
    <col min="12303" max="12544" width="9.140625" style="1466"/>
    <col min="12545" max="12545" width="29.28515625" style="1466" customWidth="1"/>
    <col min="12546" max="12546" width="7.7109375" style="1466" bestFit="1" customWidth="1"/>
    <col min="12547" max="12547" width="7.5703125" style="1466" bestFit="1" customWidth="1"/>
    <col min="12548" max="12548" width="7.28515625" style="1466" bestFit="1" customWidth="1"/>
    <col min="12549" max="12549" width="7.5703125" style="1466" bestFit="1" customWidth="1"/>
    <col min="12550" max="12550" width="9.42578125" style="1466" bestFit="1" customWidth="1"/>
    <col min="12551" max="12552" width="8.42578125" style="1466" bestFit="1" customWidth="1"/>
    <col min="12553" max="12554" width="7.28515625" style="1466" bestFit="1" customWidth="1"/>
    <col min="12555" max="12555" width="9.5703125" style="1466" customWidth="1"/>
    <col min="12556" max="12558" width="9.85546875" style="1466" bestFit="1" customWidth="1"/>
    <col min="12559" max="12800" width="9.140625" style="1466"/>
    <col min="12801" max="12801" width="29.28515625" style="1466" customWidth="1"/>
    <col min="12802" max="12802" width="7.7109375" style="1466" bestFit="1" customWidth="1"/>
    <col min="12803" max="12803" width="7.5703125" style="1466" bestFit="1" customWidth="1"/>
    <col min="12804" max="12804" width="7.28515625" style="1466" bestFit="1" customWidth="1"/>
    <col min="12805" max="12805" width="7.5703125" style="1466" bestFit="1" customWidth="1"/>
    <col min="12806" max="12806" width="9.42578125" style="1466" bestFit="1" customWidth="1"/>
    <col min="12807" max="12808" width="8.42578125" style="1466" bestFit="1" customWidth="1"/>
    <col min="12809" max="12810" width="7.28515625" style="1466" bestFit="1" customWidth="1"/>
    <col min="12811" max="12811" width="9.5703125" style="1466" customWidth="1"/>
    <col min="12812" max="12814" width="9.85546875" style="1466" bestFit="1" customWidth="1"/>
    <col min="12815" max="13056" width="9.140625" style="1466"/>
    <col min="13057" max="13057" width="29.28515625" style="1466" customWidth="1"/>
    <col min="13058" max="13058" width="7.7109375" style="1466" bestFit="1" customWidth="1"/>
    <col min="13059" max="13059" width="7.5703125" style="1466" bestFit="1" customWidth="1"/>
    <col min="13060" max="13060" width="7.28515625" style="1466" bestFit="1" customWidth="1"/>
    <col min="13061" max="13061" width="7.5703125" style="1466" bestFit="1" customWidth="1"/>
    <col min="13062" max="13062" width="9.42578125" style="1466" bestFit="1" customWidth="1"/>
    <col min="13063" max="13064" width="8.42578125" style="1466" bestFit="1" customWidth="1"/>
    <col min="13065" max="13066" width="7.28515625" style="1466" bestFit="1" customWidth="1"/>
    <col min="13067" max="13067" width="9.5703125" style="1466" customWidth="1"/>
    <col min="13068" max="13070" width="9.85546875" style="1466" bestFit="1" customWidth="1"/>
    <col min="13071" max="13312" width="9.140625" style="1466"/>
    <col min="13313" max="13313" width="29.28515625" style="1466" customWidth="1"/>
    <col min="13314" max="13314" width="7.7109375" style="1466" bestFit="1" customWidth="1"/>
    <col min="13315" max="13315" width="7.5703125" style="1466" bestFit="1" customWidth="1"/>
    <col min="13316" max="13316" width="7.28515625" style="1466" bestFit="1" customWidth="1"/>
    <col min="13317" max="13317" width="7.5703125" style="1466" bestFit="1" customWidth="1"/>
    <col min="13318" max="13318" width="9.42578125" style="1466" bestFit="1" customWidth="1"/>
    <col min="13319" max="13320" width="8.42578125" style="1466" bestFit="1" customWidth="1"/>
    <col min="13321" max="13322" width="7.28515625" style="1466" bestFit="1" customWidth="1"/>
    <col min="13323" max="13323" width="9.5703125" style="1466" customWidth="1"/>
    <col min="13324" max="13326" width="9.85546875" style="1466" bestFit="1" customWidth="1"/>
    <col min="13327" max="13568" width="9.140625" style="1466"/>
    <col min="13569" max="13569" width="29.28515625" style="1466" customWidth="1"/>
    <col min="13570" max="13570" width="7.7109375" style="1466" bestFit="1" customWidth="1"/>
    <col min="13571" max="13571" width="7.5703125" style="1466" bestFit="1" customWidth="1"/>
    <col min="13572" max="13572" width="7.28515625" style="1466" bestFit="1" customWidth="1"/>
    <col min="13573" max="13573" width="7.5703125" style="1466" bestFit="1" customWidth="1"/>
    <col min="13574" max="13574" width="9.42578125" style="1466" bestFit="1" customWidth="1"/>
    <col min="13575" max="13576" width="8.42578125" style="1466" bestFit="1" customWidth="1"/>
    <col min="13577" max="13578" width="7.28515625" style="1466" bestFit="1" customWidth="1"/>
    <col min="13579" max="13579" width="9.5703125" style="1466" customWidth="1"/>
    <col min="13580" max="13582" width="9.85546875" style="1466" bestFit="1" customWidth="1"/>
    <col min="13583" max="13824" width="9.140625" style="1466"/>
    <col min="13825" max="13825" width="29.28515625" style="1466" customWidth="1"/>
    <col min="13826" max="13826" width="7.7109375" style="1466" bestFit="1" customWidth="1"/>
    <col min="13827" max="13827" width="7.5703125" style="1466" bestFit="1" customWidth="1"/>
    <col min="13828" max="13828" width="7.28515625" style="1466" bestFit="1" customWidth="1"/>
    <col min="13829" max="13829" width="7.5703125" style="1466" bestFit="1" customWidth="1"/>
    <col min="13830" max="13830" width="9.42578125" style="1466" bestFit="1" customWidth="1"/>
    <col min="13831" max="13832" width="8.42578125" style="1466" bestFit="1" customWidth="1"/>
    <col min="13833" max="13834" width="7.28515625" style="1466" bestFit="1" customWidth="1"/>
    <col min="13835" max="13835" width="9.5703125" style="1466" customWidth="1"/>
    <col min="13836" max="13838" width="9.85546875" style="1466" bestFit="1" customWidth="1"/>
    <col min="13839" max="14080" width="9.140625" style="1466"/>
    <col min="14081" max="14081" width="29.28515625" style="1466" customWidth="1"/>
    <col min="14082" max="14082" width="7.7109375" style="1466" bestFit="1" customWidth="1"/>
    <col min="14083" max="14083" width="7.5703125" style="1466" bestFit="1" customWidth="1"/>
    <col min="14084" max="14084" width="7.28515625" style="1466" bestFit="1" customWidth="1"/>
    <col min="14085" max="14085" width="7.5703125" style="1466" bestFit="1" customWidth="1"/>
    <col min="14086" max="14086" width="9.42578125" style="1466" bestFit="1" customWidth="1"/>
    <col min="14087" max="14088" width="8.42578125" style="1466" bestFit="1" customWidth="1"/>
    <col min="14089" max="14090" width="7.28515625" style="1466" bestFit="1" customWidth="1"/>
    <col min="14091" max="14091" width="9.5703125" style="1466" customWidth="1"/>
    <col min="14092" max="14094" width="9.85546875" style="1466" bestFit="1" customWidth="1"/>
    <col min="14095" max="14336" width="9.140625" style="1466"/>
    <col min="14337" max="14337" width="29.28515625" style="1466" customWidth="1"/>
    <col min="14338" max="14338" width="7.7109375" style="1466" bestFit="1" customWidth="1"/>
    <col min="14339" max="14339" width="7.5703125" style="1466" bestFit="1" customWidth="1"/>
    <col min="14340" max="14340" width="7.28515625" style="1466" bestFit="1" customWidth="1"/>
    <col min="14341" max="14341" width="7.5703125" style="1466" bestFit="1" customWidth="1"/>
    <col min="14342" max="14342" width="9.42578125" style="1466" bestFit="1" customWidth="1"/>
    <col min="14343" max="14344" width="8.42578125" style="1466" bestFit="1" customWidth="1"/>
    <col min="14345" max="14346" width="7.28515625" style="1466" bestFit="1" customWidth="1"/>
    <col min="14347" max="14347" width="9.5703125" style="1466" customWidth="1"/>
    <col min="14348" max="14350" width="9.85546875" style="1466" bestFit="1" customWidth="1"/>
    <col min="14351" max="14592" width="9.140625" style="1466"/>
    <col min="14593" max="14593" width="29.28515625" style="1466" customWidth="1"/>
    <col min="14594" max="14594" width="7.7109375" style="1466" bestFit="1" customWidth="1"/>
    <col min="14595" max="14595" width="7.5703125" style="1466" bestFit="1" customWidth="1"/>
    <col min="14596" max="14596" width="7.28515625" style="1466" bestFit="1" customWidth="1"/>
    <col min="14597" max="14597" width="7.5703125" style="1466" bestFit="1" customWidth="1"/>
    <col min="14598" max="14598" width="9.42578125" style="1466" bestFit="1" customWidth="1"/>
    <col min="14599" max="14600" width="8.42578125" style="1466" bestFit="1" customWidth="1"/>
    <col min="14601" max="14602" width="7.28515625" style="1466" bestFit="1" customWidth="1"/>
    <col min="14603" max="14603" width="9.5703125" style="1466" customWidth="1"/>
    <col min="14604" max="14606" width="9.85546875" style="1466" bestFit="1" customWidth="1"/>
    <col min="14607" max="14848" width="9.140625" style="1466"/>
    <col min="14849" max="14849" width="29.28515625" style="1466" customWidth="1"/>
    <col min="14850" max="14850" width="7.7109375" style="1466" bestFit="1" customWidth="1"/>
    <col min="14851" max="14851" width="7.5703125" style="1466" bestFit="1" customWidth="1"/>
    <col min="14852" max="14852" width="7.28515625" style="1466" bestFit="1" customWidth="1"/>
    <col min="14853" max="14853" width="7.5703125" style="1466" bestFit="1" customWidth="1"/>
    <col min="14854" max="14854" width="9.42578125" style="1466" bestFit="1" customWidth="1"/>
    <col min="14855" max="14856" width="8.42578125" style="1466" bestFit="1" customWidth="1"/>
    <col min="14857" max="14858" width="7.28515625" style="1466" bestFit="1" customWidth="1"/>
    <col min="14859" max="14859" width="9.5703125" style="1466" customWidth="1"/>
    <col min="14860" max="14862" width="9.85546875" style="1466" bestFit="1" customWidth="1"/>
    <col min="14863" max="15104" width="9.140625" style="1466"/>
    <col min="15105" max="15105" width="29.28515625" style="1466" customWidth="1"/>
    <col min="15106" max="15106" width="7.7109375" style="1466" bestFit="1" customWidth="1"/>
    <col min="15107" max="15107" width="7.5703125" style="1466" bestFit="1" customWidth="1"/>
    <col min="15108" max="15108" width="7.28515625" style="1466" bestFit="1" customWidth="1"/>
    <col min="15109" max="15109" width="7.5703125" style="1466" bestFit="1" customWidth="1"/>
    <col min="15110" max="15110" width="9.42578125" style="1466" bestFit="1" customWidth="1"/>
    <col min="15111" max="15112" width="8.42578125" style="1466" bestFit="1" customWidth="1"/>
    <col min="15113" max="15114" width="7.28515625" style="1466" bestFit="1" customWidth="1"/>
    <col min="15115" max="15115" width="9.5703125" style="1466" customWidth="1"/>
    <col min="15116" max="15118" width="9.85546875" style="1466" bestFit="1" customWidth="1"/>
    <col min="15119" max="15360" width="9.140625" style="1466"/>
    <col min="15361" max="15361" width="29.28515625" style="1466" customWidth="1"/>
    <col min="15362" max="15362" width="7.7109375" style="1466" bestFit="1" customWidth="1"/>
    <col min="15363" max="15363" width="7.5703125" style="1466" bestFit="1" customWidth="1"/>
    <col min="15364" max="15364" width="7.28515625" style="1466" bestFit="1" customWidth="1"/>
    <col min="15365" max="15365" width="7.5703125" style="1466" bestFit="1" customWidth="1"/>
    <col min="15366" max="15366" width="9.42578125" style="1466" bestFit="1" customWidth="1"/>
    <col min="15367" max="15368" width="8.42578125" style="1466" bestFit="1" customWidth="1"/>
    <col min="15369" max="15370" width="7.28515625" style="1466" bestFit="1" customWidth="1"/>
    <col min="15371" max="15371" width="9.5703125" style="1466" customWidth="1"/>
    <col min="15372" max="15374" width="9.85546875" style="1466" bestFit="1" customWidth="1"/>
    <col min="15375" max="15616" width="9.140625" style="1466"/>
    <col min="15617" max="15617" width="29.28515625" style="1466" customWidth="1"/>
    <col min="15618" max="15618" width="7.7109375" style="1466" bestFit="1" customWidth="1"/>
    <col min="15619" max="15619" width="7.5703125" style="1466" bestFit="1" customWidth="1"/>
    <col min="15620" max="15620" width="7.28515625" style="1466" bestFit="1" customWidth="1"/>
    <col min="15621" max="15621" width="7.5703125" style="1466" bestFit="1" customWidth="1"/>
    <col min="15622" max="15622" width="9.42578125" style="1466" bestFit="1" customWidth="1"/>
    <col min="15623" max="15624" width="8.42578125" style="1466" bestFit="1" customWidth="1"/>
    <col min="15625" max="15626" width="7.28515625" style="1466" bestFit="1" customWidth="1"/>
    <col min="15627" max="15627" width="9.5703125" style="1466" customWidth="1"/>
    <col min="15628" max="15630" width="9.85546875" style="1466" bestFit="1" customWidth="1"/>
    <col min="15631" max="15872" width="9.140625" style="1466"/>
    <col min="15873" max="15873" width="29.28515625" style="1466" customWidth="1"/>
    <col min="15874" max="15874" width="7.7109375" style="1466" bestFit="1" customWidth="1"/>
    <col min="15875" max="15875" width="7.5703125" style="1466" bestFit="1" customWidth="1"/>
    <col min="15876" max="15876" width="7.28515625" style="1466" bestFit="1" customWidth="1"/>
    <col min="15877" max="15877" width="7.5703125" style="1466" bestFit="1" customWidth="1"/>
    <col min="15878" max="15878" width="9.42578125" style="1466" bestFit="1" customWidth="1"/>
    <col min="15879" max="15880" width="8.42578125" style="1466" bestFit="1" customWidth="1"/>
    <col min="15881" max="15882" width="7.28515625" style="1466" bestFit="1" customWidth="1"/>
    <col min="15883" max="15883" width="9.5703125" style="1466" customWidth="1"/>
    <col min="15884" max="15886" width="9.85546875" style="1466" bestFit="1" customWidth="1"/>
    <col min="15887" max="16128" width="9.140625" style="1466"/>
    <col min="16129" max="16129" width="29.28515625" style="1466" customWidth="1"/>
    <col min="16130" max="16130" width="7.7109375" style="1466" bestFit="1" customWidth="1"/>
    <col min="16131" max="16131" width="7.5703125" style="1466" bestFit="1" customWidth="1"/>
    <col min="16132" max="16132" width="7.28515625" style="1466" bestFit="1" customWidth="1"/>
    <col min="16133" max="16133" width="7.5703125" style="1466" bestFit="1" customWidth="1"/>
    <col min="16134" max="16134" width="9.42578125" style="1466" bestFit="1" customWidth="1"/>
    <col min="16135" max="16136" width="8.42578125" style="1466" bestFit="1" customWidth="1"/>
    <col min="16137" max="16138" width="7.28515625" style="1466" bestFit="1" customWidth="1"/>
    <col min="16139" max="16139" width="9.5703125" style="1466" customWidth="1"/>
    <col min="16140" max="16142" width="9.85546875" style="1466" bestFit="1" customWidth="1"/>
    <col min="16143" max="16384" width="9.140625" style="1466"/>
  </cols>
  <sheetData>
    <row r="1" spans="1:14">
      <c r="A1" s="1793" t="s">
        <v>1290</v>
      </c>
      <c r="B1" s="1793"/>
      <c r="C1" s="1793"/>
      <c r="D1" s="1793"/>
      <c r="E1" s="1793"/>
      <c r="F1" s="1793"/>
      <c r="G1" s="1793"/>
      <c r="H1" s="1793"/>
      <c r="I1" s="1793"/>
      <c r="J1" s="1793"/>
      <c r="K1" s="1465"/>
      <c r="L1" s="1465"/>
      <c r="M1" s="1465"/>
      <c r="N1" s="1465"/>
    </row>
    <row r="2" spans="1:14" ht="15.75">
      <c r="A2" s="1885" t="s">
        <v>1005</v>
      </c>
      <c r="B2" s="1885"/>
      <c r="C2" s="1885"/>
      <c r="D2" s="1885"/>
      <c r="E2" s="1885"/>
      <c r="F2" s="1885"/>
      <c r="G2" s="1885"/>
      <c r="H2" s="1885"/>
      <c r="I2" s="1885"/>
      <c r="J2" s="1885"/>
      <c r="K2" s="1465"/>
      <c r="L2" s="1465"/>
      <c r="M2" s="1465"/>
      <c r="N2" s="1465"/>
    </row>
    <row r="3" spans="1:14">
      <c r="A3" s="1895" t="s">
        <v>1239</v>
      </c>
      <c r="B3" s="1895"/>
      <c r="C3" s="1895"/>
      <c r="D3" s="1895"/>
      <c r="E3" s="1895"/>
      <c r="F3" s="1895"/>
      <c r="G3" s="1895"/>
      <c r="H3" s="1895"/>
      <c r="I3" s="1895"/>
      <c r="J3" s="1895"/>
      <c r="K3" s="1467"/>
      <c r="L3" s="1468"/>
      <c r="M3" s="1467"/>
      <c r="N3" s="1467"/>
    </row>
    <row r="4" spans="1:14" ht="13.5" thickBot="1">
      <c r="A4" s="1895"/>
      <c r="B4" s="1895"/>
      <c r="C4" s="1895"/>
      <c r="D4" s="1895"/>
      <c r="E4" s="1895"/>
      <c r="F4" s="1895"/>
      <c r="G4" s="1895"/>
      <c r="H4" s="1895"/>
      <c r="I4" s="1895"/>
      <c r="J4" s="1895"/>
      <c r="K4" s="1467"/>
      <c r="L4" s="1467"/>
      <c r="M4" s="1467"/>
      <c r="N4" s="1467"/>
    </row>
    <row r="5" spans="1:14" ht="18" customHeight="1">
      <c r="A5" s="1907" t="s">
        <v>1240</v>
      </c>
      <c r="B5" s="1469" t="s">
        <v>5</v>
      </c>
      <c r="C5" s="1888" t="s">
        <v>6</v>
      </c>
      <c r="D5" s="1888"/>
      <c r="E5" s="1888"/>
      <c r="F5" s="1888" t="s">
        <v>77</v>
      </c>
      <c r="G5" s="1888"/>
      <c r="H5" s="1888"/>
      <c r="I5" s="1888" t="s">
        <v>1241</v>
      </c>
      <c r="J5" s="1889"/>
      <c r="K5" s="1467"/>
    </row>
    <row r="6" spans="1:14" ht="18" customHeight="1">
      <c r="A6" s="1908"/>
      <c r="B6" s="1470" t="s">
        <v>1242</v>
      </c>
      <c r="C6" s="1380" t="s">
        <v>1243</v>
      </c>
      <c r="D6" s="1470" t="s">
        <v>1244</v>
      </c>
      <c r="E6" s="1470" t="s">
        <v>1242</v>
      </c>
      <c r="F6" s="1380" t="s">
        <v>1243</v>
      </c>
      <c r="G6" s="1470" t="s">
        <v>1244</v>
      </c>
      <c r="H6" s="1470" t="s">
        <v>1242</v>
      </c>
      <c r="I6" s="1910" t="s">
        <v>1245</v>
      </c>
      <c r="J6" s="1912" t="s">
        <v>1246</v>
      </c>
      <c r="K6" s="1471"/>
    </row>
    <row r="7" spans="1:14" ht="18" customHeight="1">
      <c r="A7" s="1909"/>
      <c r="B7" s="1380">
        <v>1</v>
      </c>
      <c r="C7" s="1470">
        <v>2</v>
      </c>
      <c r="D7" s="1470">
        <v>3</v>
      </c>
      <c r="E7" s="1380">
        <v>4</v>
      </c>
      <c r="F7" s="1470">
        <v>5</v>
      </c>
      <c r="G7" s="1470">
        <v>6</v>
      </c>
      <c r="H7" s="1380">
        <v>7</v>
      </c>
      <c r="I7" s="1911"/>
      <c r="J7" s="1913"/>
      <c r="K7" s="1472"/>
      <c r="L7" s="1471"/>
      <c r="M7" s="1473"/>
      <c r="N7" s="1471"/>
    </row>
    <row r="8" spans="1:14" ht="18" customHeight="1">
      <c r="A8" s="1388" t="s">
        <v>1055</v>
      </c>
      <c r="B8" s="1474">
        <v>822.82</v>
      </c>
      <c r="C8" s="1474">
        <v>1480.71</v>
      </c>
      <c r="D8" s="1474">
        <v>1361.59</v>
      </c>
      <c r="E8" s="1474">
        <v>1474.49</v>
      </c>
      <c r="F8" s="1475">
        <v>1503.5</v>
      </c>
      <c r="G8" s="1475">
        <v>1412.92</v>
      </c>
      <c r="H8" s="1475">
        <v>1417.72</v>
      </c>
      <c r="I8" s="1476">
        <v>79.199581925573</v>
      </c>
      <c r="J8" s="1477">
        <v>-3.8501447958277026</v>
      </c>
      <c r="L8" s="1478"/>
      <c r="M8" s="1478"/>
      <c r="N8" s="1478"/>
    </row>
    <row r="9" spans="1:14" ht="17.25" customHeight="1">
      <c r="A9" s="1388" t="s">
        <v>1247</v>
      </c>
      <c r="B9" s="1474">
        <v>775.13</v>
      </c>
      <c r="C9" s="1474">
        <v>1608.52</v>
      </c>
      <c r="D9" s="1474">
        <v>1453.04</v>
      </c>
      <c r="E9" s="1474">
        <v>1608.52</v>
      </c>
      <c r="F9" s="1475">
        <v>1986.18</v>
      </c>
      <c r="G9" s="1475">
        <v>1932.97</v>
      </c>
      <c r="H9" s="1475">
        <v>1932.97</v>
      </c>
      <c r="I9" s="1476">
        <v>107.51615857985112</v>
      </c>
      <c r="J9" s="1477">
        <v>20.17071593763211</v>
      </c>
      <c r="L9" s="1478"/>
      <c r="M9" s="1478"/>
      <c r="N9" s="1478"/>
    </row>
    <row r="10" spans="1:14" ht="18" customHeight="1">
      <c r="A10" s="1388" t="s">
        <v>1248</v>
      </c>
      <c r="B10" s="1474">
        <v>3829.31</v>
      </c>
      <c r="C10" s="1474">
        <v>8748.31</v>
      </c>
      <c r="D10" s="1474">
        <v>6911.31</v>
      </c>
      <c r="E10" s="1474">
        <v>8748.31</v>
      </c>
      <c r="F10" s="1475">
        <v>8930.81</v>
      </c>
      <c r="G10" s="1475">
        <v>8332.51</v>
      </c>
      <c r="H10" s="1475">
        <v>8366.3700000000008</v>
      </c>
      <c r="I10" s="1476">
        <v>128.45656267055941</v>
      </c>
      <c r="J10" s="1477">
        <v>-4.3658718083835453</v>
      </c>
      <c r="L10" s="1478"/>
      <c r="M10" s="1478"/>
      <c r="N10" s="1478"/>
    </row>
    <row r="11" spans="1:14" ht="18" customHeight="1">
      <c r="A11" s="1388" t="s">
        <v>1057</v>
      </c>
      <c r="B11" s="1474">
        <v>520.01</v>
      </c>
      <c r="C11" s="1474">
        <v>740.46</v>
      </c>
      <c r="D11" s="1474">
        <v>711.82</v>
      </c>
      <c r="E11" s="1474">
        <v>739.64</v>
      </c>
      <c r="F11" s="1475">
        <v>780.65</v>
      </c>
      <c r="G11" s="1475">
        <v>757.09</v>
      </c>
      <c r="H11" s="1475">
        <v>757.09</v>
      </c>
      <c r="I11" s="1476">
        <v>42.235726236033912</v>
      </c>
      <c r="J11" s="1477">
        <v>2.3592558541993469</v>
      </c>
      <c r="L11" s="1478"/>
      <c r="M11" s="1478"/>
      <c r="N11" s="1478"/>
    </row>
    <row r="12" spans="1:14" ht="18" customHeight="1">
      <c r="A12" s="1388" t="s">
        <v>1233</v>
      </c>
      <c r="B12" s="1474">
        <v>1573.08</v>
      </c>
      <c r="C12" s="1474">
        <v>2355.65</v>
      </c>
      <c r="D12" s="1474">
        <v>2090.25</v>
      </c>
      <c r="E12" s="1474">
        <v>2355.65</v>
      </c>
      <c r="F12" s="1475">
        <v>2464.46</v>
      </c>
      <c r="G12" s="1475">
        <v>2228.64</v>
      </c>
      <c r="H12" s="1475">
        <v>2403.63</v>
      </c>
      <c r="I12" s="1476">
        <v>49.747628855493701</v>
      </c>
      <c r="J12" s="1477">
        <v>2.0368051280962902</v>
      </c>
      <c r="L12" s="1478"/>
      <c r="M12" s="1478"/>
      <c r="N12" s="1478"/>
    </row>
    <row r="13" spans="1:14" ht="18" customHeight="1">
      <c r="A13" s="1388" t="s">
        <v>1234</v>
      </c>
      <c r="B13" s="1474">
        <v>1847.97</v>
      </c>
      <c r="C13" s="1474">
        <v>2053.02</v>
      </c>
      <c r="D13" s="1474">
        <v>1864.86</v>
      </c>
      <c r="E13" s="1474">
        <v>2021.24</v>
      </c>
      <c r="F13" s="1475">
        <v>2295.9899999999998</v>
      </c>
      <c r="G13" s="1475">
        <v>2204.08</v>
      </c>
      <c r="H13" s="1475">
        <v>2204.08</v>
      </c>
      <c r="I13" s="1476">
        <v>9.3762344626806708</v>
      </c>
      <c r="J13" s="1477">
        <v>9.0459322000356224</v>
      </c>
      <c r="L13" s="1478"/>
      <c r="M13" s="1478"/>
      <c r="N13" s="1478"/>
    </row>
    <row r="14" spans="1:14" ht="18" customHeight="1">
      <c r="A14" s="1388" t="s">
        <v>1235</v>
      </c>
      <c r="B14" s="1474">
        <v>220.54</v>
      </c>
      <c r="C14" s="1474">
        <v>201.38</v>
      </c>
      <c r="D14" s="1474">
        <v>201.38</v>
      </c>
      <c r="E14" s="1474">
        <v>201.38</v>
      </c>
      <c r="F14" s="1475">
        <v>212.76</v>
      </c>
      <c r="G14" s="1475">
        <v>212.76</v>
      </c>
      <c r="H14" s="1475">
        <v>212.76</v>
      </c>
      <c r="I14" s="1476">
        <v>-8.6877663915842902</v>
      </c>
      <c r="J14" s="1477">
        <v>5.6510080444929969</v>
      </c>
      <c r="L14" s="1478"/>
      <c r="M14" s="1478"/>
      <c r="N14" s="1478"/>
    </row>
    <row r="15" spans="1:14" ht="18" customHeight="1">
      <c r="A15" s="1388" t="s">
        <v>1249</v>
      </c>
      <c r="B15" s="1474">
        <v>2122.7199999999998</v>
      </c>
      <c r="C15" s="1474">
        <v>2655.04</v>
      </c>
      <c r="D15" s="1474">
        <v>2228.73</v>
      </c>
      <c r="E15" s="1474">
        <v>2505.1999999999998</v>
      </c>
      <c r="F15" s="1475">
        <v>2106.38</v>
      </c>
      <c r="G15" s="1475">
        <v>1973.25</v>
      </c>
      <c r="H15" s="1475">
        <v>1994.6</v>
      </c>
      <c r="I15" s="1476">
        <v>18.018391497701074</v>
      </c>
      <c r="J15" s="1477">
        <v>-20.381606258981321</v>
      </c>
      <c r="L15" s="1478"/>
      <c r="M15" s="1478"/>
      <c r="N15" s="1478"/>
    </row>
    <row r="16" spans="1:14" ht="18" customHeight="1">
      <c r="A16" s="1388" t="s">
        <v>821</v>
      </c>
      <c r="B16" s="1474">
        <v>722.53</v>
      </c>
      <c r="C16" s="1474">
        <v>787.13</v>
      </c>
      <c r="D16" s="1474">
        <v>764.81</v>
      </c>
      <c r="E16" s="1474">
        <v>781.26</v>
      </c>
      <c r="F16" s="1475">
        <v>716.97</v>
      </c>
      <c r="G16" s="1475">
        <v>684.87</v>
      </c>
      <c r="H16" s="1475">
        <v>691.23</v>
      </c>
      <c r="I16" s="1476">
        <v>8.1283822125032827</v>
      </c>
      <c r="J16" s="1477">
        <v>-11.523692496736032</v>
      </c>
      <c r="L16" s="1478"/>
      <c r="M16" s="1478"/>
      <c r="N16" s="1478"/>
    </row>
    <row r="17" spans="1:18" ht="18" customHeight="1">
      <c r="A17" s="1425" t="s">
        <v>1250</v>
      </c>
      <c r="B17" s="1479">
        <v>933.73</v>
      </c>
      <c r="C17" s="1479">
        <v>1614.15</v>
      </c>
      <c r="D17" s="1479">
        <v>1467.51</v>
      </c>
      <c r="E17" s="1479">
        <v>1614.15</v>
      </c>
      <c r="F17" s="1480">
        <v>1659.23</v>
      </c>
      <c r="G17" s="1480">
        <v>1580.52</v>
      </c>
      <c r="H17" s="1480">
        <v>1584.49</v>
      </c>
      <c r="I17" s="1481">
        <v>72.871172608784121</v>
      </c>
      <c r="J17" s="1482">
        <v>-1.8374996127993057</v>
      </c>
      <c r="L17" s="1483"/>
      <c r="M17" s="1483"/>
      <c r="N17" s="1483"/>
    </row>
    <row r="18" spans="1:18" ht="18" customHeight="1">
      <c r="A18" s="1425" t="s">
        <v>1251</v>
      </c>
      <c r="B18" s="1479">
        <v>199.87</v>
      </c>
      <c r="C18" s="1479">
        <v>349.19</v>
      </c>
      <c r="D18" s="1479">
        <v>317.26</v>
      </c>
      <c r="E18" s="1479">
        <v>349.19</v>
      </c>
      <c r="F18" s="1480">
        <v>354.1</v>
      </c>
      <c r="G18" s="1480">
        <v>335.4</v>
      </c>
      <c r="H18" s="1480">
        <v>336.3</v>
      </c>
      <c r="I18" s="1481">
        <v>5.7177078736682745</v>
      </c>
      <c r="J18" s="1482">
        <v>-3.691400097368188</v>
      </c>
      <c r="L18" s="1483"/>
      <c r="M18" s="1483"/>
      <c r="N18" s="1483"/>
    </row>
    <row r="19" spans="1:18" ht="18" customHeight="1" thickBot="1">
      <c r="A19" s="1484" t="s">
        <v>1252</v>
      </c>
      <c r="B19" s="1485">
        <v>66.760000000000005</v>
      </c>
      <c r="C19" s="1485">
        <v>117.16</v>
      </c>
      <c r="D19" s="1485">
        <v>106.74</v>
      </c>
      <c r="E19" s="1485">
        <v>117.16</v>
      </c>
      <c r="F19" s="1486">
        <v>122.88</v>
      </c>
      <c r="G19" s="1486">
        <v>116.31</v>
      </c>
      <c r="H19" s="1486">
        <v>116.63</v>
      </c>
      <c r="I19" s="1487">
        <v>75.4943079688436</v>
      </c>
      <c r="J19" s="1488">
        <v>-0.45237282348924168</v>
      </c>
      <c r="K19" s="1489"/>
      <c r="L19" s="1490"/>
      <c r="M19" s="1490"/>
      <c r="N19" s="1490"/>
    </row>
    <row r="20" spans="1:18" s="1491" customFormat="1" ht="18" customHeight="1">
      <c r="A20" s="1403" t="s">
        <v>1237</v>
      </c>
      <c r="F20" s="1492"/>
      <c r="G20" s="1492"/>
      <c r="H20" s="1492"/>
      <c r="I20" s="1478"/>
      <c r="J20" s="1489"/>
      <c r="K20" s="1489"/>
      <c r="L20" s="1490"/>
      <c r="M20" s="1490"/>
      <c r="N20" s="1490"/>
    </row>
    <row r="21" spans="1:18" s="1491" customFormat="1">
      <c r="A21" s="1462" t="s">
        <v>1115</v>
      </c>
      <c r="B21" s="240"/>
      <c r="C21" s="240"/>
      <c r="F21" s="1493"/>
      <c r="G21" s="1493"/>
      <c r="H21" s="1493"/>
      <c r="I21" s="1493"/>
      <c r="J21" s="1493"/>
      <c r="K21" s="1493"/>
      <c r="L21" s="1493"/>
      <c r="M21" s="1493"/>
      <c r="N21" s="1493"/>
    </row>
    <row r="22" spans="1:18" s="1491" customFormat="1">
      <c r="A22" s="1462" t="s">
        <v>1116</v>
      </c>
      <c r="B22" s="240"/>
      <c r="C22" s="1494"/>
      <c r="F22" s="1493"/>
      <c r="G22" s="1493"/>
      <c r="H22" s="1493"/>
      <c r="I22" s="1493"/>
      <c r="J22" s="1493"/>
      <c r="K22" s="1495"/>
      <c r="L22" s="1495"/>
      <c r="M22" s="1495"/>
      <c r="N22" s="1495"/>
    </row>
    <row r="23" spans="1:18">
      <c r="A23" s="76" t="s">
        <v>1253</v>
      </c>
      <c r="F23" s="1491"/>
      <c r="G23" s="1491"/>
      <c r="H23" s="1491"/>
      <c r="I23" s="1491"/>
      <c r="J23" s="1491"/>
      <c r="K23" s="1491"/>
      <c r="L23" s="1496"/>
      <c r="M23" s="1496"/>
      <c r="N23" s="1491"/>
      <c r="O23" s="109"/>
      <c r="P23" s="109"/>
      <c r="Q23" s="76"/>
      <c r="R23" s="76"/>
    </row>
    <row r="24" spans="1:18">
      <c r="F24" s="1491"/>
      <c r="G24" s="1491"/>
      <c r="H24" s="1491"/>
      <c r="I24" s="1491"/>
      <c r="J24" s="1491"/>
      <c r="K24" s="1491"/>
      <c r="L24" s="1496"/>
      <c r="M24" s="1496"/>
      <c r="N24" s="1491"/>
      <c r="O24" s="109"/>
      <c r="P24" s="109"/>
      <c r="Q24" s="76"/>
      <c r="R24" s="76"/>
    </row>
    <row r="25" spans="1:18">
      <c r="L25" s="1496"/>
      <c r="M25" s="1496"/>
      <c r="O25" s="76"/>
      <c r="P25" s="76"/>
      <c r="Q25" s="76"/>
      <c r="R25" s="76"/>
    </row>
    <row r="26" spans="1:18">
      <c r="L26" s="1496"/>
      <c r="M26" s="1496"/>
      <c r="O26" s="76"/>
      <c r="P26" s="76"/>
      <c r="Q26" s="76"/>
      <c r="R26" s="76"/>
    </row>
    <row r="27" spans="1:18">
      <c r="L27" s="1496"/>
      <c r="M27" s="1496"/>
      <c r="O27" s="76"/>
      <c r="P27" s="76"/>
      <c r="Q27" s="76"/>
      <c r="R27" s="76"/>
    </row>
    <row r="28" spans="1:18">
      <c r="L28" s="1496"/>
      <c r="M28" s="1496"/>
      <c r="O28" s="76"/>
      <c r="P28" s="76"/>
      <c r="Q28" s="76"/>
      <c r="R28" s="76"/>
    </row>
    <row r="29" spans="1:18">
      <c r="L29" s="1496"/>
      <c r="M29" s="1496"/>
      <c r="O29" s="76"/>
      <c r="P29" s="76"/>
      <c r="Q29" s="76"/>
      <c r="R29" s="76"/>
    </row>
    <row r="30" spans="1:18">
      <c r="L30" s="1496"/>
      <c r="M30" s="1496"/>
      <c r="O30" s="76"/>
      <c r="P30" s="76"/>
      <c r="Q30" s="76"/>
      <c r="R30" s="76"/>
    </row>
    <row r="31" spans="1:18">
      <c r="L31" s="1496"/>
      <c r="M31" s="1496"/>
      <c r="O31" s="76"/>
      <c r="P31" s="76"/>
      <c r="Q31" s="76"/>
      <c r="R31" s="76"/>
    </row>
    <row r="32" spans="1:18">
      <c r="L32" s="1496"/>
      <c r="M32" s="1496"/>
      <c r="O32" s="76"/>
      <c r="P32" s="76"/>
      <c r="Q32" s="76"/>
      <c r="R32" s="76"/>
    </row>
    <row r="33" spans="12:18">
      <c r="L33" s="1496"/>
      <c r="M33" s="1496"/>
      <c r="O33" s="76"/>
      <c r="P33" s="76"/>
      <c r="Q33" s="76"/>
      <c r="R33" s="76"/>
    </row>
    <row r="34" spans="12:18">
      <c r="L34" s="1496"/>
      <c r="M34" s="1496"/>
    </row>
    <row r="35" spans="12:18">
      <c r="L35" s="1496"/>
      <c r="M35" s="1496"/>
    </row>
    <row r="36" spans="12:18">
      <c r="L36" s="1496"/>
      <c r="M36" s="1496"/>
    </row>
    <row r="37" spans="12:18">
      <c r="L37" s="1496"/>
      <c r="M37" s="1496"/>
    </row>
    <row r="38" spans="12:18">
      <c r="L38" s="1496"/>
      <c r="M38" s="1496"/>
    </row>
    <row r="39" spans="12:18">
      <c r="L39" s="1496"/>
      <c r="M39" s="1496"/>
    </row>
    <row r="40" spans="12:18">
      <c r="L40" s="1496"/>
      <c r="M40" s="1496"/>
    </row>
    <row r="41" spans="12:18">
      <c r="L41" s="1496"/>
      <c r="M41" s="1496"/>
    </row>
    <row r="42" spans="12:18">
      <c r="L42" s="1496"/>
      <c r="M42" s="1496"/>
    </row>
    <row r="43" spans="12:18">
      <c r="L43" s="1496"/>
      <c r="M43" s="1496"/>
    </row>
    <row r="44" spans="12:18">
      <c r="L44" s="1496"/>
      <c r="M44" s="1496"/>
    </row>
    <row r="45" spans="12:18">
      <c r="L45" s="1496"/>
      <c r="M45" s="1496"/>
    </row>
    <row r="46" spans="12:18">
      <c r="L46" s="1496"/>
      <c r="M46" s="1496"/>
    </row>
    <row r="47" spans="12:18">
      <c r="L47" s="1496"/>
      <c r="M47" s="1496"/>
    </row>
    <row r="48" spans="12:18">
      <c r="L48" s="1496"/>
      <c r="M48" s="1496"/>
    </row>
    <row r="49" spans="12:13">
      <c r="L49" s="1496"/>
      <c r="M49" s="1496"/>
    </row>
    <row r="50" spans="12:13">
      <c r="L50" s="1496"/>
      <c r="M50" s="1496"/>
    </row>
    <row r="51" spans="12:13">
      <c r="L51" s="1496"/>
      <c r="M51" s="1496"/>
    </row>
    <row r="52" spans="12:13">
      <c r="L52" s="1496"/>
      <c r="M52" s="1496"/>
    </row>
    <row r="53" spans="12:13">
      <c r="L53" s="1496"/>
      <c r="M53" s="1496"/>
    </row>
    <row r="54" spans="12:13">
      <c r="L54" s="1496"/>
      <c r="M54" s="1496"/>
    </row>
    <row r="55" spans="12:13">
      <c r="L55" s="1496"/>
      <c r="M55" s="1496"/>
    </row>
    <row r="56" spans="12:13">
      <c r="L56" s="1496"/>
      <c r="M56" s="1496"/>
    </row>
    <row r="57" spans="12:13">
      <c r="L57" s="1496"/>
      <c r="M57" s="1496"/>
    </row>
    <row r="58" spans="12:13">
      <c r="L58" s="1496"/>
      <c r="M58" s="1496"/>
    </row>
    <row r="59" spans="12:13">
      <c r="L59" s="1496"/>
      <c r="M59" s="1496"/>
    </row>
    <row r="60" spans="12:13">
      <c r="L60" s="1496"/>
      <c r="M60" s="1496"/>
    </row>
    <row r="61" spans="12:13">
      <c r="L61" s="1496"/>
      <c r="M61" s="1496"/>
    </row>
    <row r="62" spans="12:13">
      <c r="L62" s="1496"/>
      <c r="M62" s="1496"/>
    </row>
    <row r="63" spans="12:13">
      <c r="L63" s="1496"/>
      <c r="M63" s="1496"/>
    </row>
    <row r="64" spans="12:13">
      <c r="L64" s="1496"/>
      <c r="M64" s="1496"/>
    </row>
    <row r="65" spans="12:13">
      <c r="L65" s="1496"/>
      <c r="M65" s="1496"/>
    </row>
    <row r="66" spans="12:13">
      <c r="L66" s="1496"/>
      <c r="M66" s="1496"/>
    </row>
    <row r="67" spans="12:13">
      <c r="L67" s="1496"/>
      <c r="M67" s="1496"/>
    </row>
    <row r="68" spans="12:13">
      <c r="L68" s="1496"/>
      <c r="M68" s="1496"/>
    </row>
    <row r="69" spans="12:13">
      <c r="L69" s="1496"/>
      <c r="M69" s="1496"/>
    </row>
    <row r="70" spans="12:13">
      <c r="L70" s="1496"/>
      <c r="M70" s="1496"/>
    </row>
    <row r="71" spans="12:13">
      <c r="L71" s="1496"/>
      <c r="M71" s="1496"/>
    </row>
    <row r="72" spans="12:13">
      <c r="L72" s="1496"/>
      <c r="M72" s="1496"/>
    </row>
    <row r="73" spans="12:13">
      <c r="L73" s="1496"/>
      <c r="M73" s="1496"/>
    </row>
    <row r="74" spans="12:13">
      <c r="L74" s="1496"/>
      <c r="M74" s="1496"/>
    </row>
    <row r="75" spans="12:13">
      <c r="L75" s="1496"/>
      <c r="M75" s="1496"/>
    </row>
    <row r="76" spans="12:13">
      <c r="L76" s="1496"/>
      <c r="M76" s="1496"/>
    </row>
    <row r="77" spans="12:13">
      <c r="L77" s="1496"/>
      <c r="M77" s="1496"/>
    </row>
    <row r="78" spans="12:13">
      <c r="L78" s="1496"/>
      <c r="M78" s="1496"/>
    </row>
    <row r="79" spans="12:13">
      <c r="L79" s="1496"/>
      <c r="M79" s="1496"/>
    </row>
    <row r="80" spans="12:13">
      <c r="L80" s="1496"/>
      <c r="M80" s="1496"/>
    </row>
    <row r="81" spans="12:13">
      <c r="L81" s="1496"/>
      <c r="M81" s="1496"/>
    </row>
    <row r="82" spans="12:13">
      <c r="L82" s="1496"/>
      <c r="M82" s="1496"/>
    </row>
    <row r="83" spans="12:13">
      <c r="L83" s="1496"/>
      <c r="M83" s="1496"/>
    </row>
    <row r="84" spans="12:13">
      <c r="L84" s="1496"/>
      <c r="M84" s="1496"/>
    </row>
    <row r="85" spans="12:13">
      <c r="L85" s="1496"/>
      <c r="M85" s="1496"/>
    </row>
    <row r="86" spans="12:13">
      <c r="L86" s="1496"/>
      <c r="M86" s="1496"/>
    </row>
    <row r="87" spans="12:13">
      <c r="L87" s="1496"/>
      <c r="M87" s="1496"/>
    </row>
    <row r="88" spans="12:13">
      <c r="L88" s="1496"/>
      <c r="M88" s="1496"/>
    </row>
    <row r="89" spans="12:13">
      <c r="L89" s="1496"/>
      <c r="M89" s="1496"/>
    </row>
    <row r="90" spans="12:13">
      <c r="L90" s="1496"/>
      <c r="M90" s="1496"/>
    </row>
    <row r="91" spans="12:13">
      <c r="L91" s="1496"/>
      <c r="M91" s="1496"/>
    </row>
    <row r="92" spans="12:13">
      <c r="L92" s="1496"/>
      <c r="M92" s="1496"/>
    </row>
    <row r="93" spans="12:13">
      <c r="L93" s="1496"/>
      <c r="M93" s="1496"/>
    </row>
    <row r="94" spans="12:13">
      <c r="L94" s="1496"/>
      <c r="M94" s="1496"/>
    </row>
    <row r="95" spans="12:13">
      <c r="L95" s="1496"/>
      <c r="M95" s="1496"/>
    </row>
    <row r="96" spans="12:13">
      <c r="L96" s="1496"/>
      <c r="M96" s="1496"/>
    </row>
    <row r="97" spans="12:13">
      <c r="L97" s="1496"/>
      <c r="M97" s="1496"/>
    </row>
    <row r="98" spans="12:13">
      <c r="L98" s="1496"/>
      <c r="M98" s="1496"/>
    </row>
    <row r="99" spans="12:13">
      <c r="L99" s="1496"/>
      <c r="M99" s="1496"/>
    </row>
    <row r="100" spans="12:13">
      <c r="L100" s="1496"/>
      <c r="M100" s="1496"/>
    </row>
    <row r="101" spans="12:13">
      <c r="L101" s="1496"/>
      <c r="M101" s="1496"/>
    </row>
    <row r="102" spans="12:13">
      <c r="L102" s="1496"/>
      <c r="M102" s="1496"/>
    </row>
    <row r="103" spans="12:13">
      <c r="L103" s="1496"/>
      <c r="M103" s="1496"/>
    </row>
    <row r="104" spans="12:13">
      <c r="L104" s="1496"/>
      <c r="M104" s="1496"/>
    </row>
    <row r="105" spans="12:13">
      <c r="L105" s="1496"/>
      <c r="M105" s="1496"/>
    </row>
    <row r="106" spans="12:13">
      <c r="L106" s="1496"/>
      <c r="M106" s="1496"/>
    </row>
    <row r="107" spans="12:13">
      <c r="L107" s="1496"/>
      <c r="M107" s="1496"/>
    </row>
    <row r="108" spans="12:13">
      <c r="L108" s="1496"/>
      <c r="M108" s="1496"/>
    </row>
    <row r="109" spans="12:13">
      <c r="L109" s="1496"/>
      <c r="M109" s="1496"/>
    </row>
    <row r="110" spans="12:13">
      <c r="L110" s="1496"/>
      <c r="M110" s="1496"/>
    </row>
    <row r="111" spans="12:13">
      <c r="L111" s="1496"/>
      <c r="M111" s="1496"/>
    </row>
    <row r="112" spans="12:13">
      <c r="L112" s="1496"/>
      <c r="M112" s="1496"/>
    </row>
    <row r="113" spans="12:13">
      <c r="L113" s="1496"/>
      <c r="M113" s="1496"/>
    </row>
    <row r="114" spans="12:13">
      <c r="L114" s="1496"/>
      <c r="M114" s="1496"/>
    </row>
  </sheetData>
  <mergeCells count="10">
    <mergeCell ref="A1:J1"/>
    <mergeCell ref="A2:J2"/>
    <mergeCell ref="A3:J3"/>
    <mergeCell ref="A4:J4"/>
    <mergeCell ref="A5:A7"/>
    <mergeCell ref="C5:E5"/>
    <mergeCell ref="F5:H5"/>
    <mergeCell ref="I5:J5"/>
    <mergeCell ref="I6:I7"/>
    <mergeCell ref="J6:J7"/>
  </mergeCells>
  <pageMargins left="0.7" right="0.7" top="0.75" bottom="0.75" header="0.3" footer="0.3"/>
  <pageSetup scale="67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4"/>
  <sheetViews>
    <sheetView workbookViewId="0">
      <selection sqref="A1:J1"/>
    </sheetView>
  </sheetViews>
  <sheetFormatPr defaultRowHeight="12.75"/>
  <cols>
    <col min="1" max="1" width="26.28515625" style="1412" customWidth="1"/>
    <col min="2" max="2" width="10.85546875" style="1412" customWidth="1"/>
    <col min="3" max="3" width="10" style="1412" customWidth="1"/>
    <col min="4" max="4" width="10.5703125" style="1412" customWidth="1"/>
    <col min="5" max="5" width="11.42578125" style="1412" customWidth="1"/>
    <col min="6" max="6" width="9.140625" style="1412" customWidth="1"/>
    <col min="7" max="7" width="9.85546875" style="1412" customWidth="1"/>
    <col min="8" max="8" width="10.28515625" style="1412" bestFit="1" customWidth="1"/>
    <col min="9" max="9" width="8.7109375" style="1412" bestFit="1" customWidth="1"/>
    <col min="10" max="10" width="10.140625" style="1412" bestFit="1" customWidth="1"/>
    <col min="11" max="256" width="9.140625" style="1412"/>
    <col min="257" max="257" width="26.28515625" style="1412" customWidth="1"/>
    <col min="258" max="258" width="10.85546875" style="1412" customWidth="1"/>
    <col min="259" max="259" width="10" style="1412" customWidth="1"/>
    <col min="260" max="260" width="10.5703125" style="1412" customWidth="1"/>
    <col min="261" max="261" width="11.42578125" style="1412" customWidth="1"/>
    <col min="262" max="262" width="9.140625" style="1412" customWidth="1"/>
    <col min="263" max="263" width="9.85546875" style="1412" customWidth="1"/>
    <col min="264" max="264" width="10.28515625" style="1412" bestFit="1" customWidth="1"/>
    <col min="265" max="265" width="8.7109375" style="1412" bestFit="1" customWidth="1"/>
    <col min="266" max="266" width="10.140625" style="1412" bestFit="1" customWidth="1"/>
    <col min="267" max="512" width="9.140625" style="1412"/>
    <col min="513" max="513" width="26.28515625" style="1412" customWidth="1"/>
    <col min="514" max="514" width="10.85546875" style="1412" customWidth="1"/>
    <col min="515" max="515" width="10" style="1412" customWidth="1"/>
    <col min="516" max="516" width="10.5703125" style="1412" customWidth="1"/>
    <col min="517" max="517" width="11.42578125" style="1412" customWidth="1"/>
    <col min="518" max="518" width="9.140625" style="1412" customWidth="1"/>
    <col min="519" max="519" width="9.85546875" style="1412" customWidth="1"/>
    <col min="520" max="520" width="10.28515625" style="1412" bestFit="1" customWidth="1"/>
    <col min="521" max="521" width="8.7109375" style="1412" bestFit="1" customWidth="1"/>
    <col min="522" max="522" width="10.140625" style="1412" bestFit="1" customWidth="1"/>
    <col min="523" max="768" width="9.140625" style="1412"/>
    <col min="769" max="769" width="26.28515625" style="1412" customWidth="1"/>
    <col min="770" max="770" width="10.85546875" style="1412" customWidth="1"/>
    <col min="771" max="771" width="10" style="1412" customWidth="1"/>
    <col min="772" max="772" width="10.5703125" style="1412" customWidth="1"/>
    <col min="773" max="773" width="11.42578125" style="1412" customWidth="1"/>
    <col min="774" max="774" width="9.140625" style="1412" customWidth="1"/>
    <col min="775" max="775" width="9.85546875" style="1412" customWidth="1"/>
    <col min="776" max="776" width="10.28515625" style="1412" bestFit="1" customWidth="1"/>
    <col min="777" max="777" width="8.7109375" style="1412" bestFit="1" customWidth="1"/>
    <col min="778" max="778" width="10.140625" style="1412" bestFit="1" customWidth="1"/>
    <col min="779" max="1024" width="9.140625" style="1412"/>
    <col min="1025" max="1025" width="26.28515625" style="1412" customWidth="1"/>
    <col min="1026" max="1026" width="10.85546875" style="1412" customWidth="1"/>
    <col min="1027" max="1027" width="10" style="1412" customWidth="1"/>
    <col min="1028" max="1028" width="10.5703125" style="1412" customWidth="1"/>
    <col min="1029" max="1029" width="11.42578125" style="1412" customWidth="1"/>
    <col min="1030" max="1030" width="9.140625" style="1412" customWidth="1"/>
    <col min="1031" max="1031" width="9.85546875" style="1412" customWidth="1"/>
    <col min="1032" max="1032" width="10.28515625" style="1412" bestFit="1" customWidth="1"/>
    <col min="1033" max="1033" width="8.7109375" style="1412" bestFit="1" customWidth="1"/>
    <col min="1034" max="1034" width="10.140625" style="1412" bestFit="1" customWidth="1"/>
    <col min="1035" max="1280" width="9.140625" style="1412"/>
    <col min="1281" max="1281" width="26.28515625" style="1412" customWidth="1"/>
    <col min="1282" max="1282" width="10.85546875" style="1412" customWidth="1"/>
    <col min="1283" max="1283" width="10" style="1412" customWidth="1"/>
    <col min="1284" max="1284" width="10.5703125" style="1412" customWidth="1"/>
    <col min="1285" max="1285" width="11.42578125" style="1412" customWidth="1"/>
    <col min="1286" max="1286" width="9.140625" style="1412" customWidth="1"/>
    <col min="1287" max="1287" width="9.85546875" style="1412" customWidth="1"/>
    <col min="1288" max="1288" width="10.28515625" style="1412" bestFit="1" customWidth="1"/>
    <col min="1289" max="1289" width="8.7109375" style="1412" bestFit="1" customWidth="1"/>
    <col min="1290" max="1290" width="10.140625" style="1412" bestFit="1" customWidth="1"/>
    <col min="1291" max="1536" width="9.140625" style="1412"/>
    <col min="1537" max="1537" width="26.28515625" style="1412" customWidth="1"/>
    <col min="1538" max="1538" width="10.85546875" style="1412" customWidth="1"/>
    <col min="1539" max="1539" width="10" style="1412" customWidth="1"/>
    <col min="1540" max="1540" width="10.5703125" style="1412" customWidth="1"/>
    <col min="1541" max="1541" width="11.42578125" style="1412" customWidth="1"/>
    <col min="1542" max="1542" width="9.140625" style="1412" customWidth="1"/>
    <col min="1543" max="1543" width="9.85546875" style="1412" customWidth="1"/>
    <col min="1544" max="1544" width="10.28515625" style="1412" bestFit="1" customWidth="1"/>
    <col min="1545" max="1545" width="8.7109375" style="1412" bestFit="1" customWidth="1"/>
    <col min="1546" max="1546" width="10.140625" style="1412" bestFit="1" customWidth="1"/>
    <col min="1547" max="1792" width="9.140625" style="1412"/>
    <col min="1793" max="1793" width="26.28515625" style="1412" customWidth="1"/>
    <col min="1794" max="1794" width="10.85546875" style="1412" customWidth="1"/>
    <col min="1795" max="1795" width="10" style="1412" customWidth="1"/>
    <col min="1796" max="1796" width="10.5703125" style="1412" customWidth="1"/>
    <col min="1797" max="1797" width="11.42578125" style="1412" customWidth="1"/>
    <col min="1798" max="1798" width="9.140625" style="1412" customWidth="1"/>
    <col min="1799" max="1799" width="9.85546875" style="1412" customWidth="1"/>
    <col min="1800" max="1800" width="10.28515625" style="1412" bestFit="1" customWidth="1"/>
    <col min="1801" max="1801" width="8.7109375" style="1412" bestFit="1" customWidth="1"/>
    <col min="1802" max="1802" width="10.140625" style="1412" bestFit="1" customWidth="1"/>
    <col min="1803" max="2048" width="9.140625" style="1412"/>
    <col min="2049" max="2049" width="26.28515625" style="1412" customWidth="1"/>
    <col min="2050" max="2050" width="10.85546875" style="1412" customWidth="1"/>
    <col min="2051" max="2051" width="10" style="1412" customWidth="1"/>
    <col min="2052" max="2052" width="10.5703125" style="1412" customWidth="1"/>
    <col min="2053" max="2053" width="11.42578125" style="1412" customWidth="1"/>
    <col min="2054" max="2054" width="9.140625" style="1412" customWidth="1"/>
    <col min="2055" max="2055" width="9.85546875" style="1412" customWidth="1"/>
    <col min="2056" max="2056" width="10.28515625" style="1412" bestFit="1" customWidth="1"/>
    <col min="2057" max="2057" width="8.7109375" style="1412" bestFit="1" customWidth="1"/>
    <col min="2058" max="2058" width="10.140625" style="1412" bestFit="1" customWidth="1"/>
    <col min="2059" max="2304" width="9.140625" style="1412"/>
    <col min="2305" max="2305" width="26.28515625" style="1412" customWidth="1"/>
    <col min="2306" max="2306" width="10.85546875" style="1412" customWidth="1"/>
    <col min="2307" max="2307" width="10" style="1412" customWidth="1"/>
    <col min="2308" max="2308" width="10.5703125" style="1412" customWidth="1"/>
    <col min="2309" max="2309" width="11.42578125" style="1412" customWidth="1"/>
    <col min="2310" max="2310" width="9.140625" style="1412" customWidth="1"/>
    <col min="2311" max="2311" width="9.85546875" style="1412" customWidth="1"/>
    <col min="2312" max="2312" width="10.28515625" style="1412" bestFit="1" customWidth="1"/>
    <col min="2313" max="2313" width="8.7109375" style="1412" bestFit="1" customWidth="1"/>
    <col min="2314" max="2314" width="10.140625" style="1412" bestFit="1" customWidth="1"/>
    <col min="2315" max="2560" width="9.140625" style="1412"/>
    <col min="2561" max="2561" width="26.28515625" style="1412" customWidth="1"/>
    <col min="2562" max="2562" width="10.85546875" style="1412" customWidth="1"/>
    <col min="2563" max="2563" width="10" style="1412" customWidth="1"/>
    <col min="2564" max="2564" width="10.5703125" style="1412" customWidth="1"/>
    <col min="2565" max="2565" width="11.42578125" style="1412" customWidth="1"/>
    <col min="2566" max="2566" width="9.140625" style="1412" customWidth="1"/>
    <col min="2567" max="2567" width="9.85546875" style="1412" customWidth="1"/>
    <col min="2568" max="2568" width="10.28515625" style="1412" bestFit="1" customWidth="1"/>
    <col min="2569" max="2569" width="8.7109375" style="1412" bestFit="1" customWidth="1"/>
    <col min="2570" max="2570" width="10.140625" style="1412" bestFit="1" customWidth="1"/>
    <col min="2571" max="2816" width="9.140625" style="1412"/>
    <col min="2817" max="2817" width="26.28515625" style="1412" customWidth="1"/>
    <col min="2818" max="2818" width="10.85546875" style="1412" customWidth="1"/>
    <col min="2819" max="2819" width="10" style="1412" customWidth="1"/>
    <col min="2820" max="2820" width="10.5703125" style="1412" customWidth="1"/>
    <col min="2821" max="2821" width="11.42578125" style="1412" customWidth="1"/>
    <col min="2822" max="2822" width="9.140625" style="1412" customWidth="1"/>
    <col min="2823" max="2823" width="9.85546875" style="1412" customWidth="1"/>
    <col min="2824" max="2824" width="10.28515625" style="1412" bestFit="1" customWidth="1"/>
    <col min="2825" max="2825" width="8.7109375" style="1412" bestFit="1" customWidth="1"/>
    <col min="2826" max="2826" width="10.140625" style="1412" bestFit="1" customWidth="1"/>
    <col min="2827" max="3072" width="9.140625" style="1412"/>
    <col min="3073" max="3073" width="26.28515625" style="1412" customWidth="1"/>
    <col min="3074" max="3074" width="10.85546875" style="1412" customWidth="1"/>
    <col min="3075" max="3075" width="10" style="1412" customWidth="1"/>
    <col min="3076" max="3076" width="10.5703125" style="1412" customWidth="1"/>
    <col min="3077" max="3077" width="11.42578125" style="1412" customWidth="1"/>
    <col min="3078" max="3078" width="9.140625" style="1412" customWidth="1"/>
    <col min="3079" max="3079" width="9.85546875" style="1412" customWidth="1"/>
    <col min="3080" max="3080" width="10.28515625" style="1412" bestFit="1" customWidth="1"/>
    <col min="3081" max="3081" width="8.7109375" style="1412" bestFit="1" customWidth="1"/>
    <col min="3082" max="3082" width="10.140625" style="1412" bestFit="1" customWidth="1"/>
    <col min="3083" max="3328" width="9.140625" style="1412"/>
    <col min="3329" max="3329" width="26.28515625" style="1412" customWidth="1"/>
    <col min="3330" max="3330" width="10.85546875" style="1412" customWidth="1"/>
    <col min="3331" max="3331" width="10" style="1412" customWidth="1"/>
    <col min="3332" max="3332" width="10.5703125" style="1412" customWidth="1"/>
    <col min="3333" max="3333" width="11.42578125" style="1412" customWidth="1"/>
    <col min="3334" max="3334" width="9.140625" style="1412" customWidth="1"/>
    <col min="3335" max="3335" width="9.85546875" style="1412" customWidth="1"/>
    <col min="3336" max="3336" width="10.28515625" style="1412" bestFit="1" customWidth="1"/>
    <col min="3337" max="3337" width="8.7109375" style="1412" bestFit="1" customWidth="1"/>
    <col min="3338" max="3338" width="10.140625" style="1412" bestFit="1" customWidth="1"/>
    <col min="3339" max="3584" width="9.140625" style="1412"/>
    <col min="3585" max="3585" width="26.28515625" style="1412" customWidth="1"/>
    <col min="3586" max="3586" width="10.85546875" style="1412" customWidth="1"/>
    <col min="3587" max="3587" width="10" style="1412" customWidth="1"/>
    <col min="3588" max="3588" width="10.5703125" style="1412" customWidth="1"/>
    <col min="3589" max="3589" width="11.42578125" style="1412" customWidth="1"/>
    <col min="3590" max="3590" width="9.140625" style="1412" customWidth="1"/>
    <col min="3591" max="3591" width="9.85546875" style="1412" customWidth="1"/>
    <col min="3592" max="3592" width="10.28515625" style="1412" bestFit="1" customWidth="1"/>
    <col min="3593" max="3593" width="8.7109375" style="1412" bestFit="1" customWidth="1"/>
    <col min="3594" max="3594" width="10.140625" style="1412" bestFit="1" customWidth="1"/>
    <col min="3595" max="3840" width="9.140625" style="1412"/>
    <col min="3841" max="3841" width="26.28515625" style="1412" customWidth="1"/>
    <col min="3842" max="3842" width="10.85546875" style="1412" customWidth="1"/>
    <col min="3843" max="3843" width="10" style="1412" customWidth="1"/>
    <col min="3844" max="3844" width="10.5703125" style="1412" customWidth="1"/>
    <col min="3845" max="3845" width="11.42578125" style="1412" customWidth="1"/>
    <col min="3846" max="3846" width="9.140625" style="1412" customWidth="1"/>
    <col min="3847" max="3847" width="9.85546875" style="1412" customWidth="1"/>
    <col min="3848" max="3848" width="10.28515625" style="1412" bestFit="1" customWidth="1"/>
    <col min="3849" max="3849" width="8.7109375" style="1412" bestFit="1" customWidth="1"/>
    <col min="3850" max="3850" width="10.140625" style="1412" bestFit="1" customWidth="1"/>
    <col min="3851" max="4096" width="9.140625" style="1412"/>
    <col min="4097" max="4097" width="26.28515625" style="1412" customWidth="1"/>
    <col min="4098" max="4098" width="10.85546875" style="1412" customWidth="1"/>
    <col min="4099" max="4099" width="10" style="1412" customWidth="1"/>
    <col min="4100" max="4100" width="10.5703125" style="1412" customWidth="1"/>
    <col min="4101" max="4101" width="11.42578125" style="1412" customWidth="1"/>
    <col min="4102" max="4102" width="9.140625" style="1412" customWidth="1"/>
    <col min="4103" max="4103" width="9.85546875" style="1412" customWidth="1"/>
    <col min="4104" max="4104" width="10.28515625" style="1412" bestFit="1" customWidth="1"/>
    <col min="4105" max="4105" width="8.7109375" style="1412" bestFit="1" customWidth="1"/>
    <col min="4106" max="4106" width="10.140625" style="1412" bestFit="1" customWidth="1"/>
    <col min="4107" max="4352" width="9.140625" style="1412"/>
    <col min="4353" max="4353" width="26.28515625" style="1412" customWidth="1"/>
    <col min="4354" max="4354" width="10.85546875" style="1412" customWidth="1"/>
    <col min="4355" max="4355" width="10" style="1412" customWidth="1"/>
    <col min="4356" max="4356" width="10.5703125" style="1412" customWidth="1"/>
    <col min="4357" max="4357" width="11.42578125" style="1412" customWidth="1"/>
    <col min="4358" max="4358" width="9.140625" style="1412" customWidth="1"/>
    <col min="4359" max="4359" width="9.85546875" style="1412" customWidth="1"/>
    <col min="4360" max="4360" width="10.28515625" style="1412" bestFit="1" customWidth="1"/>
    <col min="4361" max="4361" width="8.7109375" style="1412" bestFit="1" customWidth="1"/>
    <col min="4362" max="4362" width="10.140625" style="1412" bestFit="1" customWidth="1"/>
    <col min="4363" max="4608" width="9.140625" style="1412"/>
    <col min="4609" max="4609" width="26.28515625" style="1412" customWidth="1"/>
    <col min="4610" max="4610" width="10.85546875" style="1412" customWidth="1"/>
    <col min="4611" max="4611" width="10" style="1412" customWidth="1"/>
    <col min="4612" max="4612" width="10.5703125" style="1412" customWidth="1"/>
    <col min="4613" max="4613" width="11.42578125" style="1412" customWidth="1"/>
    <col min="4614" max="4614" width="9.140625" style="1412" customWidth="1"/>
    <col min="4615" max="4615" width="9.85546875" style="1412" customWidth="1"/>
    <col min="4616" max="4616" width="10.28515625" style="1412" bestFit="1" customWidth="1"/>
    <col min="4617" max="4617" width="8.7109375" style="1412" bestFit="1" customWidth="1"/>
    <col min="4618" max="4618" width="10.140625" style="1412" bestFit="1" customWidth="1"/>
    <col min="4619" max="4864" width="9.140625" style="1412"/>
    <col min="4865" max="4865" width="26.28515625" style="1412" customWidth="1"/>
    <col min="4866" max="4866" width="10.85546875" style="1412" customWidth="1"/>
    <col min="4867" max="4867" width="10" style="1412" customWidth="1"/>
    <col min="4868" max="4868" width="10.5703125" style="1412" customWidth="1"/>
    <col min="4869" max="4869" width="11.42578125" style="1412" customWidth="1"/>
    <col min="4870" max="4870" width="9.140625" style="1412" customWidth="1"/>
    <col min="4871" max="4871" width="9.85546875" style="1412" customWidth="1"/>
    <col min="4872" max="4872" width="10.28515625" style="1412" bestFit="1" customWidth="1"/>
    <col min="4873" max="4873" width="8.7109375" style="1412" bestFit="1" customWidth="1"/>
    <col min="4874" max="4874" width="10.140625" style="1412" bestFit="1" customWidth="1"/>
    <col min="4875" max="5120" width="9.140625" style="1412"/>
    <col min="5121" max="5121" width="26.28515625" style="1412" customWidth="1"/>
    <col min="5122" max="5122" width="10.85546875" style="1412" customWidth="1"/>
    <col min="5123" max="5123" width="10" style="1412" customWidth="1"/>
    <col min="5124" max="5124" width="10.5703125" style="1412" customWidth="1"/>
    <col min="5125" max="5125" width="11.42578125" style="1412" customWidth="1"/>
    <col min="5126" max="5126" width="9.140625" style="1412" customWidth="1"/>
    <col min="5127" max="5127" width="9.85546875" style="1412" customWidth="1"/>
    <col min="5128" max="5128" width="10.28515625" style="1412" bestFit="1" customWidth="1"/>
    <col min="5129" max="5129" width="8.7109375" style="1412" bestFit="1" customWidth="1"/>
    <col min="5130" max="5130" width="10.140625" style="1412" bestFit="1" customWidth="1"/>
    <col min="5131" max="5376" width="9.140625" style="1412"/>
    <col min="5377" max="5377" width="26.28515625" style="1412" customWidth="1"/>
    <col min="5378" max="5378" width="10.85546875" style="1412" customWidth="1"/>
    <col min="5379" max="5379" width="10" style="1412" customWidth="1"/>
    <col min="5380" max="5380" width="10.5703125" style="1412" customWidth="1"/>
    <col min="5381" max="5381" width="11.42578125" style="1412" customWidth="1"/>
    <col min="5382" max="5382" width="9.140625" style="1412" customWidth="1"/>
    <col min="5383" max="5383" width="9.85546875" style="1412" customWidth="1"/>
    <col min="5384" max="5384" width="10.28515625" style="1412" bestFit="1" customWidth="1"/>
    <col min="5385" max="5385" width="8.7109375" style="1412" bestFit="1" customWidth="1"/>
    <col min="5386" max="5386" width="10.140625" style="1412" bestFit="1" customWidth="1"/>
    <col min="5387" max="5632" width="9.140625" style="1412"/>
    <col min="5633" max="5633" width="26.28515625" style="1412" customWidth="1"/>
    <col min="5634" max="5634" width="10.85546875" style="1412" customWidth="1"/>
    <col min="5635" max="5635" width="10" style="1412" customWidth="1"/>
    <col min="5636" max="5636" width="10.5703125" style="1412" customWidth="1"/>
    <col min="5637" max="5637" width="11.42578125" style="1412" customWidth="1"/>
    <col min="5638" max="5638" width="9.140625" style="1412" customWidth="1"/>
    <col min="5639" max="5639" width="9.85546875" style="1412" customWidth="1"/>
    <col min="5640" max="5640" width="10.28515625" style="1412" bestFit="1" customWidth="1"/>
    <col min="5641" max="5641" width="8.7109375" style="1412" bestFit="1" customWidth="1"/>
    <col min="5642" max="5642" width="10.140625" style="1412" bestFit="1" customWidth="1"/>
    <col min="5643" max="5888" width="9.140625" style="1412"/>
    <col min="5889" max="5889" width="26.28515625" style="1412" customWidth="1"/>
    <col min="5890" max="5890" width="10.85546875" style="1412" customWidth="1"/>
    <col min="5891" max="5891" width="10" style="1412" customWidth="1"/>
    <col min="5892" max="5892" width="10.5703125" style="1412" customWidth="1"/>
    <col min="5893" max="5893" width="11.42578125" style="1412" customWidth="1"/>
    <col min="5894" max="5894" width="9.140625" style="1412" customWidth="1"/>
    <col min="5895" max="5895" width="9.85546875" style="1412" customWidth="1"/>
    <col min="5896" max="5896" width="10.28515625" style="1412" bestFit="1" customWidth="1"/>
    <col min="5897" max="5897" width="8.7109375" style="1412" bestFit="1" customWidth="1"/>
    <col min="5898" max="5898" width="10.140625" style="1412" bestFit="1" customWidth="1"/>
    <col min="5899" max="6144" width="9.140625" style="1412"/>
    <col min="6145" max="6145" width="26.28515625" style="1412" customWidth="1"/>
    <col min="6146" max="6146" width="10.85546875" style="1412" customWidth="1"/>
    <col min="6147" max="6147" width="10" style="1412" customWidth="1"/>
    <col min="6148" max="6148" width="10.5703125" style="1412" customWidth="1"/>
    <col min="6149" max="6149" width="11.42578125" style="1412" customWidth="1"/>
    <col min="6150" max="6150" width="9.140625" style="1412" customWidth="1"/>
    <col min="6151" max="6151" width="9.85546875" style="1412" customWidth="1"/>
    <col min="6152" max="6152" width="10.28515625" style="1412" bestFit="1" customWidth="1"/>
    <col min="6153" max="6153" width="8.7109375" style="1412" bestFit="1" customWidth="1"/>
    <col min="6154" max="6154" width="10.140625" style="1412" bestFit="1" customWidth="1"/>
    <col min="6155" max="6400" width="9.140625" style="1412"/>
    <col min="6401" max="6401" width="26.28515625" style="1412" customWidth="1"/>
    <col min="6402" max="6402" width="10.85546875" style="1412" customWidth="1"/>
    <col min="6403" max="6403" width="10" style="1412" customWidth="1"/>
    <col min="6404" max="6404" width="10.5703125" style="1412" customWidth="1"/>
    <col min="6405" max="6405" width="11.42578125" style="1412" customWidth="1"/>
    <col min="6406" max="6406" width="9.140625" style="1412" customWidth="1"/>
    <col min="6407" max="6407" width="9.85546875" style="1412" customWidth="1"/>
    <col min="6408" max="6408" width="10.28515625" style="1412" bestFit="1" customWidth="1"/>
    <col min="6409" max="6409" width="8.7109375" style="1412" bestFit="1" customWidth="1"/>
    <col min="6410" max="6410" width="10.140625" style="1412" bestFit="1" customWidth="1"/>
    <col min="6411" max="6656" width="9.140625" style="1412"/>
    <col min="6657" max="6657" width="26.28515625" style="1412" customWidth="1"/>
    <col min="6658" max="6658" width="10.85546875" style="1412" customWidth="1"/>
    <col min="6659" max="6659" width="10" style="1412" customWidth="1"/>
    <col min="6660" max="6660" width="10.5703125" style="1412" customWidth="1"/>
    <col min="6661" max="6661" width="11.42578125" style="1412" customWidth="1"/>
    <col min="6662" max="6662" width="9.140625" style="1412" customWidth="1"/>
    <col min="6663" max="6663" width="9.85546875" style="1412" customWidth="1"/>
    <col min="6664" max="6664" width="10.28515625" style="1412" bestFit="1" customWidth="1"/>
    <col min="6665" max="6665" width="8.7109375" style="1412" bestFit="1" customWidth="1"/>
    <col min="6666" max="6666" width="10.140625" style="1412" bestFit="1" customWidth="1"/>
    <col min="6667" max="6912" width="9.140625" style="1412"/>
    <col min="6913" max="6913" width="26.28515625" style="1412" customWidth="1"/>
    <col min="6914" max="6914" width="10.85546875" style="1412" customWidth="1"/>
    <col min="6915" max="6915" width="10" style="1412" customWidth="1"/>
    <col min="6916" max="6916" width="10.5703125" style="1412" customWidth="1"/>
    <col min="6917" max="6917" width="11.42578125" style="1412" customWidth="1"/>
    <col min="6918" max="6918" width="9.140625" style="1412" customWidth="1"/>
    <col min="6919" max="6919" width="9.85546875" style="1412" customWidth="1"/>
    <col min="6920" max="6920" width="10.28515625" style="1412" bestFit="1" customWidth="1"/>
    <col min="6921" max="6921" width="8.7109375" style="1412" bestFit="1" customWidth="1"/>
    <col min="6922" max="6922" width="10.140625" style="1412" bestFit="1" customWidth="1"/>
    <col min="6923" max="7168" width="9.140625" style="1412"/>
    <col min="7169" max="7169" width="26.28515625" style="1412" customWidth="1"/>
    <col min="7170" max="7170" width="10.85546875" style="1412" customWidth="1"/>
    <col min="7171" max="7171" width="10" style="1412" customWidth="1"/>
    <col min="7172" max="7172" width="10.5703125" style="1412" customWidth="1"/>
    <col min="7173" max="7173" width="11.42578125" style="1412" customWidth="1"/>
    <col min="7174" max="7174" width="9.140625" style="1412" customWidth="1"/>
    <col min="7175" max="7175" width="9.85546875" style="1412" customWidth="1"/>
    <col min="7176" max="7176" width="10.28515625" style="1412" bestFit="1" customWidth="1"/>
    <col min="7177" max="7177" width="8.7109375" style="1412" bestFit="1" customWidth="1"/>
    <col min="7178" max="7178" width="10.140625" style="1412" bestFit="1" customWidth="1"/>
    <col min="7179" max="7424" width="9.140625" style="1412"/>
    <col min="7425" max="7425" width="26.28515625" style="1412" customWidth="1"/>
    <col min="7426" max="7426" width="10.85546875" style="1412" customWidth="1"/>
    <col min="7427" max="7427" width="10" style="1412" customWidth="1"/>
    <col min="7428" max="7428" width="10.5703125" style="1412" customWidth="1"/>
    <col min="7429" max="7429" width="11.42578125" style="1412" customWidth="1"/>
    <col min="7430" max="7430" width="9.140625" style="1412" customWidth="1"/>
    <col min="7431" max="7431" width="9.85546875" style="1412" customWidth="1"/>
    <col min="7432" max="7432" width="10.28515625" style="1412" bestFit="1" customWidth="1"/>
    <col min="7433" max="7433" width="8.7109375" style="1412" bestFit="1" customWidth="1"/>
    <col min="7434" max="7434" width="10.140625" style="1412" bestFit="1" customWidth="1"/>
    <col min="7435" max="7680" width="9.140625" style="1412"/>
    <col min="7681" max="7681" width="26.28515625" style="1412" customWidth="1"/>
    <col min="7682" max="7682" width="10.85546875" style="1412" customWidth="1"/>
    <col min="7683" max="7683" width="10" style="1412" customWidth="1"/>
    <col min="7684" max="7684" width="10.5703125" style="1412" customWidth="1"/>
    <col min="7685" max="7685" width="11.42578125" style="1412" customWidth="1"/>
    <col min="7686" max="7686" width="9.140625" style="1412" customWidth="1"/>
    <col min="7687" max="7687" width="9.85546875" style="1412" customWidth="1"/>
    <col min="7688" max="7688" width="10.28515625" style="1412" bestFit="1" customWidth="1"/>
    <col min="7689" max="7689" width="8.7109375" style="1412" bestFit="1" customWidth="1"/>
    <col min="7690" max="7690" width="10.140625" style="1412" bestFit="1" customWidth="1"/>
    <col min="7691" max="7936" width="9.140625" style="1412"/>
    <col min="7937" max="7937" width="26.28515625" style="1412" customWidth="1"/>
    <col min="7938" max="7938" width="10.85546875" style="1412" customWidth="1"/>
    <col min="7939" max="7939" width="10" style="1412" customWidth="1"/>
    <col min="7940" max="7940" width="10.5703125" style="1412" customWidth="1"/>
    <col min="7941" max="7941" width="11.42578125" style="1412" customWidth="1"/>
    <col min="7942" max="7942" width="9.140625" style="1412" customWidth="1"/>
    <col min="7943" max="7943" width="9.85546875" style="1412" customWidth="1"/>
    <col min="7944" max="7944" width="10.28515625" style="1412" bestFit="1" customWidth="1"/>
    <col min="7945" max="7945" width="8.7109375" style="1412" bestFit="1" customWidth="1"/>
    <col min="7946" max="7946" width="10.140625" style="1412" bestFit="1" customWidth="1"/>
    <col min="7947" max="8192" width="9.140625" style="1412"/>
    <col min="8193" max="8193" width="26.28515625" style="1412" customWidth="1"/>
    <col min="8194" max="8194" width="10.85546875" style="1412" customWidth="1"/>
    <col min="8195" max="8195" width="10" style="1412" customWidth="1"/>
    <col min="8196" max="8196" width="10.5703125" style="1412" customWidth="1"/>
    <col min="8197" max="8197" width="11.42578125" style="1412" customWidth="1"/>
    <col min="8198" max="8198" width="9.140625" style="1412" customWidth="1"/>
    <col min="8199" max="8199" width="9.85546875" style="1412" customWidth="1"/>
    <col min="8200" max="8200" width="10.28515625" style="1412" bestFit="1" customWidth="1"/>
    <col min="8201" max="8201" width="8.7109375" style="1412" bestFit="1" customWidth="1"/>
    <col min="8202" max="8202" width="10.140625" style="1412" bestFit="1" customWidth="1"/>
    <col min="8203" max="8448" width="9.140625" style="1412"/>
    <col min="8449" max="8449" width="26.28515625" style="1412" customWidth="1"/>
    <col min="8450" max="8450" width="10.85546875" style="1412" customWidth="1"/>
    <col min="8451" max="8451" width="10" style="1412" customWidth="1"/>
    <col min="8452" max="8452" width="10.5703125" style="1412" customWidth="1"/>
    <col min="8453" max="8453" width="11.42578125" style="1412" customWidth="1"/>
    <col min="8454" max="8454" width="9.140625" style="1412" customWidth="1"/>
    <col min="8455" max="8455" width="9.85546875" style="1412" customWidth="1"/>
    <col min="8456" max="8456" width="10.28515625" style="1412" bestFit="1" customWidth="1"/>
    <col min="8457" max="8457" width="8.7109375" style="1412" bestFit="1" customWidth="1"/>
    <col min="8458" max="8458" width="10.140625" style="1412" bestFit="1" customWidth="1"/>
    <col min="8459" max="8704" width="9.140625" style="1412"/>
    <col min="8705" max="8705" width="26.28515625" style="1412" customWidth="1"/>
    <col min="8706" max="8706" width="10.85546875" style="1412" customWidth="1"/>
    <col min="8707" max="8707" width="10" style="1412" customWidth="1"/>
    <col min="8708" max="8708" width="10.5703125" style="1412" customWidth="1"/>
    <col min="8709" max="8709" width="11.42578125" style="1412" customWidth="1"/>
    <col min="8710" max="8710" width="9.140625" style="1412" customWidth="1"/>
    <col min="8711" max="8711" width="9.85546875" style="1412" customWidth="1"/>
    <col min="8712" max="8712" width="10.28515625" style="1412" bestFit="1" customWidth="1"/>
    <col min="8713" max="8713" width="8.7109375" style="1412" bestFit="1" customWidth="1"/>
    <col min="8714" max="8714" width="10.140625" style="1412" bestFit="1" customWidth="1"/>
    <col min="8715" max="8960" width="9.140625" style="1412"/>
    <col min="8961" max="8961" width="26.28515625" style="1412" customWidth="1"/>
    <col min="8962" max="8962" width="10.85546875" style="1412" customWidth="1"/>
    <col min="8963" max="8963" width="10" style="1412" customWidth="1"/>
    <col min="8964" max="8964" width="10.5703125" style="1412" customWidth="1"/>
    <col min="8965" max="8965" width="11.42578125" style="1412" customWidth="1"/>
    <col min="8966" max="8966" width="9.140625" style="1412" customWidth="1"/>
    <col min="8967" max="8967" width="9.85546875" style="1412" customWidth="1"/>
    <col min="8968" max="8968" width="10.28515625" style="1412" bestFit="1" customWidth="1"/>
    <col min="8969" max="8969" width="8.7109375" style="1412" bestFit="1" customWidth="1"/>
    <col min="8970" max="8970" width="10.140625" style="1412" bestFit="1" customWidth="1"/>
    <col min="8971" max="9216" width="9.140625" style="1412"/>
    <col min="9217" max="9217" width="26.28515625" style="1412" customWidth="1"/>
    <col min="9218" max="9218" width="10.85546875" style="1412" customWidth="1"/>
    <col min="9219" max="9219" width="10" style="1412" customWidth="1"/>
    <col min="9220" max="9220" width="10.5703125" style="1412" customWidth="1"/>
    <col min="9221" max="9221" width="11.42578125" style="1412" customWidth="1"/>
    <col min="9222" max="9222" width="9.140625" style="1412" customWidth="1"/>
    <col min="9223" max="9223" width="9.85546875" style="1412" customWidth="1"/>
    <col min="9224" max="9224" width="10.28515625" style="1412" bestFit="1" customWidth="1"/>
    <col min="9225" max="9225" width="8.7109375" style="1412" bestFit="1" customWidth="1"/>
    <col min="9226" max="9226" width="10.140625" style="1412" bestFit="1" customWidth="1"/>
    <col min="9227" max="9472" width="9.140625" style="1412"/>
    <col min="9473" max="9473" width="26.28515625" style="1412" customWidth="1"/>
    <col min="9474" max="9474" width="10.85546875" style="1412" customWidth="1"/>
    <col min="9475" max="9475" width="10" style="1412" customWidth="1"/>
    <col min="9476" max="9476" width="10.5703125" style="1412" customWidth="1"/>
    <col min="9477" max="9477" width="11.42578125" style="1412" customWidth="1"/>
    <col min="9478" max="9478" width="9.140625" style="1412" customWidth="1"/>
    <col min="9479" max="9479" width="9.85546875" style="1412" customWidth="1"/>
    <col min="9480" max="9480" width="10.28515625" style="1412" bestFit="1" customWidth="1"/>
    <col min="9481" max="9481" width="8.7109375" style="1412" bestFit="1" customWidth="1"/>
    <col min="9482" max="9482" width="10.140625" style="1412" bestFit="1" customWidth="1"/>
    <col min="9483" max="9728" width="9.140625" style="1412"/>
    <col min="9729" max="9729" width="26.28515625" style="1412" customWidth="1"/>
    <col min="9730" max="9730" width="10.85546875" style="1412" customWidth="1"/>
    <col min="9731" max="9731" width="10" style="1412" customWidth="1"/>
    <col min="9732" max="9732" width="10.5703125" style="1412" customWidth="1"/>
    <col min="9733" max="9733" width="11.42578125" style="1412" customWidth="1"/>
    <col min="9734" max="9734" width="9.140625" style="1412" customWidth="1"/>
    <col min="9735" max="9735" width="9.85546875" style="1412" customWidth="1"/>
    <col min="9736" max="9736" width="10.28515625" style="1412" bestFit="1" customWidth="1"/>
    <col min="9737" max="9737" width="8.7109375" style="1412" bestFit="1" customWidth="1"/>
    <col min="9738" max="9738" width="10.140625" style="1412" bestFit="1" customWidth="1"/>
    <col min="9739" max="9984" width="9.140625" style="1412"/>
    <col min="9985" max="9985" width="26.28515625" style="1412" customWidth="1"/>
    <col min="9986" max="9986" width="10.85546875" style="1412" customWidth="1"/>
    <col min="9987" max="9987" width="10" style="1412" customWidth="1"/>
    <col min="9988" max="9988" width="10.5703125" style="1412" customWidth="1"/>
    <col min="9989" max="9989" width="11.42578125" style="1412" customWidth="1"/>
    <col min="9990" max="9990" width="9.140625" style="1412" customWidth="1"/>
    <col min="9991" max="9991" width="9.85546875" style="1412" customWidth="1"/>
    <col min="9992" max="9992" width="10.28515625" style="1412" bestFit="1" customWidth="1"/>
    <col min="9993" max="9993" width="8.7109375" style="1412" bestFit="1" customWidth="1"/>
    <col min="9994" max="9994" width="10.140625" style="1412" bestFit="1" customWidth="1"/>
    <col min="9995" max="10240" width="9.140625" style="1412"/>
    <col min="10241" max="10241" width="26.28515625" style="1412" customWidth="1"/>
    <col min="10242" max="10242" width="10.85546875" style="1412" customWidth="1"/>
    <col min="10243" max="10243" width="10" style="1412" customWidth="1"/>
    <col min="10244" max="10244" width="10.5703125" style="1412" customWidth="1"/>
    <col min="10245" max="10245" width="11.42578125" style="1412" customWidth="1"/>
    <col min="10246" max="10246" width="9.140625" style="1412" customWidth="1"/>
    <col min="10247" max="10247" width="9.85546875" style="1412" customWidth="1"/>
    <col min="10248" max="10248" width="10.28515625" style="1412" bestFit="1" customWidth="1"/>
    <col min="10249" max="10249" width="8.7109375" style="1412" bestFit="1" customWidth="1"/>
    <col min="10250" max="10250" width="10.140625" style="1412" bestFit="1" customWidth="1"/>
    <col min="10251" max="10496" width="9.140625" style="1412"/>
    <col min="10497" max="10497" width="26.28515625" style="1412" customWidth="1"/>
    <col min="10498" max="10498" width="10.85546875" style="1412" customWidth="1"/>
    <col min="10499" max="10499" width="10" style="1412" customWidth="1"/>
    <col min="10500" max="10500" width="10.5703125" style="1412" customWidth="1"/>
    <col min="10501" max="10501" width="11.42578125" style="1412" customWidth="1"/>
    <col min="10502" max="10502" width="9.140625" style="1412" customWidth="1"/>
    <col min="10503" max="10503" width="9.85546875" style="1412" customWidth="1"/>
    <col min="10504" max="10504" width="10.28515625" style="1412" bestFit="1" customWidth="1"/>
    <col min="10505" max="10505" width="8.7109375" style="1412" bestFit="1" customWidth="1"/>
    <col min="10506" max="10506" width="10.140625" style="1412" bestFit="1" customWidth="1"/>
    <col min="10507" max="10752" width="9.140625" style="1412"/>
    <col min="10753" max="10753" width="26.28515625" style="1412" customWidth="1"/>
    <col min="10754" max="10754" width="10.85546875" style="1412" customWidth="1"/>
    <col min="10755" max="10755" width="10" style="1412" customWidth="1"/>
    <col min="10756" max="10756" width="10.5703125" style="1412" customWidth="1"/>
    <col min="10757" max="10757" width="11.42578125" style="1412" customWidth="1"/>
    <col min="10758" max="10758" width="9.140625" style="1412" customWidth="1"/>
    <col min="10759" max="10759" width="9.85546875" style="1412" customWidth="1"/>
    <col min="10760" max="10760" width="10.28515625" style="1412" bestFit="1" customWidth="1"/>
    <col min="10761" max="10761" width="8.7109375" style="1412" bestFit="1" customWidth="1"/>
    <col min="10762" max="10762" width="10.140625" style="1412" bestFit="1" customWidth="1"/>
    <col min="10763" max="11008" width="9.140625" style="1412"/>
    <col min="11009" max="11009" width="26.28515625" style="1412" customWidth="1"/>
    <col min="11010" max="11010" width="10.85546875" style="1412" customWidth="1"/>
    <col min="11011" max="11011" width="10" style="1412" customWidth="1"/>
    <col min="11012" max="11012" width="10.5703125" style="1412" customWidth="1"/>
    <col min="11013" max="11013" width="11.42578125" style="1412" customWidth="1"/>
    <col min="11014" max="11014" width="9.140625" style="1412" customWidth="1"/>
    <col min="11015" max="11015" width="9.85546875" style="1412" customWidth="1"/>
    <col min="11016" max="11016" width="10.28515625" style="1412" bestFit="1" customWidth="1"/>
    <col min="11017" max="11017" width="8.7109375" style="1412" bestFit="1" customWidth="1"/>
    <col min="11018" max="11018" width="10.140625" style="1412" bestFit="1" customWidth="1"/>
    <col min="11019" max="11264" width="9.140625" style="1412"/>
    <col min="11265" max="11265" width="26.28515625" style="1412" customWidth="1"/>
    <col min="11266" max="11266" width="10.85546875" style="1412" customWidth="1"/>
    <col min="11267" max="11267" width="10" style="1412" customWidth="1"/>
    <col min="11268" max="11268" width="10.5703125" style="1412" customWidth="1"/>
    <col min="11269" max="11269" width="11.42578125" style="1412" customWidth="1"/>
    <col min="11270" max="11270" width="9.140625" style="1412" customWidth="1"/>
    <col min="11271" max="11271" width="9.85546875" style="1412" customWidth="1"/>
    <col min="11272" max="11272" width="10.28515625" style="1412" bestFit="1" customWidth="1"/>
    <col min="11273" max="11273" width="8.7109375" style="1412" bestFit="1" customWidth="1"/>
    <col min="11274" max="11274" width="10.140625" style="1412" bestFit="1" customWidth="1"/>
    <col min="11275" max="11520" width="9.140625" style="1412"/>
    <col min="11521" max="11521" width="26.28515625" style="1412" customWidth="1"/>
    <col min="11522" max="11522" width="10.85546875" style="1412" customWidth="1"/>
    <col min="11523" max="11523" width="10" style="1412" customWidth="1"/>
    <col min="11524" max="11524" width="10.5703125" style="1412" customWidth="1"/>
    <col min="11525" max="11525" width="11.42578125" style="1412" customWidth="1"/>
    <col min="11526" max="11526" width="9.140625" style="1412" customWidth="1"/>
    <col min="11527" max="11527" width="9.85546875" style="1412" customWidth="1"/>
    <col min="11528" max="11528" width="10.28515625" style="1412" bestFit="1" customWidth="1"/>
    <col min="11529" max="11529" width="8.7109375" style="1412" bestFit="1" customWidth="1"/>
    <col min="11530" max="11530" width="10.140625" style="1412" bestFit="1" customWidth="1"/>
    <col min="11531" max="11776" width="9.140625" style="1412"/>
    <col min="11777" max="11777" width="26.28515625" style="1412" customWidth="1"/>
    <col min="11778" max="11778" width="10.85546875" style="1412" customWidth="1"/>
    <col min="11779" max="11779" width="10" style="1412" customWidth="1"/>
    <col min="11780" max="11780" width="10.5703125" style="1412" customWidth="1"/>
    <col min="11781" max="11781" width="11.42578125" style="1412" customWidth="1"/>
    <col min="11782" max="11782" width="9.140625" style="1412" customWidth="1"/>
    <col min="11783" max="11783" width="9.85546875" style="1412" customWidth="1"/>
    <col min="11784" max="11784" width="10.28515625" style="1412" bestFit="1" customWidth="1"/>
    <col min="11785" max="11785" width="8.7109375" style="1412" bestFit="1" customWidth="1"/>
    <col min="11786" max="11786" width="10.140625" style="1412" bestFit="1" customWidth="1"/>
    <col min="11787" max="12032" width="9.140625" style="1412"/>
    <col min="12033" max="12033" width="26.28515625" style="1412" customWidth="1"/>
    <col min="12034" max="12034" width="10.85546875" style="1412" customWidth="1"/>
    <col min="12035" max="12035" width="10" style="1412" customWidth="1"/>
    <col min="12036" max="12036" width="10.5703125" style="1412" customWidth="1"/>
    <col min="12037" max="12037" width="11.42578125" style="1412" customWidth="1"/>
    <col min="12038" max="12038" width="9.140625" style="1412" customWidth="1"/>
    <col min="12039" max="12039" width="9.85546875" style="1412" customWidth="1"/>
    <col min="12040" max="12040" width="10.28515625" style="1412" bestFit="1" customWidth="1"/>
    <col min="12041" max="12041" width="8.7109375" style="1412" bestFit="1" customWidth="1"/>
    <col min="12042" max="12042" width="10.140625" style="1412" bestFit="1" customWidth="1"/>
    <col min="12043" max="12288" width="9.140625" style="1412"/>
    <col min="12289" max="12289" width="26.28515625" style="1412" customWidth="1"/>
    <col min="12290" max="12290" width="10.85546875" style="1412" customWidth="1"/>
    <col min="12291" max="12291" width="10" style="1412" customWidth="1"/>
    <col min="12292" max="12292" width="10.5703125" style="1412" customWidth="1"/>
    <col min="12293" max="12293" width="11.42578125" style="1412" customWidth="1"/>
    <col min="12294" max="12294" width="9.140625" style="1412" customWidth="1"/>
    <col min="12295" max="12295" width="9.85546875" style="1412" customWidth="1"/>
    <col min="12296" max="12296" width="10.28515625" style="1412" bestFit="1" customWidth="1"/>
    <col min="12297" max="12297" width="8.7109375" style="1412" bestFit="1" customWidth="1"/>
    <col min="12298" max="12298" width="10.140625" style="1412" bestFit="1" customWidth="1"/>
    <col min="12299" max="12544" width="9.140625" style="1412"/>
    <col min="12545" max="12545" width="26.28515625" style="1412" customWidth="1"/>
    <col min="12546" max="12546" width="10.85546875" style="1412" customWidth="1"/>
    <col min="12547" max="12547" width="10" style="1412" customWidth="1"/>
    <col min="12548" max="12548" width="10.5703125" style="1412" customWidth="1"/>
    <col min="12549" max="12549" width="11.42578125" style="1412" customWidth="1"/>
    <col min="12550" max="12550" width="9.140625" style="1412" customWidth="1"/>
    <col min="12551" max="12551" width="9.85546875" style="1412" customWidth="1"/>
    <col min="12552" max="12552" width="10.28515625" style="1412" bestFit="1" customWidth="1"/>
    <col min="12553" max="12553" width="8.7109375" style="1412" bestFit="1" customWidth="1"/>
    <col min="12554" max="12554" width="10.140625" style="1412" bestFit="1" customWidth="1"/>
    <col min="12555" max="12800" width="9.140625" style="1412"/>
    <col min="12801" max="12801" width="26.28515625" style="1412" customWidth="1"/>
    <col min="12802" max="12802" width="10.85546875" style="1412" customWidth="1"/>
    <col min="12803" max="12803" width="10" style="1412" customWidth="1"/>
    <col min="12804" max="12804" width="10.5703125" style="1412" customWidth="1"/>
    <col min="12805" max="12805" width="11.42578125" style="1412" customWidth="1"/>
    <col min="12806" max="12806" width="9.140625" style="1412" customWidth="1"/>
    <col min="12807" max="12807" width="9.85546875" style="1412" customWidth="1"/>
    <col min="12808" max="12808" width="10.28515625" style="1412" bestFit="1" customWidth="1"/>
    <col min="12809" max="12809" width="8.7109375" style="1412" bestFit="1" customWidth="1"/>
    <col min="12810" max="12810" width="10.140625" style="1412" bestFit="1" customWidth="1"/>
    <col min="12811" max="13056" width="9.140625" style="1412"/>
    <col min="13057" max="13057" width="26.28515625" style="1412" customWidth="1"/>
    <col min="13058" max="13058" width="10.85546875" style="1412" customWidth="1"/>
    <col min="13059" max="13059" width="10" style="1412" customWidth="1"/>
    <col min="13060" max="13060" width="10.5703125" style="1412" customWidth="1"/>
    <col min="13061" max="13061" width="11.42578125" style="1412" customWidth="1"/>
    <col min="13062" max="13062" width="9.140625" style="1412" customWidth="1"/>
    <col min="13063" max="13063" width="9.85546875" style="1412" customWidth="1"/>
    <col min="13064" max="13064" width="10.28515625" style="1412" bestFit="1" customWidth="1"/>
    <col min="13065" max="13065" width="8.7109375" style="1412" bestFit="1" customWidth="1"/>
    <col min="13066" max="13066" width="10.140625" style="1412" bestFit="1" customWidth="1"/>
    <col min="13067" max="13312" width="9.140625" style="1412"/>
    <col min="13313" max="13313" width="26.28515625" style="1412" customWidth="1"/>
    <col min="13314" max="13314" width="10.85546875" style="1412" customWidth="1"/>
    <col min="13315" max="13315" width="10" style="1412" customWidth="1"/>
    <col min="13316" max="13316" width="10.5703125" style="1412" customWidth="1"/>
    <col min="13317" max="13317" width="11.42578125" style="1412" customWidth="1"/>
    <col min="13318" max="13318" width="9.140625" style="1412" customWidth="1"/>
    <col min="13319" max="13319" width="9.85546875" style="1412" customWidth="1"/>
    <col min="13320" max="13320" width="10.28515625" style="1412" bestFit="1" customWidth="1"/>
    <col min="13321" max="13321" width="8.7109375" style="1412" bestFit="1" customWidth="1"/>
    <col min="13322" max="13322" width="10.140625" style="1412" bestFit="1" customWidth="1"/>
    <col min="13323" max="13568" width="9.140625" style="1412"/>
    <col min="13569" max="13569" width="26.28515625" style="1412" customWidth="1"/>
    <col min="13570" max="13570" width="10.85546875" style="1412" customWidth="1"/>
    <col min="13571" max="13571" width="10" style="1412" customWidth="1"/>
    <col min="13572" max="13572" width="10.5703125" style="1412" customWidth="1"/>
    <col min="13573" max="13573" width="11.42578125" style="1412" customWidth="1"/>
    <col min="13574" max="13574" width="9.140625" style="1412" customWidth="1"/>
    <col min="13575" max="13575" width="9.85546875" style="1412" customWidth="1"/>
    <col min="13576" max="13576" width="10.28515625" style="1412" bestFit="1" customWidth="1"/>
    <col min="13577" max="13577" width="8.7109375" style="1412" bestFit="1" customWidth="1"/>
    <col min="13578" max="13578" width="10.140625" style="1412" bestFit="1" customWidth="1"/>
    <col min="13579" max="13824" width="9.140625" style="1412"/>
    <col min="13825" max="13825" width="26.28515625" style="1412" customWidth="1"/>
    <col min="13826" max="13826" width="10.85546875" style="1412" customWidth="1"/>
    <col min="13827" max="13827" width="10" style="1412" customWidth="1"/>
    <col min="13828" max="13828" width="10.5703125" style="1412" customWidth="1"/>
    <col min="13829" max="13829" width="11.42578125" style="1412" customWidth="1"/>
    <col min="13830" max="13830" width="9.140625" style="1412" customWidth="1"/>
    <col min="13831" max="13831" width="9.85546875" style="1412" customWidth="1"/>
    <col min="13832" max="13832" width="10.28515625" style="1412" bestFit="1" customWidth="1"/>
    <col min="13833" max="13833" width="8.7109375" style="1412" bestFit="1" customWidth="1"/>
    <col min="13834" max="13834" width="10.140625" style="1412" bestFit="1" customWidth="1"/>
    <col min="13835" max="14080" width="9.140625" style="1412"/>
    <col min="14081" max="14081" width="26.28515625" style="1412" customWidth="1"/>
    <col min="14082" max="14082" width="10.85546875" style="1412" customWidth="1"/>
    <col min="14083" max="14083" width="10" style="1412" customWidth="1"/>
    <col min="14084" max="14084" width="10.5703125" style="1412" customWidth="1"/>
    <col min="14085" max="14085" width="11.42578125" style="1412" customWidth="1"/>
    <col min="14086" max="14086" width="9.140625" style="1412" customWidth="1"/>
    <col min="14087" max="14087" width="9.85546875" style="1412" customWidth="1"/>
    <col min="14088" max="14088" width="10.28515625" style="1412" bestFit="1" customWidth="1"/>
    <col min="14089" max="14089" width="8.7109375" style="1412" bestFit="1" customWidth="1"/>
    <col min="14090" max="14090" width="10.140625" style="1412" bestFit="1" customWidth="1"/>
    <col min="14091" max="14336" width="9.140625" style="1412"/>
    <col min="14337" max="14337" width="26.28515625" style="1412" customWidth="1"/>
    <col min="14338" max="14338" width="10.85546875" style="1412" customWidth="1"/>
    <col min="14339" max="14339" width="10" style="1412" customWidth="1"/>
    <col min="14340" max="14340" width="10.5703125" style="1412" customWidth="1"/>
    <col min="14341" max="14341" width="11.42578125" style="1412" customWidth="1"/>
    <col min="14342" max="14342" width="9.140625" style="1412" customWidth="1"/>
    <col min="14343" max="14343" width="9.85546875" style="1412" customWidth="1"/>
    <col min="14344" max="14344" width="10.28515625" style="1412" bestFit="1" customWidth="1"/>
    <col min="14345" max="14345" width="8.7109375" style="1412" bestFit="1" customWidth="1"/>
    <col min="14346" max="14346" width="10.140625" style="1412" bestFit="1" customWidth="1"/>
    <col min="14347" max="14592" width="9.140625" style="1412"/>
    <col min="14593" max="14593" width="26.28515625" style="1412" customWidth="1"/>
    <col min="14594" max="14594" width="10.85546875" style="1412" customWidth="1"/>
    <col min="14595" max="14595" width="10" style="1412" customWidth="1"/>
    <col min="14596" max="14596" width="10.5703125" style="1412" customWidth="1"/>
    <col min="14597" max="14597" width="11.42578125" style="1412" customWidth="1"/>
    <col min="14598" max="14598" width="9.140625" style="1412" customWidth="1"/>
    <col min="14599" max="14599" width="9.85546875" style="1412" customWidth="1"/>
    <col min="14600" max="14600" width="10.28515625" style="1412" bestFit="1" customWidth="1"/>
    <col min="14601" max="14601" width="8.7109375" style="1412" bestFit="1" customWidth="1"/>
    <col min="14602" max="14602" width="10.140625" style="1412" bestFit="1" customWidth="1"/>
    <col min="14603" max="14848" width="9.140625" style="1412"/>
    <col min="14849" max="14849" width="26.28515625" style="1412" customWidth="1"/>
    <col min="14850" max="14850" width="10.85546875" style="1412" customWidth="1"/>
    <col min="14851" max="14851" width="10" style="1412" customWidth="1"/>
    <col min="14852" max="14852" width="10.5703125" style="1412" customWidth="1"/>
    <col min="14853" max="14853" width="11.42578125" style="1412" customWidth="1"/>
    <col min="14854" max="14854" width="9.140625" style="1412" customWidth="1"/>
    <col min="14855" max="14855" width="9.85546875" style="1412" customWidth="1"/>
    <col min="14856" max="14856" width="10.28515625" style="1412" bestFit="1" customWidth="1"/>
    <col min="14857" max="14857" width="8.7109375" style="1412" bestFit="1" customWidth="1"/>
    <col min="14858" max="14858" width="10.140625" style="1412" bestFit="1" customWidth="1"/>
    <col min="14859" max="15104" width="9.140625" style="1412"/>
    <col min="15105" max="15105" width="26.28515625" style="1412" customWidth="1"/>
    <col min="15106" max="15106" width="10.85546875" style="1412" customWidth="1"/>
    <col min="15107" max="15107" width="10" style="1412" customWidth="1"/>
    <col min="15108" max="15108" width="10.5703125" style="1412" customWidth="1"/>
    <col min="15109" max="15109" width="11.42578125" style="1412" customWidth="1"/>
    <col min="15110" max="15110" width="9.140625" style="1412" customWidth="1"/>
    <col min="15111" max="15111" width="9.85546875" style="1412" customWidth="1"/>
    <col min="15112" max="15112" width="10.28515625" style="1412" bestFit="1" customWidth="1"/>
    <col min="15113" max="15113" width="8.7109375" style="1412" bestFit="1" customWidth="1"/>
    <col min="15114" max="15114" width="10.140625" style="1412" bestFit="1" customWidth="1"/>
    <col min="15115" max="15360" width="9.140625" style="1412"/>
    <col min="15361" max="15361" width="26.28515625" style="1412" customWidth="1"/>
    <col min="15362" max="15362" width="10.85546875" style="1412" customWidth="1"/>
    <col min="15363" max="15363" width="10" style="1412" customWidth="1"/>
    <col min="15364" max="15364" width="10.5703125" style="1412" customWidth="1"/>
    <col min="15365" max="15365" width="11.42578125" style="1412" customWidth="1"/>
    <col min="15366" max="15366" width="9.140625" style="1412" customWidth="1"/>
    <col min="15367" max="15367" width="9.85546875" style="1412" customWidth="1"/>
    <col min="15368" max="15368" width="10.28515625" style="1412" bestFit="1" customWidth="1"/>
    <col min="15369" max="15369" width="8.7109375" style="1412" bestFit="1" customWidth="1"/>
    <col min="15370" max="15370" width="10.140625" style="1412" bestFit="1" customWidth="1"/>
    <col min="15371" max="15616" width="9.140625" style="1412"/>
    <col min="15617" max="15617" width="26.28515625" style="1412" customWidth="1"/>
    <col min="15618" max="15618" width="10.85546875" style="1412" customWidth="1"/>
    <col min="15619" max="15619" width="10" style="1412" customWidth="1"/>
    <col min="15620" max="15620" width="10.5703125" style="1412" customWidth="1"/>
    <col min="15621" max="15621" width="11.42578125" style="1412" customWidth="1"/>
    <col min="15622" max="15622" width="9.140625" style="1412" customWidth="1"/>
    <col min="15623" max="15623" width="9.85546875" style="1412" customWidth="1"/>
    <col min="15624" max="15624" width="10.28515625" style="1412" bestFit="1" customWidth="1"/>
    <col min="15625" max="15625" width="8.7109375" style="1412" bestFit="1" customWidth="1"/>
    <col min="15626" max="15626" width="10.140625" style="1412" bestFit="1" customWidth="1"/>
    <col min="15627" max="15872" width="9.140625" style="1412"/>
    <col min="15873" max="15873" width="26.28515625" style="1412" customWidth="1"/>
    <col min="15874" max="15874" width="10.85546875" style="1412" customWidth="1"/>
    <col min="15875" max="15875" width="10" style="1412" customWidth="1"/>
    <col min="15876" max="15876" width="10.5703125" style="1412" customWidth="1"/>
    <col min="15877" max="15877" width="11.42578125" style="1412" customWidth="1"/>
    <col min="15878" max="15878" width="9.140625" style="1412" customWidth="1"/>
    <col min="15879" max="15879" width="9.85546875" style="1412" customWidth="1"/>
    <col min="15880" max="15880" width="10.28515625" style="1412" bestFit="1" customWidth="1"/>
    <col min="15881" max="15881" width="8.7109375" style="1412" bestFit="1" customWidth="1"/>
    <col min="15882" max="15882" width="10.140625" style="1412" bestFit="1" customWidth="1"/>
    <col min="15883" max="16128" width="9.140625" style="1412"/>
    <col min="16129" max="16129" width="26.28515625" style="1412" customWidth="1"/>
    <col min="16130" max="16130" width="10.85546875" style="1412" customWidth="1"/>
    <col min="16131" max="16131" width="10" style="1412" customWidth="1"/>
    <col min="16132" max="16132" width="10.5703125" style="1412" customWidth="1"/>
    <col min="16133" max="16133" width="11.42578125" style="1412" customWidth="1"/>
    <col min="16134" max="16134" width="9.140625" style="1412" customWidth="1"/>
    <col min="16135" max="16135" width="9.85546875" style="1412" customWidth="1"/>
    <col min="16136" max="16136" width="10.28515625" style="1412" bestFit="1" customWidth="1"/>
    <col min="16137" max="16137" width="8.7109375" style="1412" bestFit="1" customWidth="1"/>
    <col min="16138" max="16138" width="10.140625" style="1412" bestFit="1" customWidth="1"/>
    <col min="16139" max="16384" width="9.140625" style="1412"/>
  </cols>
  <sheetData>
    <row r="1" spans="1:13">
      <c r="A1" s="1895" t="s">
        <v>1291</v>
      </c>
      <c r="B1" s="1895"/>
      <c r="C1" s="1895"/>
      <c r="D1" s="1895"/>
      <c r="E1" s="1895"/>
      <c r="F1" s="1895"/>
      <c r="G1" s="1895"/>
      <c r="H1" s="1895"/>
      <c r="I1" s="1895"/>
      <c r="J1" s="1895"/>
    </row>
    <row r="2" spans="1:13" ht="15.75">
      <c r="A2" s="1894" t="s">
        <v>1254</v>
      </c>
      <c r="B2" s="1894"/>
      <c r="C2" s="1894"/>
      <c r="D2" s="1894"/>
      <c r="E2" s="1894"/>
      <c r="F2" s="1894"/>
      <c r="G2" s="1894"/>
      <c r="H2" s="1894"/>
      <c r="I2" s="1894"/>
      <c r="J2" s="1894"/>
      <c r="K2" s="1497"/>
      <c r="L2" s="1497"/>
      <c r="M2" s="1497"/>
    </row>
    <row r="3" spans="1:13">
      <c r="A3" s="1914" t="s">
        <v>1255</v>
      </c>
      <c r="B3" s="1914"/>
      <c r="C3" s="1914"/>
      <c r="D3" s="1914"/>
      <c r="E3" s="1914"/>
      <c r="F3" s="1914"/>
      <c r="G3" s="1914"/>
      <c r="H3" s="1914"/>
      <c r="I3" s="1914"/>
      <c r="J3" s="1914"/>
    </row>
    <row r="4" spans="1:13" ht="13.5" thickBot="1">
      <c r="A4" s="1914"/>
      <c r="B4" s="1914"/>
      <c r="C4" s="1914"/>
      <c r="D4" s="1914"/>
      <c r="E4" s="1914"/>
      <c r="F4" s="1914"/>
      <c r="G4" s="1914"/>
      <c r="H4" s="1914"/>
      <c r="I4" s="1914"/>
      <c r="J4" s="1914"/>
    </row>
    <row r="5" spans="1:13">
      <c r="A5" s="1915" t="s">
        <v>857</v>
      </c>
      <c r="B5" s="1888" t="s">
        <v>5</v>
      </c>
      <c r="C5" s="1888"/>
      <c r="D5" s="1888"/>
      <c r="E5" s="1888" t="s">
        <v>6</v>
      </c>
      <c r="F5" s="1888"/>
      <c r="G5" s="1888"/>
      <c r="H5" s="1888" t="s">
        <v>77</v>
      </c>
      <c r="I5" s="1888"/>
      <c r="J5" s="1889"/>
    </row>
    <row r="6" spans="1:13" ht="25.5">
      <c r="A6" s="1916"/>
      <c r="B6" s="1470" t="s">
        <v>1256</v>
      </c>
      <c r="C6" s="1470" t="s">
        <v>1257</v>
      </c>
      <c r="D6" s="1470" t="s">
        <v>1258</v>
      </c>
      <c r="E6" s="1470" t="s">
        <v>1256</v>
      </c>
      <c r="F6" s="1470" t="s">
        <v>1257</v>
      </c>
      <c r="G6" s="1470" t="s">
        <v>1258</v>
      </c>
      <c r="H6" s="1470" t="s">
        <v>1256</v>
      </c>
      <c r="I6" s="1470" t="s">
        <v>1257</v>
      </c>
      <c r="J6" s="1498" t="s">
        <v>1258</v>
      </c>
    </row>
    <row r="7" spans="1:13">
      <c r="A7" s="1916"/>
      <c r="B7" s="1470">
        <v>1</v>
      </c>
      <c r="C7" s="1470">
        <v>2</v>
      </c>
      <c r="D7" s="1470">
        <v>3</v>
      </c>
      <c r="E7" s="1470">
        <v>4</v>
      </c>
      <c r="F7" s="1470">
        <v>5</v>
      </c>
      <c r="G7" s="1470">
        <v>6</v>
      </c>
      <c r="H7" s="1470">
        <v>7</v>
      </c>
      <c r="I7" s="1470">
        <v>8</v>
      </c>
      <c r="J7" s="1498">
        <v>9</v>
      </c>
    </row>
    <row r="8" spans="1:13">
      <c r="A8" s="1499" t="s">
        <v>1055</v>
      </c>
      <c r="B8" s="1500">
        <v>5006.62</v>
      </c>
      <c r="C8" s="1500">
        <v>2322.2399999999998</v>
      </c>
      <c r="D8" s="1476">
        <v>57.28211857801108</v>
      </c>
      <c r="E8" s="1500">
        <v>15070.61</v>
      </c>
      <c r="F8" s="1500">
        <v>12168.68</v>
      </c>
      <c r="G8" s="1476">
        <v>40.453245170931005</v>
      </c>
      <c r="H8" s="1501">
        <v>10128.9</v>
      </c>
      <c r="I8" s="1501">
        <v>5539.49</v>
      </c>
      <c r="J8" s="1477">
        <v>40.254410952533199</v>
      </c>
    </row>
    <row r="9" spans="1:13" ht="15.75">
      <c r="A9" s="1499" t="s">
        <v>1247</v>
      </c>
      <c r="B9" s="1500">
        <v>922.64</v>
      </c>
      <c r="C9" s="1500">
        <v>346.63</v>
      </c>
      <c r="D9" s="1476">
        <v>8.5502363074858678</v>
      </c>
      <c r="E9" s="1500">
        <v>4177.95</v>
      </c>
      <c r="F9" s="1500">
        <v>3805.11</v>
      </c>
      <c r="G9" s="1476">
        <v>12.649609302928608</v>
      </c>
      <c r="H9" s="1502">
        <v>2160.77</v>
      </c>
      <c r="I9" s="1501">
        <v>2173.0300000000002</v>
      </c>
      <c r="J9" s="1477">
        <v>15.790992064645524</v>
      </c>
    </row>
    <row r="10" spans="1:13">
      <c r="A10" s="1499" t="s">
        <v>1248</v>
      </c>
      <c r="B10" s="1500">
        <v>281</v>
      </c>
      <c r="C10" s="1500">
        <v>453.03</v>
      </c>
      <c r="D10" s="1476">
        <v>11.174778739232964</v>
      </c>
      <c r="E10" s="1500">
        <v>6031.26</v>
      </c>
      <c r="F10" s="1500">
        <v>9604.52</v>
      </c>
      <c r="G10" s="1476">
        <v>31.929017963255689</v>
      </c>
      <c r="H10" s="1501">
        <v>2181.2199999999998</v>
      </c>
      <c r="I10" s="1501">
        <v>3766.49</v>
      </c>
      <c r="J10" s="1477">
        <v>27.370360143010775</v>
      </c>
    </row>
    <row r="11" spans="1:13">
      <c r="A11" s="1499" t="s">
        <v>1057</v>
      </c>
      <c r="B11" s="1500">
        <v>400.43</v>
      </c>
      <c r="C11" s="1500">
        <v>78.2</v>
      </c>
      <c r="D11" s="1476">
        <v>1.9289400203254043</v>
      </c>
      <c r="E11" s="1500">
        <v>1483.2</v>
      </c>
      <c r="F11" s="1500">
        <v>556.16</v>
      </c>
      <c r="G11" s="1476">
        <v>1.8488839244901654</v>
      </c>
      <c r="H11" s="1501">
        <v>973.51</v>
      </c>
      <c r="I11" s="1501">
        <v>282.52999999999997</v>
      </c>
      <c r="J11" s="1477">
        <v>2.0530913001773099</v>
      </c>
    </row>
    <row r="12" spans="1:13">
      <c r="A12" s="1499" t="s">
        <v>1233</v>
      </c>
      <c r="B12" s="1503">
        <v>1.37</v>
      </c>
      <c r="C12" s="1500">
        <v>22.53</v>
      </c>
      <c r="D12" s="1476">
        <v>0.55574192657201227</v>
      </c>
      <c r="E12" s="1503">
        <v>2.4500000000000002</v>
      </c>
      <c r="F12" s="1500">
        <v>43.09</v>
      </c>
      <c r="G12" s="1476">
        <v>0.14324728190858971</v>
      </c>
      <c r="H12" s="1501">
        <v>21.72</v>
      </c>
      <c r="I12" s="1501">
        <v>73.2</v>
      </c>
      <c r="J12" s="1477">
        <v>0.53193035491090879</v>
      </c>
    </row>
    <row r="13" spans="1:13">
      <c r="A13" s="1499" t="s">
        <v>1234</v>
      </c>
      <c r="B13" s="1500">
        <v>119.34</v>
      </c>
      <c r="C13" s="1500">
        <v>55.43</v>
      </c>
      <c r="D13" s="1476">
        <v>1.3672780732306542</v>
      </c>
      <c r="E13" s="1500">
        <v>700.46</v>
      </c>
      <c r="F13" s="1500">
        <v>264.35000000000002</v>
      </c>
      <c r="G13" s="1476">
        <v>0.87879830523406088</v>
      </c>
      <c r="H13" s="1501">
        <v>345.83</v>
      </c>
      <c r="I13" s="1501">
        <v>127.61</v>
      </c>
      <c r="J13" s="1477">
        <v>0.92731738511176343</v>
      </c>
    </row>
    <row r="14" spans="1:13">
      <c r="A14" s="1499" t="s">
        <v>1235</v>
      </c>
      <c r="B14" s="1500">
        <v>4.91</v>
      </c>
      <c r="C14" s="1500">
        <v>2.92</v>
      </c>
      <c r="D14" s="1476">
        <v>7.2026916359976725E-2</v>
      </c>
      <c r="E14" s="1500"/>
      <c r="F14" s="1500"/>
      <c r="G14" s="1476">
        <v>0</v>
      </c>
      <c r="H14" s="1501"/>
      <c r="I14" s="1501"/>
      <c r="J14" s="1477">
        <v>0</v>
      </c>
    </row>
    <row r="15" spans="1:13">
      <c r="A15" s="1499" t="s">
        <v>1236</v>
      </c>
      <c r="B15" s="1500">
        <v>758.61300000000006</v>
      </c>
      <c r="C15" s="1500">
        <v>370.74</v>
      </c>
      <c r="D15" s="1476">
        <v>9.1449517024992382</v>
      </c>
      <c r="E15" s="1500">
        <v>4621.07</v>
      </c>
      <c r="F15" s="1500">
        <v>1964.86</v>
      </c>
      <c r="G15" s="1476">
        <v>6.5319297825693079</v>
      </c>
      <c r="H15" s="1501">
        <v>1839.26</v>
      </c>
      <c r="I15" s="1501">
        <v>782.34</v>
      </c>
      <c r="J15" s="1477">
        <v>5.6851146702322461</v>
      </c>
    </row>
    <row r="16" spans="1:13">
      <c r="A16" s="1499" t="s">
        <v>821</v>
      </c>
      <c r="B16" s="1500">
        <v>56.53</v>
      </c>
      <c r="C16" s="1500">
        <v>33.590000000000003</v>
      </c>
      <c r="D16" s="1476">
        <v>0.82855620566151322</v>
      </c>
      <c r="E16" s="1500">
        <v>201.32</v>
      </c>
      <c r="F16" s="1500">
        <v>132.4</v>
      </c>
      <c r="G16" s="1476">
        <v>0.44014713679965828</v>
      </c>
      <c r="H16" s="1501">
        <v>412.14</v>
      </c>
      <c r="I16" s="1501">
        <v>163.19</v>
      </c>
      <c r="J16" s="1477">
        <v>1.1858704182774755</v>
      </c>
    </row>
    <row r="17" spans="1:10">
      <c r="A17" s="1499" t="s">
        <v>1259</v>
      </c>
      <c r="B17" s="1500">
        <v>1713.85</v>
      </c>
      <c r="C17" s="1500">
        <v>20.239999999999998</v>
      </c>
      <c r="D17" s="1476">
        <v>0.49925506408422221</v>
      </c>
      <c r="E17" s="1500">
        <v>13477.61</v>
      </c>
      <c r="F17" s="1500">
        <v>203.4</v>
      </c>
      <c r="G17" s="1476">
        <v>0.67617770109554742</v>
      </c>
      <c r="H17" s="1501">
        <v>8075.22</v>
      </c>
      <c r="I17" s="1501">
        <v>101.65</v>
      </c>
      <c r="J17" s="1477">
        <v>0.73867104612969792</v>
      </c>
    </row>
    <row r="18" spans="1:10">
      <c r="A18" s="1499" t="s">
        <v>1260</v>
      </c>
      <c r="B18" s="1500">
        <v>1.02</v>
      </c>
      <c r="C18" s="1500">
        <v>0.99</v>
      </c>
      <c r="D18" s="1476">
        <v>2.442008465629348E-2</v>
      </c>
      <c r="E18" s="1500">
        <v>8.82</v>
      </c>
      <c r="F18" s="1500">
        <v>14.02</v>
      </c>
      <c r="G18" s="1476">
        <v>4.6607725513075592E-2</v>
      </c>
      <c r="H18" s="1501">
        <v>0.18</v>
      </c>
      <c r="I18" s="1501">
        <v>0.24</v>
      </c>
      <c r="J18" s="1477">
        <v>1.7440339505275699E-3</v>
      </c>
    </row>
    <row r="19" spans="1:10">
      <c r="A19" s="1499" t="s">
        <v>1261</v>
      </c>
      <c r="B19" s="1500">
        <v>1100.01</v>
      </c>
      <c r="C19" s="1500">
        <v>347.5</v>
      </c>
      <c r="D19" s="1476">
        <v>8.571696381880793</v>
      </c>
      <c r="E19" s="1500">
        <v>3245.75</v>
      </c>
      <c r="F19" s="1500">
        <v>1324.26</v>
      </c>
      <c r="G19" s="1476">
        <v>4.402335705274286</v>
      </c>
      <c r="H19" s="1501">
        <v>1607.92</v>
      </c>
      <c r="I19" s="1501">
        <v>751.43</v>
      </c>
      <c r="J19" s="1477">
        <v>5.4604976310205489</v>
      </c>
    </row>
    <row r="20" spans="1:10" ht="13.5" thickBot="1">
      <c r="A20" s="1484" t="s">
        <v>1262</v>
      </c>
      <c r="B20" s="1486">
        <v>10366.333000000001</v>
      </c>
      <c r="C20" s="1486">
        <v>4054.0399999999991</v>
      </c>
      <c r="D20" s="1486">
        <v>100.00000000000003</v>
      </c>
      <c r="E20" s="1486">
        <v>49020.5</v>
      </c>
      <c r="F20" s="1486">
        <v>30080.850000000002</v>
      </c>
      <c r="G20" s="1486">
        <v>99.999999999999986</v>
      </c>
      <c r="H20" s="1486">
        <v>27746.67</v>
      </c>
      <c r="I20" s="1486">
        <v>13761.200000000003</v>
      </c>
      <c r="J20" s="1504">
        <v>99.999999999999986</v>
      </c>
    </row>
    <row r="21" spans="1:10">
      <c r="A21" s="1403" t="s">
        <v>1237</v>
      </c>
      <c r="B21" s="1466"/>
      <c r="C21" s="1466"/>
      <c r="D21" s="1466"/>
      <c r="E21" s="1466"/>
      <c r="F21" s="1466"/>
      <c r="G21" s="1466"/>
      <c r="H21" s="1466"/>
      <c r="I21" s="1466"/>
      <c r="J21" s="1466"/>
    </row>
    <row r="22" spans="1:10">
      <c r="A22" s="76" t="s">
        <v>1238</v>
      </c>
      <c r="B22" s="1491"/>
      <c r="C22" s="1491"/>
      <c r="D22" s="1491"/>
      <c r="E22" s="1491"/>
      <c r="F22" s="1491"/>
      <c r="G22" s="1491"/>
      <c r="H22" s="1466"/>
      <c r="I22" s="1466"/>
      <c r="J22" s="1466"/>
    </row>
    <row r="23" spans="1:10">
      <c r="A23" s="1403"/>
      <c r="B23" s="240"/>
      <c r="C23" s="240"/>
      <c r="D23" s="1491"/>
      <c r="E23" s="1491"/>
      <c r="F23" s="1496"/>
      <c r="G23" s="1496"/>
      <c r="H23" s="1466"/>
      <c r="I23" s="76"/>
      <c r="J23" s="76"/>
    </row>
    <row r="24" spans="1:10">
      <c r="A24" s="1403"/>
      <c r="B24" s="240"/>
      <c r="C24" s="1494"/>
      <c r="D24" s="1491"/>
      <c r="E24" s="1491"/>
      <c r="F24" s="1496"/>
      <c r="G24" s="1496"/>
      <c r="H24" s="1466"/>
      <c r="I24" s="76"/>
      <c r="J24" s="76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ageMargins left="0.7" right="0.7" top="0.75" bottom="0.75" header="0.3" footer="0.3"/>
  <pageSetup scale="77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34"/>
  <sheetViews>
    <sheetView workbookViewId="0">
      <selection activeCell="M18" sqref="M18"/>
    </sheetView>
  </sheetViews>
  <sheetFormatPr defaultRowHeight="12.75"/>
  <cols>
    <col min="1" max="1" width="23" style="1412" customWidth="1"/>
    <col min="2" max="2" width="10.140625" style="1412" customWidth="1"/>
    <col min="3" max="3" width="9" style="1412" customWidth="1"/>
    <col min="4" max="4" width="7" style="1412" customWidth="1"/>
    <col min="5" max="5" width="9.85546875" style="1412" customWidth="1"/>
    <col min="6" max="6" width="7.28515625" style="1412" customWidth="1"/>
    <col min="7" max="7" width="7.7109375" style="1412" customWidth="1"/>
    <col min="8" max="8" width="10.140625" style="1412" customWidth="1"/>
    <col min="9" max="9" width="9.140625" style="1412" customWidth="1"/>
    <col min="10" max="10" width="8" style="1412" customWidth="1"/>
    <col min="11" max="11" width="9.140625" style="1412"/>
    <col min="12" max="12" width="10.140625" style="1412" bestFit="1" customWidth="1"/>
    <col min="13" max="256" width="9.140625" style="1412"/>
    <col min="257" max="257" width="23" style="1412" customWidth="1"/>
    <col min="258" max="258" width="10.140625" style="1412" customWidth="1"/>
    <col min="259" max="259" width="9" style="1412" customWidth="1"/>
    <col min="260" max="260" width="7" style="1412" customWidth="1"/>
    <col min="261" max="261" width="9.85546875" style="1412" customWidth="1"/>
    <col min="262" max="262" width="7.28515625" style="1412" customWidth="1"/>
    <col min="263" max="263" width="7.7109375" style="1412" customWidth="1"/>
    <col min="264" max="264" width="10.140625" style="1412" customWidth="1"/>
    <col min="265" max="265" width="9.140625" style="1412" customWidth="1"/>
    <col min="266" max="266" width="8" style="1412" customWidth="1"/>
    <col min="267" max="267" width="9.140625" style="1412"/>
    <col min="268" max="268" width="10.140625" style="1412" bestFit="1" customWidth="1"/>
    <col min="269" max="512" width="9.140625" style="1412"/>
    <col min="513" max="513" width="23" style="1412" customWidth="1"/>
    <col min="514" max="514" width="10.140625" style="1412" customWidth="1"/>
    <col min="515" max="515" width="9" style="1412" customWidth="1"/>
    <col min="516" max="516" width="7" style="1412" customWidth="1"/>
    <col min="517" max="517" width="9.85546875" style="1412" customWidth="1"/>
    <col min="518" max="518" width="7.28515625" style="1412" customWidth="1"/>
    <col min="519" max="519" width="7.7109375" style="1412" customWidth="1"/>
    <col min="520" max="520" width="10.140625" style="1412" customWidth="1"/>
    <col min="521" max="521" width="9.140625" style="1412" customWidth="1"/>
    <col min="522" max="522" width="8" style="1412" customWidth="1"/>
    <col min="523" max="523" width="9.140625" style="1412"/>
    <col min="524" max="524" width="10.140625" style="1412" bestFit="1" customWidth="1"/>
    <col min="525" max="768" width="9.140625" style="1412"/>
    <col min="769" max="769" width="23" style="1412" customWidth="1"/>
    <col min="770" max="770" width="10.140625" style="1412" customWidth="1"/>
    <col min="771" max="771" width="9" style="1412" customWidth="1"/>
    <col min="772" max="772" width="7" style="1412" customWidth="1"/>
    <col min="773" max="773" width="9.85546875" style="1412" customWidth="1"/>
    <col min="774" max="774" width="7.28515625" style="1412" customWidth="1"/>
    <col min="775" max="775" width="7.7109375" style="1412" customWidth="1"/>
    <col min="776" max="776" width="10.140625" style="1412" customWidth="1"/>
    <col min="777" max="777" width="9.140625" style="1412" customWidth="1"/>
    <col min="778" max="778" width="8" style="1412" customWidth="1"/>
    <col min="779" max="779" width="9.140625" style="1412"/>
    <col min="780" max="780" width="10.140625" style="1412" bestFit="1" customWidth="1"/>
    <col min="781" max="1024" width="9.140625" style="1412"/>
    <col min="1025" max="1025" width="23" style="1412" customWidth="1"/>
    <col min="1026" max="1026" width="10.140625" style="1412" customWidth="1"/>
    <col min="1027" max="1027" width="9" style="1412" customWidth="1"/>
    <col min="1028" max="1028" width="7" style="1412" customWidth="1"/>
    <col min="1029" max="1029" width="9.85546875" style="1412" customWidth="1"/>
    <col min="1030" max="1030" width="7.28515625" style="1412" customWidth="1"/>
    <col min="1031" max="1031" width="7.7109375" style="1412" customWidth="1"/>
    <col min="1032" max="1032" width="10.140625" style="1412" customWidth="1"/>
    <col min="1033" max="1033" width="9.140625" style="1412" customWidth="1"/>
    <col min="1034" max="1034" width="8" style="1412" customWidth="1"/>
    <col min="1035" max="1035" width="9.140625" style="1412"/>
    <col min="1036" max="1036" width="10.140625" style="1412" bestFit="1" customWidth="1"/>
    <col min="1037" max="1280" width="9.140625" style="1412"/>
    <col min="1281" max="1281" width="23" style="1412" customWidth="1"/>
    <col min="1282" max="1282" width="10.140625" style="1412" customWidth="1"/>
    <col min="1283" max="1283" width="9" style="1412" customWidth="1"/>
    <col min="1284" max="1284" width="7" style="1412" customWidth="1"/>
    <col min="1285" max="1285" width="9.85546875" style="1412" customWidth="1"/>
    <col min="1286" max="1286" width="7.28515625" style="1412" customWidth="1"/>
    <col min="1287" max="1287" width="7.7109375" style="1412" customWidth="1"/>
    <col min="1288" max="1288" width="10.140625" style="1412" customWidth="1"/>
    <col min="1289" max="1289" width="9.140625" style="1412" customWidth="1"/>
    <col min="1290" max="1290" width="8" style="1412" customWidth="1"/>
    <col min="1291" max="1291" width="9.140625" style="1412"/>
    <col min="1292" max="1292" width="10.140625" style="1412" bestFit="1" customWidth="1"/>
    <col min="1293" max="1536" width="9.140625" style="1412"/>
    <col min="1537" max="1537" width="23" style="1412" customWidth="1"/>
    <col min="1538" max="1538" width="10.140625" style="1412" customWidth="1"/>
    <col min="1539" max="1539" width="9" style="1412" customWidth="1"/>
    <col min="1540" max="1540" width="7" style="1412" customWidth="1"/>
    <col min="1541" max="1541" width="9.85546875" style="1412" customWidth="1"/>
    <col min="1542" max="1542" width="7.28515625" style="1412" customWidth="1"/>
    <col min="1543" max="1543" width="7.7109375" style="1412" customWidth="1"/>
    <col min="1544" max="1544" width="10.140625" style="1412" customWidth="1"/>
    <col min="1545" max="1545" width="9.140625" style="1412" customWidth="1"/>
    <col min="1546" max="1546" width="8" style="1412" customWidth="1"/>
    <col min="1547" max="1547" width="9.140625" style="1412"/>
    <col min="1548" max="1548" width="10.140625" style="1412" bestFit="1" customWidth="1"/>
    <col min="1549" max="1792" width="9.140625" style="1412"/>
    <col min="1793" max="1793" width="23" style="1412" customWidth="1"/>
    <col min="1794" max="1794" width="10.140625" style="1412" customWidth="1"/>
    <col min="1795" max="1795" width="9" style="1412" customWidth="1"/>
    <col min="1796" max="1796" width="7" style="1412" customWidth="1"/>
    <col min="1797" max="1797" width="9.85546875" style="1412" customWidth="1"/>
    <col min="1798" max="1798" width="7.28515625" style="1412" customWidth="1"/>
    <col min="1799" max="1799" width="7.7109375" style="1412" customWidth="1"/>
    <col min="1800" max="1800" width="10.140625" style="1412" customWidth="1"/>
    <col min="1801" max="1801" width="9.140625" style="1412" customWidth="1"/>
    <col min="1802" max="1802" width="8" style="1412" customWidth="1"/>
    <col min="1803" max="1803" width="9.140625" style="1412"/>
    <col min="1804" max="1804" width="10.140625" style="1412" bestFit="1" customWidth="1"/>
    <col min="1805" max="2048" width="9.140625" style="1412"/>
    <col min="2049" max="2049" width="23" style="1412" customWidth="1"/>
    <col min="2050" max="2050" width="10.140625" style="1412" customWidth="1"/>
    <col min="2051" max="2051" width="9" style="1412" customWidth="1"/>
    <col min="2052" max="2052" width="7" style="1412" customWidth="1"/>
    <col min="2053" max="2053" width="9.85546875" style="1412" customWidth="1"/>
    <col min="2054" max="2054" width="7.28515625" style="1412" customWidth="1"/>
    <col min="2055" max="2055" width="7.7109375" style="1412" customWidth="1"/>
    <col min="2056" max="2056" width="10.140625" style="1412" customWidth="1"/>
    <col min="2057" max="2057" width="9.140625" style="1412" customWidth="1"/>
    <col min="2058" max="2058" width="8" style="1412" customWidth="1"/>
    <col min="2059" max="2059" width="9.140625" style="1412"/>
    <col min="2060" max="2060" width="10.140625" style="1412" bestFit="1" customWidth="1"/>
    <col min="2061" max="2304" width="9.140625" style="1412"/>
    <col min="2305" max="2305" width="23" style="1412" customWidth="1"/>
    <col min="2306" max="2306" width="10.140625" style="1412" customWidth="1"/>
    <col min="2307" max="2307" width="9" style="1412" customWidth="1"/>
    <col min="2308" max="2308" width="7" style="1412" customWidth="1"/>
    <col min="2309" max="2309" width="9.85546875" style="1412" customWidth="1"/>
    <col min="2310" max="2310" width="7.28515625" style="1412" customWidth="1"/>
    <col min="2311" max="2311" width="7.7109375" style="1412" customWidth="1"/>
    <col min="2312" max="2312" width="10.140625" style="1412" customWidth="1"/>
    <col min="2313" max="2313" width="9.140625" style="1412" customWidth="1"/>
    <col min="2314" max="2314" width="8" style="1412" customWidth="1"/>
    <col min="2315" max="2315" width="9.140625" style="1412"/>
    <col min="2316" max="2316" width="10.140625" style="1412" bestFit="1" customWidth="1"/>
    <col min="2317" max="2560" width="9.140625" style="1412"/>
    <col min="2561" max="2561" width="23" style="1412" customWidth="1"/>
    <col min="2562" max="2562" width="10.140625" style="1412" customWidth="1"/>
    <col min="2563" max="2563" width="9" style="1412" customWidth="1"/>
    <col min="2564" max="2564" width="7" style="1412" customWidth="1"/>
    <col min="2565" max="2565" width="9.85546875" style="1412" customWidth="1"/>
    <col min="2566" max="2566" width="7.28515625" style="1412" customWidth="1"/>
    <col min="2567" max="2567" width="7.7109375" style="1412" customWidth="1"/>
    <col min="2568" max="2568" width="10.140625" style="1412" customWidth="1"/>
    <col min="2569" max="2569" width="9.140625" style="1412" customWidth="1"/>
    <col min="2570" max="2570" width="8" style="1412" customWidth="1"/>
    <col min="2571" max="2571" width="9.140625" style="1412"/>
    <col min="2572" max="2572" width="10.140625" style="1412" bestFit="1" customWidth="1"/>
    <col min="2573" max="2816" width="9.140625" style="1412"/>
    <col min="2817" max="2817" width="23" style="1412" customWidth="1"/>
    <col min="2818" max="2818" width="10.140625" style="1412" customWidth="1"/>
    <col min="2819" max="2819" width="9" style="1412" customWidth="1"/>
    <col min="2820" max="2820" width="7" style="1412" customWidth="1"/>
    <col min="2821" max="2821" width="9.85546875" style="1412" customWidth="1"/>
    <col min="2822" max="2822" width="7.28515625" style="1412" customWidth="1"/>
    <col min="2823" max="2823" width="7.7109375" style="1412" customWidth="1"/>
    <col min="2824" max="2824" width="10.140625" style="1412" customWidth="1"/>
    <col min="2825" max="2825" width="9.140625" style="1412" customWidth="1"/>
    <col min="2826" max="2826" width="8" style="1412" customWidth="1"/>
    <col min="2827" max="2827" width="9.140625" style="1412"/>
    <col min="2828" max="2828" width="10.140625" style="1412" bestFit="1" customWidth="1"/>
    <col min="2829" max="3072" width="9.140625" style="1412"/>
    <col min="3073" max="3073" width="23" style="1412" customWidth="1"/>
    <col min="3074" max="3074" width="10.140625" style="1412" customWidth="1"/>
    <col min="3075" max="3075" width="9" style="1412" customWidth="1"/>
    <col min="3076" max="3076" width="7" style="1412" customWidth="1"/>
    <col min="3077" max="3077" width="9.85546875" style="1412" customWidth="1"/>
    <col min="3078" max="3078" width="7.28515625" style="1412" customWidth="1"/>
    <col min="3079" max="3079" width="7.7109375" style="1412" customWidth="1"/>
    <col min="3080" max="3080" width="10.140625" style="1412" customWidth="1"/>
    <col min="3081" max="3081" width="9.140625" style="1412" customWidth="1"/>
    <col min="3082" max="3082" width="8" style="1412" customWidth="1"/>
    <col min="3083" max="3083" width="9.140625" style="1412"/>
    <col min="3084" max="3084" width="10.140625" style="1412" bestFit="1" customWidth="1"/>
    <col min="3085" max="3328" width="9.140625" style="1412"/>
    <col min="3329" max="3329" width="23" style="1412" customWidth="1"/>
    <col min="3330" max="3330" width="10.140625" style="1412" customWidth="1"/>
    <col min="3331" max="3331" width="9" style="1412" customWidth="1"/>
    <col min="3332" max="3332" width="7" style="1412" customWidth="1"/>
    <col min="3333" max="3333" width="9.85546875" style="1412" customWidth="1"/>
    <col min="3334" max="3334" width="7.28515625" style="1412" customWidth="1"/>
    <col min="3335" max="3335" width="7.7109375" style="1412" customWidth="1"/>
    <col min="3336" max="3336" width="10.140625" style="1412" customWidth="1"/>
    <col min="3337" max="3337" width="9.140625" style="1412" customWidth="1"/>
    <col min="3338" max="3338" width="8" style="1412" customWidth="1"/>
    <col min="3339" max="3339" width="9.140625" style="1412"/>
    <col min="3340" max="3340" width="10.140625" style="1412" bestFit="1" customWidth="1"/>
    <col min="3341" max="3584" width="9.140625" style="1412"/>
    <col min="3585" max="3585" width="23" style="1412" customWidth="1"/>
    <col min="3586" max="3586" width="10.140625" style="1412" customWidth="1"/>
    <col min="3587" max="3587" width="9" style="1412" customWidth="1"/>
    <col min="3588" max="3588" width="7" style="1412" customWidth="1"/>
    <col min="3589" max="3589" width="9.85546875" style="1412" customWidth="1"/>
    <col min="3590" max="3590" width="7.28515625" style="1412" customWidth="1"/>
    <col min="3591" max="3591" width="7.7109375" style="1412" customWidth="1"/>
    <col min="3592" max="3592" width="10.140625" style="1412" customWidth="1"/>
    <col min="3593" max="3593" width="9.140625" style="1412" customWidth="1"/>
    <col min="3594" max="3594" width="8" style="1412" customWidth="1"/>
    <col min="3595" max="3595" width="9.140625" style="1412"/>
    <col min="3596" max="3596" width="10.140625" style="1412" bestFit="1" customWidth="1"/>
    <col min="3597" max="3840" width="9.140625" style="1412"/>
    <col min="3841" max="3841" width="23" style="1412" customWidth="1"/>
    <col min="3842" max="3842" width="10.140625" style="1412" customWidth="1"/>
    <col min="3843" max="3843" width="9" style="1412" customWidth="1"/>
    <col min="3844" max="3844" width="7" style="1412" customWidth="1"/>
    <col min="3845" max="3845" width="9.85546875" style="1412" customWidth="1"/>
    <col min="3846" max="3846" width="7.28515625" style="1412" customWidth="1"/>
    <col min="3847" max="3847" width="7.7109375" style="1412" customWidth="1"/>
    <col min="3848" max="3848" width="10.140625" style="1412" customWidth="1"/>
    <col min="3849" max="3849" width="9.140625" style="1412" customWidth="1"/>
    <col min="3850" max="3850" width="8" style="1412" customWidth="1"/>
    <col min="3851" max="3851" width="9.140625" style="1412"/>
    <col min="3852" max="3852" width="10.140625" style="1412" bestFit="1" customWidth="1"/>
    <col min="3853" max="4096" width="9.140625" style="1412"/>
    <col min="4097" max="4097" width="23" style="1412" customWidth="1"/>
    <col min="4098" max="4098" width="10.140625" style="1412" customWidth="1"/>
    <col min="4099" max="4099" width="9" style="1412" customWidth="1"/>
    <col min="4100" max="4100" width="7" style="1412" customWidth="1"/>
    <col min="4101" max="4101" width="9.85546875" style="1412" customWidth="1"/>
    <col min="4102" max="4102" width="7.28515625" style="1412" customWidth="1"/>
    <col min="4103" max="4103" width="7.7109375" style="1412" customWidth="1"/>
    <col min="4104" max="4104" width="10.140625" style="1412" customWidth="1"/>
    <col min="4105" max="4105" width="9.140625" style="1412" customWidth="1"/>
    <col min="4106" max="4106" width="8" style="1412" customWidth="1"/>
    <col min="4107" max="4107" width="9.140625" style="1412"/>
    <col min="4108" max="4108" width="10.140625" style="1412" bestFit="1" customWidth="1"/>
    <col min="4109" max="4352" width="9.140625" style="1412"/>
    <col min="4353" max="4353" width="23" style="1412" customWidth="1"/>
    <col min="4354" max="4354" width="10.140625" style="1412" customWidth="1"/>
    <col min="4355" max="4355" width="9" style="1412" customWidth="1"/>
    <col min="4356" max="4356" width="7" style="1412" customWidth="1"/>
    <col min="4357" max="4357" width="9.85546875" style="1412" customWidth="1"/>
    <col min="4358" max="4358" width="7.28515625" style="1412" customWidth="1"/>
    <col min="4359" max="4359" width="7.7109375" style="1412" customWidth="1"/>
    <col min="4360" max="4360" width="10.140625" style="1412" customWidth="1"/>
    <col min="4361" max="4361" width="9.140625" style="1412" customWidth="1"/>
    <col min="4362" max="4362" width="8" style="1412" customWidth="1"/>
    <col min="4363" max="4363" width="9.140625" style="1412"/>
    <col min="4364" max="4364" width="10.140625" style="1412" bestFit="1" customWidth="1"/>
    <col min="4365" max="4608" width="9.140625" style="1412"/>
    <col min="4609" max="4609" width="23" style="1412" customWidth="1"/>
    <col min="4610" max="4610" width="10.140625" style="1412" customWidth="1"/>
    <col min="4611" max="4611" width="9" style="1412" customWidth="1"/>
    <col min="4612" max="4612" width="7" style="1412" customWidth="1"/>
    <col min="4613" max="4613" width="9.85546875" style="1412" customWidth="1"/>
    <col min="4614" max="4614" width="7.28515625" style="1412" customWidth="1"/>
    <col min="4615" max="4615" width="7.7109375" style="1412" customWidth="1"/>
    <col min="4616" max="4616" width="10.140625" style="1412" customWidth="1"/>
    <col min="4617" max="4617" width="9.140625" style="1412" customWidth="1"/>
    <col min="4618" max="4618" width="8" style="1412" customWidth="1"/>
    <col min="4619" max="4619" width="9.140625" style="1412"/>
    <col min="4620" max="4620" width="10.140625" style="1412" bestFit="1" customWidth="1"/>
    <col min="4621" max="4864" width="9.140625" style="1412"/>
    <col min="4865" max="4865" width="23" style="1412" customWidth="1"/>
    <col min="4866" max="4866" width="10.140625" style="1412" customWidth="1"/>
    <col min="4867" max="4867" width="9" style="1412" customWidth="1"/>
    <col min="4868" max="4868" width="7" style="1412" customWidth="1"/>
    <col min="4869" max="4869" width="9.85546875" style="1412" customWidth="1"/>
    <col min="4870" max="4870" width="7.28515625" style="1412" customWidth="1"/>
    <col min="4871" max="4871" width="7.7109375" style="1412" customWidth="1"/>
    <col min="4872" max="4872" width="10.140625" style="1412" customWidth="1"/>
    <col min="4873" max="4873" width="9.140625" style="1412" customWidth="1"/>
    <col min="4874" max="4874" width="8" style="1412" customWidth="1"/>
    <col min="4875" max="4875" width="9.140625" style="1412"/>
    <col min="4876" max="4876" width="10.140625" style="1412" bestFit="1" customWidth="1"/>
    <col min="4877" max="5120" width="9.140625" style="1412"/>
    <col min="5121" max="5121" width="23" style="1412" customWidth="1"/>
    <col min="5122" max="5122" width="10.140625" style="1412" customWidth="1"/>
    <col min="5123" max="5123" width="9" style="1412" customWidth="1"/>
    <col min="5124" max="5124" width="7" style="1412" customWidth="1"/>
    <col min="5125" max="5125" width="9.85546875" style="1412" customWidth="1"/>
    <col min="5126" max="5126" width="7.28515625" style="1412" customWidth="1"/>
    <col min="5127" max="5127" width="7.7109375" style="1412" customWidth="1"/>
    <col min="5128" max="5128" width="10.140625" style="1412" customWidth="1"/>
    <col min="5129" max="5129" width="9.140625" style="1412" customWidth="1"/>
    <col min="5130" max="5130" width="8" style="1412" customWidth="1"/>
    <col min="5131" max="5131" width="9.140625" style="1412"/>
    <col min="5132" max="5132" width="10.140625" style="1412" bestFit="1" customWidth="1"/>
    <col min="5133" max="5376" width="9.140625" style="1412"/>
    <col min="5377" max="5377" width="23" style="1412" customWidth="1"/>
    <col min="5378" max="5378" width="10.140625" style="1412" customWidth="1"/>
    <col min="5379" max="5379" width="9" style="1412" customWidth="1"/>
    <col min="5380" max="5380" width="7" style="1412" customWidth="1"/>
    <col min="5381" max="5381" width="9.85546875" style="1412" customWidth="1"/>
    <col min="5382" max="5382" width="7.28515625" style="1412" customWidth="1"/>
    <col min="5383" max="5383" width="7.7109375" style="1412" customWidth="1"/>
    <col min="5384" max="5384" width="10.140625" style="1412" customWidth="1"/>
    <col min="5385" max="5385" width="9.140625" style="1412" customWidth="1"/>
    <col min="5386" max="5386" width="8" style="1412" customWidth="1"/>
    <col min="5387" max="5387" width="9.140625" style="1412"/>
    <col min="5388" max="5388" width="10.140625" style="1412" bestFit="1" customWidth="1"/>
    <col min="5389" max="5632" width="9.140625" style="1412"/>
    <col min="5633" max="5633" width="23" style="1412" customWidth="1"/>
    <col min="5634" max="5634" width="10.140625" style="1412" customWidth="1"/>
    <col min="5635" max="5635" width="9" style="1412" customWidth="1"/>
    <col min="5636" max="5636" width="7" style="1412" customWidth="1"/>
    <col min="5637" max="5637" width="9.85546875" style="1412" customWidth="1"/>
    <col min="5638" max="5638" width="7.28515625" style="1412" customWidth="1"/>
    <col min="5639" max="5639" width="7.7109375" style="1412" customWidth="1"/>
    <col min="5640" max="5640" width="10.140625" style="1412" customWidth="1"/>
    <col min="5641" max="5641" width="9.140625" style="1412" customWidth="1"/>
    <col min="5642" max="5642" width="8" style="1412" customWidth="1"/>
    <col min="5643" max="5643" width="9.140625" style="1412"/>
    <col min="5644" max="5644" width="10.140625" style="1412" bestFit="1" customWidth="1"/>
    <col min="5645" max="5888" width="9.140625" style="1412"/>
    <col min="5889" max="5889" width="23" style="1412" customWidth="1"/>
    <col min="5890" max="5890" width="10.140625" style="1412" customWidth="1"/>
    <col min="5891" max="5891" width="9" style="1412" customWidth="1"/>
    <col min="5892" max="5892" width="7" style="1412" customWidth="1"/>
    <col min="5893" max="5893" width="9.85546875" style="1412" customWidth="1"/>
    <col min="5894" max="5894" width="7.28515625" style="1412" customWidth="1"/>
    <col min="5895" max="5895" width="7.7109375" style="1412" customWidth="1"/>
    <col min="5896" max="5896" width="10.140625" style="1412" customWidth="1"/>
    <col min="5897" max="5897" width="9.140625" style="1412" customWidth="1"/>
    <col min="5898" max="5898" width="8" style="1412" customWidth="1"/>
    <col min="5899" max="5899" width="9.140625" style="1412"/>
    <col min="5900" max="5900" width="10.140625" style="1412" bestFit="1" customWidth="1"/>
    <col min="5901" max="6144" width="9.140625" style="1412"/>
    <col min="6145" max="6145" width="23" style="1412" customWidth="1"/>
    <col min="6146" max="6146" width="10.140625" style="1412" customWidth="1"/>
    <col min="6147" max="6147" width="9" style="1412" customWidth="1"/>
    <col min="6148" max="6148" width="7" style="1412" customWidth="1"/>
    <col min="6149" max="6149" width="9.85546875" style="1412" customWidth="1"/>
    <col min="6150" max="6150" width="7.28515625" style="1412" customWidth="1"/>
    <col min="6151" max="6151" width="7.7109375" style="1412" customWidth="1"/>
    <col min="6152" max="6152" width="10.140625" style="1412" customWidth="1"/>
    <col min="6153" max="6153" width="9.140625" style="1412" customWidth="1"/>
    <col min="6154" max="6154" width="8" style="1412" customWidth="1"/>
    <col min="6155" max="6155" width="9.140625" style="1412"/>
    <col min="6156" max="6156" width="10.140625" style="1412" bestFit="1" customWidth="1"/>
    <col min="6157" max="6400" width="9.140625" style="1412"/>
    <col min="6401" max="6401" width="23" style="1412" customWidth="1"/>
    <col min="6402" max="6402" width="10.140625" style="1412" customWidth="1"/>
    <col min="6403" max="6403" width="9" style="1412" customWidth="1"/>
    <col min="6404" max="6404" width="7" style="1412" customWidth="1"/>
    <col min="6405" max="6405" width="9.85546875" style="1412" customWidth="1"/>
    <col min="6406" max="6406" width="7.28515625" style="1412" customWidth="1"/>
    <col min="6407" max="6407" width="7.7109375" style="1412" customWidth="1"/>
    <col min="6408" max="6408" width="10.140625" style="1412" customWidth="1"/>
    <col min="6409" max="6409" width="9.140625" style="1412" customWidth="1"/>
    <col min="6410" max="6410" width="8" style="1412" customWidth="1"/>
    <col min="6411" max="6411" width="9.140625" style="1412"/>
    <col min="6412" max="6412" width="10.140625" style="1412" bestFit="1" customWidth="1"/>
    <col min="6413" max="6656" width="9.140625" style="1412"/>
    <col min="6657" max="6657" width="23" style="1412" customWidth="1"/>
    <col min="6658" max="6658" width="10.140625" style="1412" customWidth="1"/>
    <col min="6659" max="6659" width="9" style="1412" customWidth="1"/>
    <col min="6660" max="6660" width="7" style="1412" customWidth="1"/>
    <col min="6661" max="6661" width="9.85546875" style="1412" customWidth="1"/>
    <col min="6662" max="6662" width="7.28515625" style="1412" customWidth="1"/>
    <col min="6663" max="6663" width="7.7109375" style="1412" customWidth="1"/>
    <col min="6664" max="6664" width="10.140625" style="1412" customWidth="1"/>
    <col min="6665" max="6665" width="9.140625" style="1412" customWidth="1"/>
    <col min="6666" max="6666" width="8" style="1412" customWidth="1"/>
    <col min="6667" max="6667" width="9.140625" style="1412"/>
    <col min="6668" max="6668" width="10.140625" style="1412" bestFit="1" customWidth="1"/>
    <col min="6669" max="6912" width="9.140625" style="1412"/>
    <col min="6913" max="6913" width="23" style="1412" customWidth="1"/>
    <col min="6914" max="6914" width="10.140625" style="1412" customWidth="1"/>
    <col min="6915" max="6915" width="9" style="1412" customWidth="1"/>
    <col min="6916" max="6916" width="7" style="1412" customWidth="1"/>
    <col min="6917" max="6917" width="9.85546875" style="1412" customWidth="1"/>
    <col min="6918" max="6918" width="7.28515625" style="1412" customWidth="1"/>
    <col min="6919" max="6919" width="7.7109375" style="1412" customWidth="1"/>
    <col min="6920" max="6920" width="10.140625" style="1412" customWidth="1"/>
    <col min="6921" max="6921" width="9.140625" style="1412" customWidth="1"/>
    <col min="6922" max="6922" width="8" style="1412" customWidth="1"/>
    <col min="6923" max="6923" width="9.140625" style="1412"/>
    <col min="6924" max="6924" width="10.140625" style="1412" bestFit="1" customWidth="1"/>
    <col min="6925" max="7168" width="9.140625" style="1412"/>
    <col min="7169" max="7169" width="23" style="1412" customWidth="1"/>
    <col min="7170" max="7170" width="10.140625" style="1412" customWidth="1"/>
    <col min="7171" max="7171" width="9" style="1412" customWidth="1"/>
    <col min="7172" max="7172" width="7" style="1412" customWidth="1"/>
    <col min="7173" max="7173" width="9.85546875" style="1412" customWidth="1"/>
    <col min="7174" max="7174" width="7.28515625" style="1412" customWidth="1"/>
    <col min="7175" max="7175" width="7.7109375" style="1412" customWidth="1"/>
    <col min="7176" max="7176" width="10.140625" style="1412" customWidth="1"/>
    <col min="7177" max="7177" width="9.140625" style="1412" customWidth="1"/>
    <col min="7178" max="7178" width="8" style="1412" customWidth="1"/>
    <col min="7179" max="7179" width="9.140625" style="1412"/>
    <col min="7180" max="7180" width="10.140625" style="1412" bestFit="1" customWidth="1"/>
    <col min="7181" max="7424" width="9.140625" style="1412"/>
    <col min="7425" max="7425" width="23" style="1412" customWidth="1"/>
    <col min="7426" max="7426" width="10.140625" style="1412" customWidth="1"/>
    <col min="7427" max="7427" width="9" style="1412" customWidth="1"/>
    <col min="7428" max="7428" width="7" style="1412" customWidth="1"/>
    <col min="7429" max="7429" width="9.85546875" style="1412" customWidth="1"/>
    <col min="7430" max="7430" width="7.28515625" style="1412" customWidth="1"/>
    <col min="7431" max="7431" width="7.7109375" style="1412" customWidth="1"/>
    <col min="7432" max="7432" width="10.140625" style="1412" customWidth="1"/>
    <col min="7433" max="7433" width="9.140625" style="1412" customWidth="1"/>
    <col min="7434" max="7434" width="8" style="1412" customWidth="1"/>
    <col min="7435" max="7435" width="9.140625" style="1412"/>
    <col min="7436" max="7436" width="10.140625" style="1412" bestFit="1" customWidth="1"/>
    <col min="7437" max="7680" width="9.140625" style="1412"/>
    <col min="7681" max="7681" width="23" style="1412" customWidth="1"/>
    <col min="7682" max="7682" width="10.140625" style="1412" customWidth="1"/>
    <col min="7683" max="7683" width="9" style="1412" customWidth="1"/>
    <col min="7684" max="7684" width="7" style="1412" customWidth="1"/>
    <col min="7685" max="7685" width="9.85546875" style="1412" customWidth="1"/>
    <col min="7686" max="7686" width="7.28515625" style="1412" customWidth="1"/>
    <col min="7687" max="7687" width="7.7109375" style="1412" customWidth="1"/>
    <col min="7688" max="7688" width="10.140625" style="1412" customWidth="1"/>
    <col min="7689" max="7689" width="9.140625" style="1412" customWidth="1"/>
    <col min="7690" max="7690" width="8" style="1412" customWidth="1"/>
    <col min="7691" max="7691" width="9.140625" style="1412"/>
    <col min="7692" max="7692" width="10.140625" style="1412" bestFit="1" customWidth="1"/>
    <col min="7693" max="7936" width="9.140625" style="1412"/>
    <col min="7937" max="7937" width="23" style="1412" customWidth="1"/>
    <col min="7938" max="7938" width="10.140625" style="1412" customWidth="1"/>
    <col min="7939" max="7939" width="9" style="1412" customWidth="1"/>
    <col min="7940" max="7940" width="7" style="1412" customWidth="1"/>
    <col min="7941" max="7941" width="9.85546875" style="1412" customWidth="1"/>
    <col min="7942" max="7942" width="7.28515625" style="1412" customWidth="1"/>
    <col min="7943" max="7943" width="7.7109375" style="1412" customWidth="1"/>
    <col min="7944" max="7944" width="10.140625" style="1412" customWidth="1"/>
    <col min="7945" max="7945" width="9.140625" style="1412" customWidth="1"/>
    <col min="7946" max="7946" width="8" style="1412" customWidth="1"/>
    <col min="7947" max="7947" width="9.140625" style="1412"/>
    <col min="7948" max="7948" width="10.140625" style="1412" bestFit="1" customWidth="1"/>
    <col min="7949" max="8192" width="9.140625" style="1412"/>
    <col min="8193" max="8193" width="23" style="1412" customWidth="1"/>
    <col min="8194" max="8194" width="10.140625" style="1412" customWidth="1"/>
    <col min="8195" max="8195" width="9" style="1412" customWidth="1"/>
    <col min="8196" max="8196" width="7" style="1412" customWidth="1"/>
    <col min="8197" max="8197" width="9.85546875" style="1412" customWidth="1"/>
    <col min="8198" max="8198" width="7.28515625" style="1412" customWidth="1"/>
    <col min="8199" max="8199" width="7.7109375" style="1412" customWidth="1"/>
    <col min="8200" max="8200" width="10.140625" style="1412" customWidth="1"/>
    <col min="8201" max="8201" width="9.140625" style="1412" customWidth="1"/>
    <col min="8202" max="8202" width="8" style="1412" customWidth="1"/>
    <col min="8203" max="8203" width="9.140625" style="1412"/>
    <col min="8204" max="8204" width="10.140625" style="1412" bestFit="1" customWidth="1"/>
    <col min="8205" max="8448" width="9.140625" style="1412"/>
    <col min="8449" max="8449" width="23" style="1412" customWidth="1"/>
    <col min="8450" max="8450" width="10.140625" style="1412" customWidth="1"/>
    <col min="8451" max="8451" width="9" style="1412" customWidth="1"/>
    <col min="8452" max="8452" width="7" style="1412" customWidth="1"/>
    <col min="8453" max="8453" width="9.85546875" style="1412" customWidth="1"/>
    <col min="8454" max="8454" width="7.28515625" style="1412" customWidth="1"/>
    <col min="8455" max="8455" width="7.7109375" style="1412" customWidth="1"/>
    <col min="8456" max="8456" width="10.140625" style="1412" customWidth="1"/>
    <col min="8457" max="8457" width="9.140625" style="1412" customWidth="1"/>
    <col min="8458" max="8458" width="8" style="1412" customWidth="1"/>
    <col min="8459" max="8459" width="9.140625" style="1412"/>
    <col min="8460" max="8460" width="10.140625" style="1412" bestFit="1" customWidth="1"/>
    <col min="8461" max="8704" width="9.140625" style="1412"/>
    <col min="8705" max="8705" width="23" style="1412" customWidth="1"/>
    <col min="8706" max="8706" width="10.140625" style="1412" customWidth="1"/>
    <col min="8707" max="8707" width="9" style="1412" customWidth="1"/>
    <col min="8708" max="8708" width="7" style="1412" customWidth="1"/>
    <col min="8709" max="8709" width="9.85546875" style="1412" customWidth="1"/>
    <col min="8710" max="8710" width="7.28515625" style="1412" customWidth="1"/>
    <col min="8711" max="8711" width="7.7109375" style="1412" customWidth="1"/>
    <col min="8712" max="8712" width="10.140625" style="1412" customWidth="1"/>
    <col min="8713" max="8713" width="9.140625" style="1412" customWidth="1"/>
    <col min="8714" max="8714" width="8" style="1412" customWidth="1"/>
    <col min="8715" max="8715" width="9.140625" style="1412"/>
    <col min="8716" max="8716" width="10.140625" style="1412" bestFit="1" customWidth="1"/>
    <col min="8717" max="8960" width="9.140625" style="1412"/>
    <col min="8961" max="8961" width="23" style="1412" customWidth="1"/>
    <col min="8962" max="8962" width="10.140625" style="1412" customWidth="1"/>
    <col min="8963" max="8963" width="9" style="1412" customWidth="1"/>
    <col min="8964" max="8964" width="7" style="1412" customWidth="1"/>
    <col min="8965" max="8965" width="9.85546875" style="1412" customWidth="1"/>
    <col min="8966" max="8966" width="7.28515625" style="1412" customWidth="1"/>
    <col min="8967" max="8967" width="7.7109375" style="1412" customWidth="1"/>
    <col min="8968" max="8968" width="10.140625" style="1412" customWidth="1"/>
    <col min="8969" max="8969" width="9.140625" style="1412" customWidth="1"/>
    <col min="8970" max="8970" width="8" style="1412" customWidth="1"/>
    <col min="8971" max="8971" width="9.140625" style="1412"/>
    <col min="8972" max="8972" width="10.140625" style="1412" bestFit="1" customWidth="1"/>
    <col min="8973" max="9216" width="9.140625" style="1412"/>
    <col min="9217" max="9217" width="23" style="1412" customWidth="1"/>
    <col min="9218" max="9218" width="10.140625" style="1412" customWidth="1"/>
    <col min="9219" max="9219" width="9" style="1412" customWidth="1"/>
    <col min="9220" max="9220" width="7" style="1412" customWidth="1"/>
    <col min="9221" max="9221" width="9.85546875" style="1412" customWidth="1"/>
    <col min="9222" max="9222" width="7.28515625" style="1412" customWidth="1"/>
    <col min="9223" max="9223" width="7.7109375" style="1412" customWidth="1"/>
    <col min="9224" max="9224" width="10.140625" style="1412" customWidth="1"/>
    <col min="9225" max="9225" width="9.140625" style="1412" customWidth="1"/>
    <col min="9226" max="9226" width="8" style="1412" customWidth="1"/>
    <col min="9227" max="9227" width="9.140625" style="1412"/>
    <col min="9228" max="9228" width="10.140625" style="1412" bestFit="1" customWidth="1"/>
    <col min="9229" max="9472" width="9.140625" style="1412"/>
    <col min="9473" max="9473" width="23" style="1412" customWidth="1"/>
    <col min="9474" max="9474" width="10.140625" style="1412" customWidth="1"/>
    <col min="9475" max="9475" width="9" style="1412" customWidth="1"/>
    <col min="9476" max="9476" width="7" style="1412" customWidth="1"/>
    <col min="9477" max="9477" width="9.85546875" style="1412" customWidth="1"/>
    <col min="9478" max="9478" width="7.28515625" style="1412" customWidth="1"/>
    <col min="9479" max="9479" width="7.7109375" style="1412" customWidth="1"/>
    <col min="9480" max="9480" width="10.140625" style="1412" customWidth="1"/>
    <col min="9481" max="9481" width="9.140625" style="1412" customWidth="1"/>
    <col min="9482" max="9482" width="8" style="1412" customWidth="1"/>
    <col min="9483" max="9483" width="9.140625" style="1412"/>
    <col min="9484" max="9484" width="10.140625" style="1412" bestFit="1" customWidth="1"/>
    <col min="9485" max="9728" width="9.140625" style="1412"/>
    <col min="9729" max="9729" width="23" style="1412" customWidth="1"/>
    <col min="9730" max="9730" width="10.140625" style="1412" customWidth="1"/>
    <col min="9731" max="9731" width="9" style="1412" customWidth="1"/>
    <col min="9732" max="9732" width="7" style="1412" customWidth="1"/>
    <col min="9733" max="9733" width="9.85546875" style="1412" customWidth="1"/>
    <col min="9734" max="9734" width="7.28515625" style="1412" customWidth="1"/>
    <col min="9735" max="9735" width="7.7109375" style="1412" customWidth="1"/>
    <col min="9736" max="9736" width="10.140625" style="1412" customWidth="1"/>
    <col min="9737" max="9737" width="9.140625" style="1412" customWidth="1"/>
    <col min="9738" max="9738" width="8" style="1412" customWidth="1"/>
    <col min="9739" max="9739" width="9.140625" style="1412"/>
    <col min="9740" max="9740" width="10.140625" style="1412" bestFit="1" customWidth="1"/>
    <col min="9741" max="9984" width="9.140625" style="1412"/>
    <col min="9985" max="9985" width="23" style="1412" customWidth="1"/>
    <col min="9986" max="9986" width="10.140625" style="1412" customWidth="1"/>
    <col min="9987" max="9987" width="9" style="1412" customWidth="1"/>
    <col min="9988" max="9988" width="7" style="1412" customWidth="1"/>
    <col min="9989" max="9989" width="9.85546875" style="1412" customWidth="1"/>
    <col min="9990" max="9990" width="7.28515625" style="1412" customWidth="1"/>
    <col min="9991" max="9991" width="7.7109375" style="1412" customWidth="1"/>
    <col min="9992" max="9992" width="10.140625" style="1412" customWidth="1"/>
    <col min="9993" max="9993" width="9.140625" style="1412" customWidth="1"/>
    <col min="9994" max="9994" width="8" style="1412" customWidth="1"/>
    <col min="9995" max="9995" width="9.140625" style="1412"/>
    <col min="9996" max="9996" width="10.140625" style="1412" bestFit="1" customWidth="1"/>
    <col min="9997" max="10240" width="9.140625" style="1412"/>
    <col min="10241" max="10241" width="23" style="1412" customWidth="1"/>
    <col min="10242" max="10242" width="10.140625" style="1412" customWidth="1"/>
    <col min="10243" max="10243" width="9" style="1412" customWidth="1"/>
    <col min="10244" max="10244" width="7" style="1412" customWidth="1"/>
    <col min="10245" max="10245" width="9.85546875" style="1412" customWidth="1"/>
    <col min="10246" max="10246" width="7.28515625" style="1412" customWidth="1"/>
    <col min="10247" max="10247" width="7.7109375" style="1412" customWidth="1"/>
    <col min="10248" max="10248" width="10.140625" style="1412" customWidth="1"/>
    <col min="10249" max="10249" width="9.140625" style="1412" customWidth="1"/>
    <col min="10250" max="10250" width="8" style="1412" customWidth="1"/>
    <col min="10251" max="10251" width="9.140625" style="1412"/>
    <col min="10252" max="10252" width="10.140625" style="1412" bestFit="1" customWidth="1"/>
    <col min="10253" max="10496" width="9.140625" style="1412"/>
    <col min="10497" max="10497" width="23" style="1412" customWidth="1"/>
    <col min="10498" max="10498" width="10.140625" style="1412" customWidth="1"/>
    <col min="10499" max="10499" width="9" style="1412" customWidth="1"/>
    <col min="10500" max="10500" width="7" style="1412" customWidth="1"/>
    <col min="10501" max="10501" width="9.85546875" style="1412" customWidth="1"/>
    <col min="10502" max="10502" width="7.28515625" style="1412" customWidth="1"/>
    <col min="10503" max="10503" width="7.7109375" style="1412" customWidth="1"/>
    <col min="10504" max="10504" width="10.140625" style="1412" customWidth="1"/>
    <col min="10505" max="10505" width="9.140625" style="1412" customWidth="1"/>
    <col min="10506" max="10506" width="8" style="1412" customWidth="1"/>
    <col min="10507" max="10507" width="9.140625" style="1412"/>
    <col min="10508" max="10508" width="10.140625" style="1412" bestFit="1" customWidth="1"/>
    <col min="10509" max="10752" width="9.140625" style="1412"/>
    <col min="10753" max="10753" width="23" style="1412" customWidth="1"/>
    <col min="10754" max="10754" width="10.140625" style="1412" customWidth="1"/>
    <col min="10755" max="10755" width="9" style="1412" customWidth="1"/>
    <col min="10756" max="10756" width="7" style="1412" customWidth="1"/>
    <col min="10757" max="10757" width="9.85546875" style="1412" customWidth="1"/>
    <col min="10758" max="10758" width="7.28515625" style="1412" customWidth="1"/>
    <col min="10759" max="10759" width="7.7109375" style="1412" customWidth="1"/>
    <col min="10760" max="10760" width="10.140625" style="1412" customWidth="1"/>
    <col min="10761" max="10761" width="9.140625" style="1412" customWidth="1"/>
    <col min="10762" max="10762" width="8" style="1412" customWidth="1"/>
    <col min="10763" max="10763" width="9.140625" style="1412"/>
    <col min="10764" max="10764" width="10.140625" style="1412" bestFit="1" customWidth="1"/>
    <col min="10765" max="11008" width="9.140625" style="1412"/>
    <col min="11009" max="11009" width="23" style="1412" customWidth="1"/>
    <col min="11010" max="11010" width="10.140625" style="1412" customWidth="1"/>
    <col min="11011" max="11011" width="9" style="1412" customWidth="1"/>
    <col min="11012" max="11012" width="7" style="1412" customWidth="1"/>
    <col min="11013" max="11013" width="9.85546875" style="1412" customWidth="1"/>
    <col min="11014" max="11014" width="7.28515625" style="1412" customWidth="1"/>
    <col min="11015" max="11015" width="7.7109375" style="1412" customWidth="1"/>
    <col min="11016" max="11016" width="10.140625" style="1412" customWidth="1"/>
    <col min="11017" max="11017" width="9.140625" style="1412" customWidth="1"/>
    <col min="11018" max="11018" width="8" style="1412" customWidth="1"/>
    <col min="11019" max="11019" width="9.140625" style="1412"/>
    <col min="11020" max="11020" width="10.140625" style="1412" bestFit="1" customWidth="1"/>
    <col min="11021" max="11264" width="9.140625" style="1412"/>
    <col min="11265" max="11265" width="23" style="1412" customWidth="1"/>
    <col min="11266" max="11266" width="10.140625" style="1412" customWidth="1"/>
    <col min="11267" max="11267" width="9" style="1412" customWidth="1"/>
    <col min="11268" max="11268" width="7" style="1412" customWidth="1"/>
    <col min="11269" max="11269" width="9.85546875" style="1412" customWidth="1"/>
    <col min="11270" max="11270" width="7.28515625" style="1412" customWidth="1"/>
    <col min="11271" max="11271" width="7.7109375" style="1412" customWidth="1"/>
    <col min="11272" max="11272" width="10.140625" style="1412" customWidth="1"/>
    <col min="11273" max="11273" width="9.140625" style="1412" customWidth="1"/>
    <col min="11274" max="11274" width="8" style="1412" customWidth="1"/>
    <col min="11275" max="11275" width="9.140625" style="1412"/>
    <col min="11276" max="11276" width="10.140625" style="1412" bestFit="1" customWidth="1"/>
    <col min="11277" max="11520" width="9.140625" style="1412"/>
    <col min="11521" max="11521" width="23" style="1412" customWidth="1"/>
    <col min="11522" max="11522" width="10.140625" style="1412" customWidth="1"/>
    <col min="11523" max="11523" width="9" style="1412" customWidth="1"/>
    <col min="11524" max="11524" width="7" style="1412" customWidth="1"/>
    <col min="11525" max="11525" width="9.85546875" style="1412" customWidth="1"/>
    <col min="11526" max="11526" width="7.28515625" style="1412" customWidth="1"/>
    <col min="11527" max="11527" width="7.7109375" style="1412" customWidth="1"/>
    <col min="11528" max="11528" width="10.140625" style="1412" customWidth="1"/>
    <col min="11529" max="11529" width="9.140625" style="1412" customWidth="1"/>
    <col min="11530" max="11530" width="8" style="1412" customWidth="1"/>
    <col min="11531" max="11531" width="9.140625" style="1412"/>
    <col min="11532" max="11532" width="10.140625" style="1412" bestFit="1" customWidth="1"/>
    <col min="11533" max="11776" width="9.140625" style="1412"/>
    <col min="11777" max="11777" width="23" style="1412" customWidth="1"/>
    <col min="11778" max="11778" width="10.140625" style="1412" customWidth="1"/>
    <col min="11779" max="11779" width="9" style="1412" customWidth="1"/>
    <col min="11780" max="11780" width="7" style="1412" customWidth="1"/>
    <col min="11781" max="11781" width="9.85546875" style="1412" customWidth="1"/>
    <col min="11782" max="11782" width="7.28515625" style="1412" customWidth="1"/>
    <col min="11783" max="11783" width="7.7109375" style="1412" customWidth="1"/>
    <col min="11784" max="11784" width="10.140625" style="1412" customWidth="1"/>
    <col min="11785" max="11785" width="9.140625" style="1412" customWidth="1"/>
    <col min="11786" max="11786" width="8" style="1412" customWidth="1"/>
    <col min="11787" max="11787" width="9.140625" style="1412"/>
    <col min="11788" max="11788" width="10.140625" style="1412" bestFit="1" customWidth="1"/>
    <col min="11789" max="12032" width="9.140625" style="1412"/>
    <col min="12033" max="12033" width="23" style="1412" customWidth="1"/>
    <col min="12034" max="12034" width="10.140625" style="1412" customWidth="1"/>
    <col min="12035" max="12035" width="9" style="1412" customWidth="1"/>
    <col min="12036" max="12036" width="7" style="1412" customWidth="1"/>
    <col min="12037" max="12037" width="9.85546875" style="1412" customWidth="1"/>
    <col min="12038" max="12038" width="7.28515625" style="1412" customWidth="1"/>
    <col min="12039" max="12039" width="7.7109375" style="1412" customWidth="1"/>
    <col min="12040" max="12040" width="10.140625" style="1412" customWidth="1"/>
    <col min="12041" max="12041" width="9.140625" style="1412" customWidth="1"/>
    <col min="12042" max="12042" width="8" style="1412" customWidth="1"/>
    <col min="12043" max="12043" width="9.140625" style="1412"/>
    <col min="12044" max="12044" width="10.140625" style="1412" bestFit="1" customWidth="1"/>
    <col min="12045" max="12288" width="9.140625" style="1412"/>
    <col min="12289" max="12289" width="23" style="1412" customWidth="1"/>
    <col min="12290" max="12290" width="10.140625" style="1412" customWidth="1"/>
    <col min="12291" max="12291" width="9" style="1412" customWidth="1"/>
    <col min="12292" max="12292" width="7" style="1412" customWidth="1"/>
    <col min="12293" max="12293" width="9.85546875" style="1412" customWidth="1"/>
    <col min="12294" max="12294" width="7.28515625" style="1412" customWidth="1"/>
    <col min="12295" max="12295" width="7.7109375" style="1412" customWidth="1"/>
    <col min="12296" max="12296" width="10.140625" style="1412" customWidth="1"/>
    <col min="12297" max="12297" width="9.140625" style="1412" customWidth="1"/>
    <col min="12298" max="12298" width="8" style="1412" customWidth="1"/>
    <col min="12299" max="12299" width="9.140625" style="1412"/>
    <col min="12300" max="12300" width="10.140625" style="1412" bestFit="1" customWidth="1"/>
    <col min="12301" max="12544" width="9.140625" style="1412"/>
    <col min="12545" max="12545" width="23" style="1412" customWidth="1"/>
    <col min="12546" max="12546" width="10.140625" style="1412" customWidth="1"/>
    <col min="12547" max="12547" width="9" style="1412" customWidth="1"/>
    <col min="12548" max="12548" width="7" style="1412" customWidth="1"/>
    <col min="12549" max="12549" width="9.85546875" style="1412" customWidth="1"/>
    <col min="12550" max="12550" width="7.28515625" style="1412" customWidth="1"/>
    <col min="12551" max="12551" width="7.7109375" style="1412" customWidth="1"/>
    <col min="12552" max="12552" width="10.140625" style="1412" customWidth="1"/>
    <col min="12553" max="12553" width="9.140625" style="1412" customWidth="1"/>
    <col min="12554" max="12554" width="8" style="1412" customWidth="1"/>
    <col min="12555" max="12555" width="9.140625" style="1412"/>
    <col min="12556" max="12556" width="10.140625" style="1412" bestFit="1" customWidth="1"/>
    <col min="12557" max="12800" width="9.140625" style="1412"/>
    <col min="12801" max="12801" width="23" style="1412" customWidth="1"/>
    <col min="12802" max="12802" width="10.140625" style="1412" customWidth="1"/>
    <col min="12803" max="12803" width="9" style="1412" customWidth="1"/>
    <col min="12804" max="12804" width="7" style="1412" customWidth="1"/>
    <col min="12805" max="12805" width="9.85546875" style="1412" customWidth="1"/>
    <col min="12806" max="12806" width="7.28515625" style="1412" customWidth="1"/>
    <col min="12807" max="12807" width="7.7109375" style="1412" customWidth="1"/>
    <col min="12808" max="12808" width="10.140625" style="1412" customWidth="1"/>
    <col min="12809" max="12809" width="9.140625" style="1412" customWidth="1"/>
    <col min="12810" max="12810" width="8" style="1412" customWidth="1"/>
    <col min="12811" max="12811" width="9.140625" style="1412"/>
    <col min="12812" max="12812" width="10.140625" style="1412" bestFit="1" customWidth="1"/>
    <col min="12813" max="13056" width="9.140625" style="1412"/>
    <col min="13057" max="13057" width="23" style="1412" customWidth="1"/>
    <col min="13058" max="13058" width="10.140625" style="1412" customWidth="1"/>
    <col min="13059" max="13059" width="9" style="1412" customWidth="1"/>
    <col min="13060" max="13060" width="7" style="1412" customWidth="1"/>
    <col min="13061" max="13061" width="9.85546875" style="1412" customWidth="1"/>
    <col min="13062" max="13062" width="7.28515625" style="1412" customWidth="1"/>
    <col min="13063" max="13063" width="7.7109375" style="1412" customWidth="1"/>
    <col min="13064" max="13064" width="10.140625" style="1412" customWidth="1"/>
    <col min="13065" max="13065" width="9.140625" style="1412" customWidth="1"/>
    <col min="13066" max="13066" width="8" style="1412" customWidth="1"/>
    <col min="13067" max="13067" width="9.140625" style="1412"/>
    <col min="13068" max="13068" width="10.140625" style="1412" bestFit="1" customWidth="1"/>
    <col min="13069" max="13312" width="9.140625" style="1412"/>
    <col min="13313" max="13313" width="23" style="1412" customWidth="1"/>
    <col min="13314" max="13314" width="10.140625" style="1412" customWidth="1"/>
    <col min="13315" max="13315" width="9" style="1412" customWidth="1"/>
    <col min="13316" max="13316" width="7" style="1412" customWidth="1"/>
    <col min="13317" max="13317" width="9.85546875" style="1412" customWidth="1"/>
    <col min="13318" max="13318" width="7.28515625" style="1412" customWidth="1"/>
    <col min="13319" max="13319" width="7.7109375" style="1412" customWidth="1"/>
    <col min="13320" max="13320" width="10.140625" style="1412" customWidth="1"/>
    <col min="13321" max="13321" width="9.140625" style="1412" customWidth="1"/>
    <col min="13322" max="13322" width="8" style="1412" customWidth="1"/>
    <col min="13323" max="13323" width="9.140625" style="1412"/>
    <col min="13324" max="13324" width="10.140625" style="1412" bestFit="1" customWidth="1"/>
    <col min="13325" max="13568" width="9.140625" style="1412"/>
    <col min="13569" max="13569" width="23" style="1412" customWidth="1"/>
    <col min="13570" max="13570" width="10.140625" style="1412" customWidth="1"/>
    <col min="13571" max="13571" width="9" style="1412" customWidth="1"/>
    <col min="13572" max="13572" width="7" style="1412" customWidth="1"/>
    <col min="13573" max="13573" width="9.85546875" style="1412" customWidth="1"/>
    <col min="13574" max="13574" width="7.28515625" style="1412" customWidth="1"/>
    <col min="13575" max="13575" width="7.7109375" style="1412" customWidth="1"/>
    <col min="13576" max="13576" width="10.140625" style="1412" customWidth="1"/>
    <col min="13577" max="13577" width="9.140625" style="1412" customWidth="1"/>
    <col min="13578" max="13578" width="8" style="1412" customWidth="1"/>
    <col min="13579" max="13579" width="9.140625" style="1412"/>
    <col min="13580" max="13580" width="10.140625" style="1412" bestFit="1" customWidth="1"/>
    <col min="13581" max="13824" width="9.140625" style="1412"/>
    <col min="13825" max="13825" width="23" style="1412" customWidth="1"/>
    <col min="13826" max="13826" width="10.140625" style="1412" customWidth="1"/>
    <col min="13827" max="13827" width="9" style="1412" customWidth="1"/>
    <col min="13828" max="13828" width="7" style="1412" customWidth="1"/>
    <col min="13829" max="13829" width="9.85546875" style="1412" customWidth="1"/>
    <col min="13830" max="13830" width="7.28515625" style="1412" customWidth="1"/>
    <col min="13831" max="13831" width="7.7109375" style="1412" customWidth="1"/>
    <col min="13832" max="13832" width="10.140625" style="1412" customWidth="1"/>
    <col min="13833" max="13833" width="9.140625" style="1412" customWidth="1"/>
    <col min="13834" max="13834" width="8" style="1412" customWidth="1"/>
    <col min="13835" max="13835" width="9.140625" style="1412"/>
    <col min="13836" max="13836" width="10.140625" style="1412" bestFit="1" customWidth="1"/>
    <col min="13837" max="14080" width="9.140625" style="1412"/>
    <col min="14081" max="14081" width="23" style="1412" customWidth="1"/>
    <col min="14082" max="14082" width="10.140625" style="1412" customWidth="1"/>
    <col min="14083" max="14083" width="9" style="1412" customWidth="1"/>
    <col min="14084" max="14084" width="7" style="1412" customWidth="1"/>
    <col min="14085" max="14085" width="9.85546875" style="1412" customWidth="1"/>
    <col min="14086" max="14086" width="7.28515625" style="1412" customWidth="1"/>
    <col min="14087" max="14087" width="7.7109375" style="1412" customWidth="1"/>
    <col min="14088" max="14088" width="10.140625" style="1412" customWidth="1"/>
    <col min="14089" max="14089" width="9.140625" style="1412" customWidth="1"/>
    <col min="14090" max="14090" width="8" style="1412" customWidth="1"/>
    <col min="14091" max="14091" width="9.140625" style="1412"/>
    <col min="14092" max="14092" width="10.140625" style="1412" bestFit="1" customWidth="1"/>
    <col min="14093" max="14336" width="9.140625" style="1412"/>
    <col min="14337" max="14337" width="23" style="1412" customWidth="1"/>
    <col min="14338" max="14338" width="10.140625" style="1412" customWidth="1"/>
    <col min="14339" max="14339" width="9" style="1412" customWidth="1"/>
    <col min="14340" max="14340" width="7" style="1412" customWidth="1"/>
    <col min="14341" max="14341" width="9.85546875" style="1412" customWidth="1"/>
    <col min="14342" max="14342" width="7.28515625" style="1412" customWidth="1"/>
    <col min="14343" max="14343" width="7.7109375" style="1412" customWidth="1"/>
    <col min="14344" max="14344" width="10.140625" style="1412" customWidth="1"/>
    <col min="14345" max="14345" width="9.140625" style="1412" customWidth="1"/>
    <col min="14346" max="14346" width="8" style="1412" customWidth="1"/>
    <col min="14347" max="14347" width="9.140625" style="1412"/>
    <col min="14348" max="14348" width="10.140625" style="1412" bestFit="1" customWidth="1"/>
    <col min="14349" max="14592" width="9.140625" style="1412"/>
    <col min="14593" max="14593" width="23" style="1412" customWidth="1"/>
    <col min="14594" max="14594" width="10.140625" style="1412" customWidth="1"/>
    <col min="14595" max="14595" width="9" style="1412" customWidth="1"/>
    <col min="14596" max="14596" width="7" style="1412" customWidth="1"/>
    <col min="14597" max="14597" width="9.85546875" style="1412" customWidth="1"/>
    <col min="14598" max="14598" width="7.28515625" style="1412" customWidth="1"/>
    <col min="14599" max="14599" width="7.7109375" style="1412" customWidth="1"/>
    <col min="14600" max="14600" width="10.140625" style="1412" customWidth="1"/>
    <col min="14601" max="14601" width="9.140625" style="1412" customWidth="1"/>
    <col min="14602" max="14602" width="8" style="1412" customWidth="1"/>
    <col min="14603" max="14603" width="9.140625" style="1412"/>
    <col min="14604" max="14604" width="10.140625" style="1412" bestFit="1" customWidth="1"/>
    <col min="14605" max="14848" width="9.140625" style="1412"/>
    <col min="14849" max="14849" width="23" style="1412" customWidth="1"/>
    <col min="14850" max="14850" width="10.140625" style="1412" customWidth="1"/>
    <col min="14851" max="14851" width="9" style="1412" customWidth="1"/>
    <col min="14852" max="14852" width="7" style="1412" customWidth="1"/>
    <col min="14853" max="14853" width="9.85546875" style="1412" customWidth="1"/>
    <col min="14854" max="14854" width="7.28515625" style="1412" customWidth="1"/>
    <col min="14855" max="14855" width="7.7109375" style="1412" customWidth="1"/>
    <col min="14856" max="14856" width="10.140625" style="1412" customWidth="1"/>
    <col min="14857" max="14857" width="9.140625" style="1412" customWidth="1"/>
    <col min="14858" max="14858" width="8" style="1412" customWidth="1"/>
    <col min="14859" max="14859" width="9.140625" style="1412"/>
    <col min="14860" max="14860" width="10.140625" style="1412" bestFit="1" customWidth="1"/>
    <col min="14861" max="15104" width="9.140625" style="1412"/>
    <col min="15105" max="15105" width="23" style="1412" customWidth="1"/>
    <col min="15106" max="15106" width="10.140625" style="1412" customWidth="1"/>
    <col min="15107" max="15107" width="9" style="1412" customWidth="1"/>
    <col min="15108" max="15108" width="7" style="1412" customWidth="1"/>
    <col min="15109" max="15109" width="9.85546875" style="1412" customWidth="1"/>
    <col min="15110" max="15110" width="7.28515625" style="1412" customWidth="1"/>
    <col min="15111" max="15111" width="7.7109375" style="1412" customWidth="1"/>
    <col min="15112" max="15112" width="10.140625" style="1412" customWidth="1"/>
    <col min="15113" max="15113" width="9.140625" style="1412" customWidth="1"/>
    <col min="15114" max="15114" width="8" style="1412" customWidth="1"/>
    <col min="15115" max="15115" width="9.140625" style="1412"/>
    <col min="15116" max="15116" width="10.140625" style="1412" bestFit="1" customWidth="1"/>
    <col min="15117" max="15360" width="9.140625" style="1412"/>
    <col min="15361" max="15361" width="23" style="1412" customWidth="1"/>
    <col min="15362" max="15362" width="10.140625" style="1412" customWidth="1"/>
    <col min="15363" max="15363" width="9" style="1412" customWidth="1"/>
    <col min="15364" max="15364" width="7" style="1412" customWidth="1"/>
    <col min="15365" max="15365" width="9.85546875" style="1412" customWidth="1"/>
    <col min="15366" max="15366" width="7.28515625" style="1412" customWidth="1"/>
    <col min="15367" max="15367" width="7.7109375" style="1412" customWidth="1"/>
    <col min="15368" max="15368" width="10.140625" style="1412" customWidth="1"/>
    <col min="15369" max="15369" width="9.140625" style="1412" customWidth="1"/>
    <col min="15370" max="15370" width="8" style="1412" customWidth="1"/>
    <col min="15371" max="15371" width="9.140625" style="1412"/>
    <col min="15372" max="15372" width="10.140625" style="1412" bestFit="1" customWidth="1"/>
    <col min="15373" max="15616" width="9.140625" style="1412"/>
    <col min="15617" max="15617" width="23" style="1412" customWidth="1"/>
    <col min="15618" max="15618" width="10.140625" style="1412" customWidth="1"/>
    <col min="15619" max="15619" width="9" style="1412" customWidth="1"/>
    <col min="15620" max="15620" width="7" style="1412" customWidth="1"/>
    <col min="15621" max="15621" width="9.85546875" style="1412" customWidth="1"/>
    <col min="15622" max="15622" width="7.28515625" style="1412" customWidth="1"/>
    <col min="15623" max="15623" width="7.7109375" style="1412" customWidth="1"/>
    <col min="15624" max="15624" width="10.140625" style="1412" customWidth="1"/>
    <col min="15625" max="15625" width="9.140625" style="1412" customWidth="1"/>
    <col min="15626" max="15626" width="8" style="1412" customWidth="1"/>
    <col min="15627" max="15627" width="9.140625" style="1412"/>
    <col min="15628" max="15628" width="10.140625" style="1412" bestFit="1" customWidth="1"/>
    <col min="15629" max="15872" width="9.140625" style="1412"/>
    <col min="15873" max="15873" width="23" style="1412" customWidth="1"/>
    <col min="15874" max="15874" width="10.140625" style="1412" customWidth="1"/>
    <col min="15875" max="15875" width="9" style="1412" customWidth="1"/>
    <col min="15876" max="15876" width="7" style="1412" customWidth="1"/>
    <col min="15877" max="15877" width="9.85546875" style="1412" customWidth="1"/>
    <col min="15878" max="15878" width="7.28515625" style="1412" customWidth="1"/>
    <col min="15879" max="15879" width="7.7109375" style="1412" customWidth="1"/>
    <col min="15880" max="15880" width="10.140625" style="1412" customWidth="1"/>
    <col min="15881" max="15881" width="9.140625" style="1412" customWidth="1"/>
    <col min="15882" max="15882" width="8" style="1412" customWidth="1"/>
    <col min="15883" max="15883" width="9.140625" style="1412"/>
    <col min="15884" max="15884" width="10.140625" style="1412" bestFit="1" customWidth="1"/>
    <col min="15885" max="16128" width="9.140625" style="1412"/>
    <col min="16129" max="16129" width="23" style="1412" customWidth="1"/>
    <col min="16130" max="16130" width="10.140625" style="1412" customWidth="1"/>
    <col min="16131" max="16131" width="9" style="1412" customWidth="1"/>
    <col min="16132" max="16132" width="7" style="1412" customWidth="1"/>
    <col min="16133" max="16133" width="9.85546875" style="1412" customWidth="1"/>
    <col min="16134" max="16134" width="7.28515625" style="1412" customWidth="1"/>
    <col min="16135" max="16135" width="7.7109375" style="1412" customWidth="1"/>
    <col min="16136" max="16136" width="10.140625" style="1412" customWidth="1"/>
    <col min="16137" max="16137" width="9.140625" style="1412" customWidth="1"/>
    <col min="16138" max="16138" width="8" style="1412" customWidth="1"/>
    <col min="16139" max="16139" width="9.140625" style="1412"/>
    <col min="16140" max="16140" width="10.140625" style="1412" bestFit="1" customWidth="1"/>
    <col min="16141" max="16384" width="9.140625" style="1412"/>
  </cols>
  <sheetData>
    <row r="1" spans="1:11" ht="15" customHeight="1">
      <c r="A1" s="1921" t="s">
        <v>1292</v>
      </c>
      <c r="B1" s="1921"/>
      <c r="C1" s="1921"/>
      <c r="D1" s="1921"/>
      <c r="E1" s="1921"/>
      <c r="F1" s="1921"/>
      <c r="G1" s="1921"/>
      <c r="H1" s="1921"/>
      <c r="I1" s="1921"/>
      <c r="J1" s="1921"/>
    </row>
    <row r="2" spans="1:11" ht="15" customHeight="1">
      <c r="A2" s="1922" t="s">
        <v>1263</v>
      </c>
      <c r="B2" s="1922"/>
      <c r="C2" s="1922"/>
      <c r="D2" s="1922"/>
      <c r="E2" s="1922"/>
      <c r="F2" s="1922"/>
      <c r="G2" s="1922"/>
      <c r="H2" s="1922"/>
      <c r="I2" s="1922"/>
      <c r="J2" s="1922"/>
    </row>
    <row r="3" spans="1:11" ht="13.5" thickBot="1">
      <c r="A3" s="1923" t="s">
        <v>1264</v>
      </c>
      <c r="B3" s="1923"/>
      <c r="C3" s="1923"/>
      <c r="D3" s="1923"/>
      <c r="E3" s="1923"/>
      <c r="F3" s="1923"/>
      <c r="G3" s="1923"/>
      <c r="H3" s="1923"/>
      <c r="I3" s="1923"/>
      <c r="J3" s="1923"/>
    </row>
    <row r="4" spans="1:11" ht="12.75" customHeight="1">
      <c r="A4" s="1924" t="s">
        <v>857</v>
      </c>
      <c r="B4" s="1926" t="s">
        <v>5</v>
      </c>
      <c r="C4" s="1926"/>
      <c r="D4" s="1926"/>
      <c r="E4" s="1926" t="s">
        <v>6</v>
      </c>
      <c r="F4" s="1926"/>
      <c r="G4" s="1926"/>
      <c r="H4" s="1926" t="s">
        <v>77</v>
      </c>
      <c r="I4" s="1926"/>
      <c r="J4" s="1927"/>
    </row>
    <row r="5" spans="1:11" ht="22.5" customHeight="1">
      <c r="A5" s="1925"/>
      <c r="B5" s="1505" t="s">
        <v>1256</v>
      </c>
      <c r="C5" s="1505" t="s">
        <v>1265</v>
      </c>
      <c r="D5" s="1505" t="s">
        <v>1258</v>
      </c>
      <c r="E5" s="1505" t="s">
        <v>1256</v>
      </c>
      <c r="F5" s="1505" t="s">
        <v>1266</v>
      </c>
      <c r="G5" s="1505" t="s">
        <v>1258</v>
      </c>
      <c r="H5" s="1505" t="s">
        <v>1256</v>
      </c>
      <c r="I5" s="1505" t="s">
        <v>1265</v>
      </c>
      <c r="J5" s="1506" t="s">
        <v>1258</v>
      </c>
    </row>
    <row r="6" spans="1:11">
      <c r="A6" s="1507" t="s">
        <v>1267</v>
      </c>
      <c r="B6" s="1917"/>
      <c r="C6" s="1917"/>
      <c r="D6" s="1917"/>
      <c r="E6" s="1917"/>
      <c r="F6" s="1917"/>
      <c r="G6" s="1917"/>
      <c r="H6" s="1917"/>
      <c r="I6" s="1917"/>
      <c r="J6" s="1918"/>
    </row>
    <row r="7" spans="1:11">
      <c r="A7" s="1508" t="s">
        <v>1268</v>
      </c>
      <c r="B7" s="1509">
        <v>80800.422000000006</v>
      </c>
      <c r="C7" s="1509">
        <v>8080.0391999999993</v>
      </c>
      <c r="D7" s="1510">
        <v>35.031081366915316</v>
      </c>
      <c r="E7" s="1509">
        <v>155241.99900000001</v>
      </c>
      <c r="F7" s="1509">
        <v>17054.1999</v>
      </c>
      <c r="G7" s="1510">
        <v>63.663818230110678</v>
      </c>
      <c r="H7" s="1510">
        <v>390143.25180999993</v>
      </c>
      <c r="I7" s="1510">
        <v>39014.325180999993</v>
      </c>
      <c r="J7" s="1511">
        <v>32.019434249071431</v>
      </c>
    </row>
    <row r="8" spans="1:11">
      <c r="A8" s="1508" t="s">
        <v>1269</v>
      </c>
      <c r="B8" s="1509">
        <v>29020.571000000004</v>
      </c>
      <c r="C8" s="1509">
        <v>2902.0511000000001</v>
      </c>
      <c r="D8" s="1510">
        <v>12.581868193788729</v>
      </c>
      <c r="E8" s="1509">
        <v>38958.185999999994</v>
      </c>
      <c r="F8" s="1509">
        <v>3895.8186000000001</v>
      </c>
      <c r="G8" s="1510">
        <v>14.543202768948676</v>
      </c>
      <c r="H8" s="1510">
        <v>99421.06094000001</v>
      </c>
      <c r="I8" s="1510">
        <v>9942.1060939999988</v>
      </c>
      <c r="J8" s="1511">
        <v>8.1595826891081913</v>
      </c>
    </row>
    <row r="9" spans="1:11">
      <c r="A9" s="1508" t="s">
        <v>1270</v>
      </c>
      <c r="B9" s="1509">
        <v>16623.989000000001</v>
      </c>
      <c r="C9" s="1509">
        <v>1662.4559000000002</v>
      </c>
      <c r="D9" s="1510">
        <v>7.2075922480436034</v>
      </c>
      <c r="E9" s="1509">
        <v>18887.049000000003</v>
      </c>
      <c r="F9" s="1509">
        <v>1888.7048999999997</v>
      </c>
      <c r="G9" s="1510">
        <v>7.050589658206091</v>
      </c>
      <c r="H9" s="1510">
        <v>27786.69096</v>
      </c>
      <c r="I9" s="1510">
        <v>2778.6690959999996</v>
      </c>
      <c r="J9" s="1511">
        <v>2.2804806185044022</v>
      </c>
    </row>
    <row r="10" spans="1:11">
      <c r="A10" s="1508" t="s">
        <v>1271</v>
      </c>
      <c r="B10" s="1509">
        <v>5775.8010000000004</v>
      </c>
      <c r="C10" s="1509">
        <v>577.58010000000002</v>
      </c>
      <c r="D10" s="1510">
        <v>2.5041036284837688</v>
      </c>
      <c r="E10" s="1509">
        <v>10779.759</v>
      </c>
      <c r="F10" s="1509">
        <v>1077.9758999999999</v>
      </c>
      <c r="G10" s="1510">
        <v>4.0241150072387715</v>
      </c>
      <c r="H10" s="1510">
        <v>27332.341420000001</v>
      </c>
      <c r="I10" s="1510">
        <v>2733.2341420000002</v>
      </c>
      <c r="J10" s="1511">
        <v>2.2431917120459857</v>
      </c>
    </row>
    <row r="11" spans="1:11">
      <c r="A11" s="1508" t="s">
        <v>1272</v>
      </c>
      <c r="B11" s="1509">
        <v>540</v>
      </c>
      <c r="C11" s="1509">
        <v>54</v>
      </c>
      <c r="D11" s="1510">
        <v>0.23411747727825721</v>
      </c>
      <c r="E11" s="1509">
        <v>0</v>
      </c>
      <c r="F11" s="1509">
        <v>0</v>
      </c>
      <c r="G11" s="1510">
        <v>0</v>
      </c>
      <c r="H11" s="1510">
        <v>0</v>
      </c>
      <c r="I11" s="1510">
        <v>0</v>
      </c>
      <c r="J11" s="1511">
        <v>0</v>
      </c>
      <c r="K11" s="1512"/>
    </row>
    <row r="12" spans="1:11">
      <c r="A12" s="1508" t="s">
        <v>1273</v>
      </c>
      <c r="B12" s="1509">
        <v>12034.706</v>
      </c>
      <c r="C12" s="1509">
        <v>120.34706</v>
      </c>
      <c r="D12" s="1510">
        <v>0.52176574231583428</v>
      </c>
      <c r="E12" s="1509">
        <v>12128.554</v>
      </c>
      <c r="F12" s="1509">
        <v>1212.8553999999999</v>
      </c>
      <c r="G12" s="1510">
        <v>4.527624056113484</v>
      </c>
      <c r="H12" s="1510">
        <v>6585.0669200000002</v>
      </c>
      <c r="I12" s="1510">
        <v>658.50669200000004</v>
      </c>
      <c r="J12" s="1511">
        <v>0.54044281502364555</v>
      </c>
    </row>
    <row r="13" spans="1:11">
      <c r="A13" s="1508" t="s">
        <v>1274</v>
      </c>
      <c r="B13" s="1509">
        <v>695.98</v>
      </c>
      <c r="C13" s="1509">
        <v>69.597999999999999</v>
      </c>
      <c r="D13" s="1510">
        <v>0.30174274414096564</v>
      </c>
      <c r="E13" s="1509">
        <v>0</v>
      </c>
      <c r="F13" s="1509">
        <v>0</v>
      </c>
      <c r="G13" s="1510">
        <v>0</v>
      </c>
      <c r="H13" s="1510">
        <v>107.1</v>
      </c>
      <c r="I13" s="1510">
        <v>10.71</v>
      </c>
      <c r="J13" s="1511">
        <v>8.7898006492897474E-3</v>
      </c>
    </row>
    <row r="14" spans="1:11">
      <c r="A14" s="1508" t="s">
        <v>1275</v>
      </c>
      <c r="B14" s="1509">
        <v>4842.72</v>
      </c>
      <c r="C14" s="1509">
        <v>484.27199999999999</v>
      </c>
      <c r="D14" s="1510">
        <v>2.0995655362314105</v>
      </c>
      <c r="E14" s="1509">
        <v>16518.448</v>
      </c>
      <c r="F14" s="1509">
        <v>1651.8448000000001</v>
      </c>
      <c r="G14" s="1510">
        <v>6.1663840994119887</v>
      </c>
      <c r="H14" s="1510">
        <v>33007.1558</v>
      </c>
      <c r="I14" s="1510">
        <v>3300.71558</v>
      </c>
      <c r="J14" s="1511">
        <v>2.708929220187188</v>
      </c>
    </row>
    <row r="15" spans="1:11">
      <c r="A15" s="1508" t="s">
        <v>1276</v>
      </c>
      <c r="B15" s="1509">
        <v>236500</v>
      </c>
      <c r="C15" s="1509">
        <v>9115</v>
      </c>
      <c r="D15" s="1510">
        <v>39.518163062802117</v>
      </c>
      <c r="E15" s="1509">
        <v>65.004000000000005</v>
      </c>
      <c r="F15" s="1509">
        <v>6.5004</v>
      </c>
      <c r="G15" s="1510">
        <v>2.4266179970308163E-2</v>
      </c>
      <c r="H15" s="1510">
        <v>746575</v>
      </c>
      <c r="I15" s="1510">
        <v>63407.5</v>
      </c>
      <c r="J15" s="1511">
        <v>52.039148895409859</v>
      </c>
    </row>
    <row r="16" spans="1:11">
      <c r="A16" s="1513" t="s">
        <v>1277</v>
      </c>
      <c r="B16" s="1514">
        <v>386834.18900000001</v>
      </c>
      <c r="C16" s="1514">
        <v>23065.343359999999</v>
      </c>
      <c r="D16" s="1514">
        <v>100</v>
      </c>
      <c r="E16" s="1514">
        <v>252578.99899999998</v>
      </c>
      <c r="F16" s="1514">
        <v>26787.8999</v>
      </c>
      <c r="G16" s="1514">
        <v>100</v>
      </c>
      <c r="H16" s="1514">
        <v>1330957.6678499999</v>
      </c>
      <c r="I16" s="1514">
        <v>121845.766785</v>
      </c>
      <c r="J16" s="1515">
        <v>100</v>
      </c>
    </row>
    <row r="17" spans="1:12">
      <c r="A17" s="1507" t="s">
        <v>1278</v>
      </c>
      <c r="B17" s="1919"/>
      <c r="C17" s="1919"/>
      <c r="D17" s="1919"/>
      <c r="E17" s="1919"/>
      <c r="F17" s="1919"/>
      <c r="G17" s="1919"/>
      <c r="H17" s="1919"/>
      <c r="I17" s="1919"/>
      <c r="J17" s="1920"/>
    </row>
    <row r="18" spans="1:12" ht="12.75" customHeight="1">
      <c r="A18" s="1508" t="s">
        <v>1279</v>
      </c>
      <c r="B18" s="1509">
        <v>240150</v>
      </c>
      <c r="C18" s="1509">
        <v>9615</v>
      </c>
      <c r="D18" s="1510">
        <v>41.685935555019441</v>
      </c>
      <c r="E18" s="1509">
        <v>19455.274000000001</v>
      </c>
      <c r="F18" s="1509">
        <v>1945.5273999999999</v>
      </c>
      <c r="G18" s="1510">
        <v>7.2627096833372891</v>
      </c>
      <c r="H18" s="1510">
        <v>46666.862999999998</v>
      </c>
      <c r="I18" s="1510">
        <v>4666.6863000000003</v>
      </c>
      <c r="J18" s="1511">
        <v>3.8299946096892219</v>
      </c>
    </row>
    <row r="19" spans="1:12">
      <c r="A19" s="1508" t="s">
        <v>1280</v>
      </c>
      <c r="B19" s="1509">
        <v>11555.075000000001</v>
      </c>
      <c r="C19" s="1509">
        <v>1155.5104999999999</v>
      </c>
      <c r="D19" s="1510">
        <v>5.0097281576857293</v>
      </c>
      <c r="E19" s="1509">
        <v>36242.631000000001</v>
      </c>
      <c r="F19" s="1509">
        <v>3624.2631000000001</v>
      </c>
      <c r="G19" s="1510">
        <v>13.529478285081989</v>
      </c>
      <c r="H19" s="1510">
        <v>188395.48773999998</v>
      </c>
      <c r="I19" s="1510">
        <v>18839.548773999999</v>
      </c>
      <c r="J19" s="1511">
        <v>15.461800004297949</v>
      </c>
    </row>
    <row r="20" spans="1:12">
      <c r="A20" s="1508" t="s">
        <v>1281</v>
      </c>
      <c r="B20" s="1509">
        <v>135129.12400000001</v>
      </c>
      <c r="C20" s="1509">
        <v>12294.82286</v>
      </c>
      <c r="D20" s="1510">
        <v>53.304336287294831</v>
      </c>
      <c r="E20" s="1509">
        <v>195181.09400000001</v>
      </c>
      <c r="F20" s="1509">
        <v>19518.109400000001</v>
      </c>
      <c r="G20" s="1510">
        <v>72.86166318696749</v>
      </c>
      <c r="H20" s="1510">
        <v>350895.31711</v>
      </c>
      <c r="I20" s="1510">
        <v>35089.531711000003</v>
      </c>
      <c r="J20" s="1511">
        <v>28.79831826485723</v>
      </c>
    </row>
    <row r="21" spans="1:12">
      <c r="A21" s="1508" t="s">
        <v>1282</v>
      </c>
      <c r="B21" s="1509">
        <v>0</v>
      </c>
      <c r="C21" s="1509">
        <v>0</v>
      </c>
      <c r="D21" s="1510">
        <v>0</v>
      </c>
      <c r="E21" s="1509">
        <v>0</v>
      </c>
      <c r="F21" s="1509">
        <v>0</v>
      </c>
      <c r="G21" s="1510">
        <v>0</v>
      </c>
      <c r="H21" s="1510">
        <v>620000</v>
      </c>
      <c r="I21" s="1510">
        <v>62000</v>
      </c>
      <c r="J21" s="1511">
        <v>50.884000023899553</v>
      </c>
    </row>
    <row r="22" spans="1:12">
      <c r="A22" s="1508" t="s">
        <v>1283</v>
      </c>
      <c r="B22" s="1509">
        <v>0</v>
      </c>
      <c r="C22" s="1509">
        <v>0</v>
      </c>
      <c r="D22" s="1510">
        <v>0</v>
      </c>
      <c r="E22" s="1509">
        <v>0</v>
      </c>
      <c r="F22" s="1509">
        <v>0</v>
      </c>
      <c r="G22" s="1510">
        <v>0</v>
      </c>
      <c r="H22" s="1510">
        <v>0</v>
      </c>
      <c r="I22" s="1510">
        <v>0</v>
      </c>
      <c r="J22" s="1511">
        <v>0</v>
      </c>
    </row>
    <row r="23" spans="1:12">
      <c r="A23" s="1508" t="s">
        <v>1284</v>
      </c>
      <c r="B23" s="1509">
        <v>0</v>
      </c>
      <c r="C23" s="1509">
        <v>0</v>
      </c>
      <c r="D23" s="1510">
        <v>0</v>
      </c>
      <c r="E23" s="1509">
        <v>1700</v>
      </c>
      <c r="F23" s="1509">
        <v>1700</v>
      </c>
      <c r="G23" s="1510">
        <v>6.3461488446132348</v>
      </c>
      <c r="H23" s="1510">
        <v>0</v>
      </c>
      <c r="I23" s="1510">
        <v>0</v>
      </c>
      <c r="J23" s="1511">
        <v>0</v>
      </c>
    </row>
    <row r="24" spans="1:12">
      <c r="A24" s="1516" t="s">
        <v>1285</v>
      </c>
      <c r="B24" s="1509">
        <v>0</v>
      </c>
      <c r="C24" s="1509">
        <v>0</v>
      </c>
      <c r="D24" s="1510">
        <v>0</v>
      </c>
      <c r="E24" s="1509">
        <v>0</v>
      </c>
      <c r="F24" s="1509">
        <v>0</v>
      </c>
      <c r="G24" s="1510">
        <v>0</v>
      </c>
      <c r="H24" s="1510">
        <v>125000</v>
      </c>
      <c r="I24" s="1510">
        <v>1250</v>
      </c>
      <c r="J24" s="1511">
        <v>1.0258870972560394</v>
      </c>
    </row>
    <row r="25" spans="1:12" ht="13.5" thickBot="1">
      <c r="A25" s="1517" t="s">
        <v>1286</v>
      </c>
      <c r="B25" s="1518">
        <v>386834.19900000002</v>
      </c>
      <c r="C25" s="1518">
        <v>23065.333360000001</v>
      </c>
      <c r="D25" s="1518">
        <v>100</v>
      </c>
      <c r="E25" s="1518">
        <v>252578.99900000001</v>
      </c>
      <c r="F25" s="1518">
        <v>26787.8999</v>
      </c>
      <c r="G25" s="1518">
        <v>100.00000000000001</v>
      </c>
      <c r="H25" s="1518">
        <v>1330957.6678499999</v>
      </c>
      <c r="I25" s="1518">
        <v>121845.766785</v>
      </c>
      <c r="J25" s="1519">
        <v>100</v>
      </c>
    </row>
    <row r="26" spans="1:12">
      <c r="A26" s="1403" t="s">
        <v>1237</v>
      </c>
      <c r="B26" s="109"/>
      <c r="C26" s="109"/>
    </row>
    <row r="27" spans="1:12">
      <c r="A27" s="76" t="s">
        <v>1238</v>
      </c>
    </row>
    <row r="32" spans="1:12">
      <c r="L32" s="1520"/>
    </row>
    <row r="34" spans="12:12">
      <c r="L34" s="1520"/>
    </row>
  </sheetData>
  <mergeCells count="9">
    <mergeCell ref="B6:J6"/>
    <mergeCell ref="B17:J17"/>
    <mergeCell ref="A1:J1"/>
    <mergeCell ref="A2:J2"/>
    <mergeCell ref="A3:J3"/>
    <mergeCell ref="A4:A5"/>
    <mergeCell ref="B4:D4"/>
    <mergeCell ref="E4:G4"/>
    <mergeCell ref="H4:J4"/>
  </mergeCells>
  <pageMargins left="0.7" right="0.7" top="0.75" bottom="0.75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4"/>
  <sheetViews>
    <sheetView view="pageBreakPreview" zoomScaleSheetLayoutView="100" workbookViewId="0">
      <selection activeCell="O13" sqref="O13"/>
    </sheetView>
  </sheetViews>
  <sheetFormatPr defaultRowHeight="12.75"/>
  <cols>
    <col min="1" max="1" width="37.28515625" style="417" bestFit="1" customWidth="1"/>
    <col min="2" max="2" width="9.42578125" style="417" bestFit="1" customWidth="1"/>
    <col min="3" max="4" width="8.28515625" style="417" bestFit="1" customWidth="1"/>
    <col min="5" max="5" width="8.42578125" style="417" bestFit="1" customWidth="1"/>
    <col min="6" max="6" width="8" style="417" bestFit="1" customWidth="1"/>
    <col min="7" max="7" width="8.42578125" style="417" bestFit="1" customWidth="1"/>
    <col min="8" max="8" width="8.28515625" style="417" bestFit="1" customWidth="1"/>
    <col min="9" max="12" width="8.7109375" style="417" bestFit="1" customWidth="1"/>
    <col min="13" max="13" width="11" style="417" bestFit="1" customWidth="1"/>
    <col min="14" max="256" width="9.140625" style="417"/>
    <col min="257" max="257" width="37.140625" style="417" bestFit="1" customWidth="1"/>
    <col min="258" max="258" width="9.140625" style="417"/>
    <col min="259" max="261" width="7.85546875" style="417" bestFit="1" customWidth="1"/>
    <col min="262" max="262" width="7.5703125" style="417" bestFit="1" customWidth="1"/>
    <col min="263" max="264" width="7.85546875" style="417" bestFit="1" customWidth="1"/>
    <col min="265" max="268" width="8.5703125" style="417" bestFit="1" customWidth="1"/>
    <col min="269" max="269" width="11" style="417" bestFit="1" customWidth="1"/>
    <col min="270" max="512" width="9.140625" style="417"/>
    <col min="513" max="513" width="37.140625" style="417" bestFit="1" customWidth="1"/>
    <col min="514" max="514" width="9.140625" style="417"/>
    <col min="515" max="517" width="7.85546875" style="417" bestFit="1" customWidth="1"/>
    <col min="518" max="518" width="7.5703125" style="417" bestFit="1" customWidth="1"/>
    <col min="519" max="520" width="7.85546875" style="417" bestFit="1" customWidth="1"/>
    <col min="521" max="524" width="8.5703125" style="417" bestFit="1" customWidth="1"/>
    <col min="525" max="525" width="11" style="417" bestFit="1" customWidth="1"/>
    <col min="526" max="768" width="9.140625" style="417"/>
    <col min="769" max="769" width="37.140625" style="417" bestFit="1" customWidth="1"/>
    <col min="770" max="770" width="9.140625" style="417"/>
    <col min="771" max="773" width="7.85546875" style="417" bestFit="1" customWidth="1"/>
    <col min="774" max="774" width="7.5703125" style="417" bestFit="1" customWidth="1"/>
    <col min="775" max="776" width="7.85546875" style="417" bestFit="1" customWidth="1"/>
    <col min="777" max="780" width="8.5703125" style="417" bestFit="1" customWidth="1"/>
    <col min="781" max="781" width="11" style="417" bestFit="1" customWidth="1"/>
    <col min="782" max="1024" width="9.140625" style="417"/>
    <col min="1025" max="1025" width="37.140625" style="417" bestFit="1" customWidth="1"/>
    <col min="1026" max="1026" width="9.140625" style="417"/>
    <col min="1027" max="1029" width="7.85546875" style="417" bestFit="1" customWidth="1"/>
    <col min="1030" max="1030" width="7.5703125" style="417" bestFit="1" customWidth="1"/>
    <col min="1031" max="1032" width="7.85546875" style="417" bestFit="1" customWidth="1"/>
    <col min="1033" max="1036" width="8.5703125" style="417" bestFit="1" customWidth="1"/>
    <col min="1037" max="1037" width="11" style="417" bestFit="1" customWidth="1"/>
    <col min="1038" max="1280" width="9.140625" style="417"/>
    <col min="1281" max="1281" width="37.140625" style="417" bestFit="1" customWidth="1"/>
    <col min="1282" max="1282" width="9.140625" style="417"/>
    <col min="1283" max="1285" width="7.85546875" style="417" bestFit="1" customWidth="1"/>
    <col min="1286" max="1286" width="7.5703125" style="417" bestFit="1" customWidth="1"/>
    <col min="1287" max="1288" width="7.85546875" style="417" bestFit="1" customWidth="1"/>
    <col min="1289" max="1292" width="8.5703125" style="417" bestFit="1" customWidth="1"/>
    <col min="1293" max="1293" width="11" style="417" bestFit="1" customWidth="1"/>
    <col min="1294" max="1536" width="9.140625" style="417"/>
    <col min="1537" max="1537" width="37.140625" style="417" bestFit="1" customWidth="1"/>
    <col min="1538" max="1538" width="9.140625" style="417"/>
    <col min="1539" max="1541" width="7.85546875" style="417" bestFit="1" customWidth="1"/>
    <col min="1542" max="1542" width="7.5703125" style="417" bestFit="1" customWidth="1"/>
    <col min="1543" max="1544" width="7.85546875" style="417" bestFit="1" customWidth="1"/>
    <col min="1545" max="1548" width="8.5703125" style="417" bestFit="1" customWidth="1"/>
    <col min="1549" max="1549" width="11" style="417" bestFit="1" customWidth="1"/>
    <col min="1550" max="1792" width="9.140625" style="417"/>
    <col min="1793" max="1793" width="37.140625" style="417" bestFit="1" customWidth="1"/>
    <col min="1794" max="1794" width="9.140625" style="417"/>
    <col min="1795" max="1797" width="7.85546875" style="417" bestFit="1" customWidth="1"/>
    <col min="1798" max="1798" width="7.5703125" style="417" bestFit="1" customWidth="1"/>
    <col min="1799" max="1800" width="7.85546875" style="417" bestFit="1" customWidth="1"/>
    <col min="1801" max="1804" width="8.5703125" style="417" bestFit="1" customWidth="1"/>
    <col min="1805" max="1805" width="11" style="417" bestFit="1" customWidth="1"/>
    <col min="1806" max="2048" width="9.140625" style="417"/>
    <col min="2049" max="2049" width="37.140625" style="417" bestFit="1" customWidth="1"/>
    <col min="2050" max="2050" width="9.140625" style="417"/>
    <col min="2051" max="2053" width="7.85546875" style="417" bestFit="1" customWidth="1"/>
    <col min="2054" max="2054" width="7.5703125" style="417" bestFit="1" customWidth="1"/>
    <col min="2055" max="2056" width="7.85546875" style="417" bestFit="1" customWidth="1"/>
    <col min="2057" max="2060" width="8.5703125" style="417" bestFit="1" customWidth="1"/>
    <col min="2061" max="2061" width="11" style="417" bestFit="1" customWidth="1"/>
    <col min="2062" max="2304" width="9.140625" style="417"/>
    <col min="2305" max="2305" width="37.140625" style="417" bestFit="1" customWidth="1"/>
    <col min="2306" max="2306" width="9.140625" style="417"/>
    <col min="2307" max="2309" width="7.85546875" style="417" bestFit="1" customWidth="1"/>
    <col min="2310" max="2310" width="7.5703125" style="417" bestFit="1" customWidth="1"/>
    <col min="2311" max="2312" width="7.85546875" style="417" bestFit="1" customWidth="1"/>
    <col min="2313" max="2316" width="8.5703125" style="417" bestFit="1" customWidth="1"/>
    <col min="2317" max="2317" width="11" style="417" bestFit="1" customWidth="1"/>
    <col min="2318" max="2560" width="9.140625" style="417"/>
    <col min="2561" max="2561" width="37.140625" style="417" bestFit="1" customWidth="1"/>
    <col min="2562" max="2562" width="9.140625" style="417"/>
    <col min="2563" max="2565" width="7.85546875" style="417" bestFit="1" customWidth="1"/>
    <col min="2566" max="2566" width="7.5703125" style="417" bestFit="1" customWidth="1"/>
    <col min="2567" max="2568" width="7.85546875" style="417" bestFit="1" customWidth="1"/>
    <col min="2569" max="2572" width="8.5703125" style="417" bestFit="1" customWidth="1"/>
    <col min="2573" max="2573" width="11" style="417" bestFit="1" customWidth="1"/>
    <col min="2574" max="2816" width="9.140625" style="417"/>
    <col min="2817" max="2817" width="37.140625" style="417" bestFit="1" customWidth="1"/>
    <col min="2818" max="2818" width="9.140625" style="417"/>
    <col min="2819" max="2821" width="7.85546875" style="417" bestFit="1" customWidth="1"/>
    <col min="2822" max="2822" width="7.5703125" style="417" bestFit="1" customWidth="1"/>
    <col min="2823" max="2824" width="7.85546875" style="417" bestFit="1" customWidth="1"/>
    <col min="2825" max="2828" width="8.5703125" style="417" bestFit="1" customWidth="1"/>
    <col min="2829" max="2829" width="11" style="417" bestFit="1" customWidth="1"/>
    <col min="2830" max="3072" width="9.140625" style="417"/>
    <col min="3073" max="3073" width="37.140625" style="417" bestFit="1" customWidth="1"/>
    <col min="3074" max="3074" width="9.140625" style="417"/>
    <col min="3075" max="3077" width="7.85546875" style="417" bestFit="1" customWidth="1"/>
    <col min="3078" max="3078" width="7.5703125" style="417" bestFit="1" customWidth="1"/>
    <col min="3079" max="3080" width="7.85546875" style="417" bestFit="1" customWidth="1"/>
    <col min="3081" max="3084" width="8.5703125" style="417" bestFit="1" customWidth="1"/>
    <col min="3085" max="3085" width="11" style="417" bestFit="1" customWidth="1"/>
    <col min="3086" max="3328" width="9.140625" style="417"/>
    <col min="3329" max="3329" width="37.140625" style="417" bestFit="1" customWidth="1"/>
    <col min="3330" max="3330" width="9.140625" style="417"/>
    <col min="3331" max="3333" width="7.85546875" style="417" bestFit="1" customWidth="1"/>
    <col min="3334" max="3334" width="7.5703125" style="417" bestFit="1" customWidth="1"/>
    <col min="3335" max="3336" width="7.85546875" style="417" bestFit="1" customWidth="1"/>
    <col min="3337" max="3340" width="8.5703125" style="417" bestFit="1" customWidth="1"/>
    <col min="3341" max="3341" width="11" style="417" bestFit="1" customWidth="1"/>
    <col min="3342" max="3584" width="9.140625" style="417"/>
    <col min="3585" max="3585" width="37.140625" style="417" bestFit="1" customWidth="1"/>
    <col min="3586" max="3586" width="9.140625" style="417"/>
    <col min="3587" max="3589" width="7.85546875" style="417" bestFit="1" customWidth="1"/>
    <col min="3590" max="3590" width="7.5703125" style="417" bestFit="1" customWidth="1"/>
    <col min="3591" max="3592" width="7.85546875" style="417" bestFit="1" customWidth="1"/>
    <col min="3593" max="3596" width="8.5703125" style="417" bestFit="1" customWidth="1"/>
    <col min="3597" max="3597" width="11" style="417" bestFit="1" customWidth="1"/>
    <col min="3598" max="3840" width="9.140625" style="417"/>
    <col min="3841" max="3841" width="37.140625" style="417" bestFit="1" customWidth="1"/>
    <col min="3842" max="3842" width="9.140625" style="417"/>
    <col min="3843" max="3845" width="7.85546875" style="417" bestFit="1" customWidth="1"/>
    <col min="3846" max="3846" width="7.5703125" style="417" bestFit="1" customWidth="1"/>
    <col min="3847" max="3848" width="7.85546875" style="417" bestFit="1" customWidth="1"/>
    <col min="3849" max="3852" width="8.5703125" style="417" bestFit="1" customWidth="1"/>
    <col min="3853" max="3853" width="11" style="417" bestFit="1" customWidth="1"/>
    <col min="3854" max="4096" width="9.140625" style="417"/>
    <col min="4097" max="4097" width="37.140625" style="417" bestFit="1" customWidth="1"/>
    <col min="4098" max="4098" width="9.140625" style="417"/>
    <col min="4099" max="4101" width="7.85546875" style="417" bestFit="1" customWidth="1"/>
    <col min="4102" max="4102" width="7.5703125" style="417" bestFit="1" customWidth="1"/>
    <col min="4103" max="4104" width="7.85546875" style="417" bestFit="1" customWidth="1"/>
    <col min="4105" max="4108" width="8.5703125" style="417" bestFit="1" customWidth="1"/>
    <col min="4109" max="4109" width="11" style="417" bestFit="1" customWidth="1"/>
    <col min="4110" max="4352" width="9.140625" style="417"/>
    <col min="4353" max="4353" width="37.140625" style="417" bestFit="1" customWidth="1"/>
    <col min="4354" max="4354" width="9.140625" style="417"/>
    <col min="4355" max="4357" width="7.85546875" style="417" bestFit="1" customWidth="1"/>
    <col min="4358" max="4358" width="7.5703125" style="417" bestFit="1" customWidth="1"/>
    <col min="4359" max="4360" width="7.85546875" style="417" bestFit="1" customWidth="1"/>
    <col min="4361" max="4364" width="8.5703125" style="417" bestFit="1" customWidth="1"/>
    <col min="4365" max="4365" width="11" style="417" bestFit="1" customWidth="1"/>
    <col min="4366" max="4608" width="9.140625" style="417"/>
    <col min="4609" max="4609" width="37.140625" style="417" bestFit="1" customWidth="1"/>
    <col min="4610" max="4610" width="9.140625" style="417"/>
    <col min="4611" max="4613" width="7.85546875" style="417" bestFit="1" customWidth="1"/>
    <col min="4614" max="4614" width="7.5703125" style="417" bestFit="1" customWidth="1"/>
    <col min="4615" max="4616" width="7.85546875" style="417" bestFit="1" customWidth="1"/>
    <col min="4617" max="4620" width="8.5703125" style="417" bestFit="1" customWidth="1"/>
    <col min="4621" max="4621" width="11" style="417" bestFit="1" customWidth="1"/>
    <col min="4622" max="4864" width="9.140625" style="417"/>
    <col min="4865" max="4865" width="37.140625" style="417" bestFit="1" customWidth="1"/>
    <col min="4866" max="4866" width="9.140625" style="417"/>
    <col min="4867" max="4869" width="7.85546875" style="417" bestFit="1" customWidth="1"/>
    <col min="4870" max="4870" width="7.5703125" style="417" bestFit="1" customWidth="1"/>
    <col min="4871" max="4872" width="7.85546875" style="417" bestFit="1" customWidth="1"/>
    <col min="4873" max="4876" width="8.5703125" style="417" bestFit="1" customWidth="1"/>
    <col min="4877" max="4877" width="11" style="417" bestFit="1" customWidth="1"/>
    <col min="4878" max="5120" width="9.140625" style="417"/>
    <col min="5121" max="5121" width="37.140625" style="417" bestFit="1" customWidth="1"/>
    <col min="5122" max="5122" width="9.140625" style="417"/>
    <col min="5123" max="5125" width="7.85546875" style="417" bestFit="1" customWidth="1"/>
    <col min="5126" max="5126" width="7.5703125" style="417" bestFit="1" customWidth="1"/>
    <col min="5127" max="5128" width="7.85546875" style="417" bestFit="1" customWidth="1"/>
    <col min="5129" max="5132" width="8.5703125" style="417" bestFit="1" customWidth="1"/>
    <col min="5133" max="5133" width="11" style="417" bestFit="1" customWidth="1"/>
    <col min="5134" max="5376" width="9.140625" style="417"/>
    <col min="5377" max="5377" width="37.140625" style="417" bestFit="1" customWidth="1"/>
    <col min="5378" max="5378" width="9.140625" style="417"/>
    <col min="5379" max="5381" width="7.85546875" style="417" bestFit="1" customWidth="1"/>
    <col min="5382" max="5382" width="7.5703125" style="417" bestFit="1" customWidth="1"/>
    <col min="5383" max="5384" width="7.85546875" style="417" bestFit="1" customWidth="1"/>
    <col min="5385" max="5388" width="8.5703125" style="417" bestFit="1" customWidth="1"/>
    <col min="5389" max="5389" width="11" style="417" bestFit="1" customWidth="1"/>
    <col min="5390" max="5632" width="9.140625" style="417"/>
    <col min="5633" max="5633" width="37.140625" style="417" bestFit="1" customWidth="1"/>
    <col min="5634" max="5634" width="9.140625" style="417"/>
    <col min="5635" max="5637" width="7.85546875" style="417" bestFit="1" customWidth="1"/>
    <col min="5638" max="5638" width="7.5703125" style="417" bestFit="1" customWidth="1"/>
    <col min="5639" max="5640" width="7.85546875" style="417" bestFit="1" customWidth="1"/>
    <col min="5641" max="5644" width="8.5703125" style="417" bestFit="1" customWidth="1"/>
    <col min="5645" max="5645" width="11" style="417" bestFit="1" customWidth="1"/>
    <col min="5646" max="5888" width="9.140625" style="417"/>
    <col min="5889" max="5889" width="37.140625" style="417" bestFit="1" customWidth="1"/>
    <col min="5890" max="5890" width="9.140625" style="417"/>
    <col min="5891" max="5893" width="7.85546875" style="417" bestFit="1" customWidth="1"/>
    <col min="5894" max="5894" width="7.5703125" style="417" bestFit="1" customWidth="1"/>
    <col min="5895" max="5896" width="7.85546875" style="417" bestFit="1" customWidth="1"/>
    <col min="5897" max="5900" width="8.5703125" style="417" bestFit="1" customWidth="1"/>
    <col min="5901" max="5901" width="11" style="417" bestFit="1" customWidth="1"/>
    <col min="5902" max="6144" width="9.140625" style="417"/>
    <col min="6145" max="6145" width="37.140625" style="417" bestFit="1" customWidth="1"/>
    <col min="6146" max="6146" width="9.140625" style="417"/>
    <col min="6147" max="6149" width="7.85546875" style="417" bestFit="1" customWidth="1"/>
    <col min="6150" max="6150" width="7.5703125" style="417" bestFit="1" customWidth="1"/>
    <col min="6151" max="6152" width="7.85546875" style="417" bestFit="1" customWidth="1"/>
    <col min="6153" max="6156" width="8.5703125" style="417" bestFit="1" customWidth="1"/>
    <col min="6157" max="6157" width="11" style="417" bestFit="1" customWidth="1"/>
    <col min="6158" max="6400" width="9.140625" style="417"/>
    <col min="6401" max="6401" width="37.140625" style="417" bestFit="1" customWidth="1"/>
    <col min="6402" max="6402" width="9.140625" style="417"/>
    <col min="6403" max="6405" width="7.85546875" style="417" bestFit="1" customWidth="1"/>
    <col min="6406" max="6406" width="7.5703125" style="417" bestFit="1" customWidth="1"/>
    <col min="6407" max="6408" width="7.85546875" style="417" bestFit="1" customWidth="1"/>
    <col min="6409" max="6412" width="8.5703125" style="417" bestFit="1" customWidth="1"/>
    <col min="6413" max="6413" width="11" style="417" bestFit="1" customWidth="1"/>
    <col min="6414" max="6656" width="9.140625" style="417"/>
    <col min="6657" max="6657" width="37.140625" style="417" bestFit="1" customWidth="1"/>
    <col min="6658" max="6658" width="9.140625" style="417"/>
    <col min="6659" max="6661" width="7.85546875" style="417" bestFit="1" customWidth="1"/>
    <col min="6662" max="6662" width="7.5703125" style="417" bestFit="1" customWidth="1"/>
    <col min="6663" max="6664" width="7.85546875" style="417" bestFit="1" customWidth="1"/>
    <col min="6665" max="6668" width="8.5703125" style="417" bestFit="1" customWidth="1"/>
    <col min="6669" max="6669" width="11" style="417" bestFit="1" customWidth="1"/>
    <col min="6670" max="6912" width="9.140625" style="417"/>
    <col min="6913" max="6913" width="37.140625" style="417" bestFit="1" customWidth="1"/>
    <col min="6914" max="6914" width="9.140625" style="417"/>
    <col min="6915" max="6917" width="7.85546875" style="417" bestFit="1" customWidth="1"/>
    <col min="6918" max="6918" width="7.5703125" style="417" bestFit="1" customWidth="1"/>
    <col min="6919" max="6920" width="7.85546875" style="417" bestFit="1" customWidth="1"/>
    <col min="6921" max="6924" width="8.5703125" style="417" bestFit="1" customWidth="1"/>
    <col min="6925" max="6925" width="11" style="417" bestFit="1" customWidth="1"/>
    <col min="6926" max="7168" width="9.140625" style="417"/>
    <col min="7169" max="7169" width="37.140625" style="417" bestFit="1" customWidth="1"/>
    <col min="7170" max="7170" width="9.140625" style="417"/>
    <col min="7171" max="7173" width="7.85546875" style="417" bestFit="1" customWidth="1"/>
    <col min="7174" max="7174" width="7.5703125" style="417" bestFit="1" customWidth="1"/>
    <col min="7175" max="7176" width="7.85546875" style="417" bestFit="1" customWidth="1"/>
    <col min="7177" max="7180" width="8.5703125" style="417" bestFit="1" customWidth="1"/>
    <col min="7181" max="7181" width="11" style="417" bestFit="1" customWidth="1"/>
    <col min="7182" max="7424" width="9.140625" style="417"/>
    <col min="7425" max="7425" width="37.140625" style="417" bestFit="1" customWidth="1"/>
    <col min="7426" max="7426" width="9.140625" style="417"/>
    <col min="7427" max="7429" width="7.85546875" style="417" bestFit="1" customWidth="1"/>
    <col min="7430" max="7430" width="7.5703125" style="417" bestFit="1" customWidth="1"/>
    <col min="7431" max="7432" width="7.85546875" style="417" bestFit="1" customWidth="1"/>
    <col min="7433" max="7436" width="8.5703125" style="417" bestFit="1" customWidth="1"/>
    <col min="7437" max="7437" width="11" style="417" bestFit="1" customWidth="1"/>
    <col min="7438" max="7680" width="9.140625" style="417"/>
    <col min="7681" max="7681" width="37.140625" style="417" bestFit="1" customWidth="1"/>
    <col min="7682" max="7682" width="9.140625" style="417"/>
    <col min="7683" max="7685" width="7.85546875" style="417" bestFit="1" customWidth="1"/>
    <col min="7686" max="7686" width="7.5703125" style="417" bestFit="1" customWidth="1"/>
    <col min="7687" max="7688" width="7.85546875" style="417" bestFit="1" customWidth="1"/>
    <col min="7689" max="7692" width="8.5703125" style="417" bestFit="1" customWidth="1"/>
    <col min="7693" max="7693" width="11" style="417" bestFit="1" customWidth="1"/>
    <col min="7694" max="7936" width="9.140625" style="417"/>
    <col min="7937" max="7937" width="37.140625" style="417" bestFit="1" customWidth="1"/>
    <col min="7938" max="7938" width="9.140625" style="417"/>
    <col min="7939" max="7941" width="7.85546875" style="417" bestFit="1" customWidth="1"/>
    <col min="7942" max="7942" width="7.5703125" style="417" bestFit="1" customWidth="1"/>
    <col min="7943" max="7944" width="7.85546875" style="417" bestFit="1" customWidth="1"/>
    <col min="7945" max="7948" width="8.5703125" style="417" bestFit="1" customWidth="1"/>
    <col min="7949" max="7949" width="11" style="417" bestFit="1" customWidth="1"/>
    <col min="7950" max="8192" width="9.140625" style="417"/>
    <col min="8193" max="8193" width="37.140625" style="417" bestFit="1" customWidth="1"/>
    <col min="8194" max="8194" width="9.140625" style="417"/>
    <col min="8195" max="8197" width="7.85546875" style="417" bestFit="1" customWidth="1"/>
    <col min="8198" max="8198" width="7.5703125" style="417" bestFit="1" customWidth="1"/>
    <col min="8199" max="8200" width="7.85546875" style="417" bestFit="1" customWidth="1"/>
    <col min="8201" max="8204" width="8.5703125" style="417" bestFit="1" customWidth="1"/>
    <col min="8205" max="8205" width="11" style="417" bestFit="1" customWidth="1"/>
    <col min="8206" max="8448" width="9.140625" style="417"/>
    <col min="8449" max="8449" width="37.140625" style="417" bestFit="1" customWidth="1"/>
    <col min="8450" max="8450" width="9.140625" style="417"/>
    <col min="8451" max="8453" width="7.85546875" style="417" bestFit="1" customWidth="1"/>
    <col min="8454" max="8454" width="7.5703125" style="417" bestFit="1" customWidth="1"/>
    <col min="8455" max="8456" width="7.85546875" style="417" bestFit="1" customWidth="1"/>
    <col min="8457" max="8460" width="8.5703125" style="417" bestFit="1" customWidth="1"/>
    <col min="8461" max="8461" width="11" style="417" bestFit="1" customWidth="1"/>
    <col min="8462" max="8704" width="9.140625" style="417"/>
    <col min="8705" max="8705" width="37.140625" style="417" bestFit="1" customWidth="1"/>
    <col min="8706" max="8706" width="9.140625" style="417"/>
    <col min="8707" max="8709" width="7.85546875" style="417" bestFit="1" customWidth="1"/>
    <col min="8710" max="8710" width="7.5703125" style="417" bestFit="1" customWidth="1"/>
    <col min="8711" max="8712" width="7.85546875" style="417" bestFit="1" customWidth="1"/>
    <col min="8713" max="8716" width="8.5703125" style="417" bestFit="1" customWidth="1"/>
    <col min="8717" max="8717" width="11" style="417" bestFit="1" customWidth="1"/>
    <col min="8718" max="8960" width="9.140625" style="417"/>
    <col min="8961" max="8961" width="37.140625" style="417" bestFit="1" customWidth="1"/>
    <col min="8962" max="8962" width="9.140625" style="417"/>
    <col min="8963" max="8965" width="7.85546875" style="417" bestFit="1" customWidth="1"/>
    <col min="8966" max="8966" width="7.5703125" style="417" bestFit="1" customWidth="1"/>
    <col min="8967" max="8968" width="7.85546875" style="417" bestFit="1" customWidth="1"/>
    <col min="8969" max="8972" width="8.5703125" style="417" bestFit="1" customWidth="1"/>
    <col min="8973" max="8973" width="11" style="417" bestFit="1" customWidth="1"/>
    <col min="8974" max="9216" width="9.140625" style="417"/>
    <col min="9217" max="9217" width="37.140625" style="417" bestFit="1" customWidth="1"/>
    <col min="9218" max="9218" width="9.140625" style="417"/>
    <col min="9219" max="9221" width="7.85546875" style="417" bestFit="1" customWidth="1"/>
    <col min="9222" max="9222" width="7.5703125" style="417" bestFit="1" customWidth="1"/>
    <col min="9223" max="9224" width="7.85546875" style="417" bestFit="1" customWidth="1"/>
    <col min="9225" max="9228" width="8.5703125" style="417" bestFit="1" customWidth="1"/>
    <col min="9229" max="9229" width="11" style="417" bestFit="1" customWidth="1"/>
    <col min="9230" max="9472" width="9.140625" style="417"/>
    <col min="9473" max="9473" width="37.140625" style="417" bestFit="1" customWidth="1"/>
    <col min="9474" max="9474" width="9.140625" style="417"/>
    <col min="9475" max="9477" width="7.85546875" style="417" bestFit="1" customWidth="1"/>
    <col min="9478" max="9478" width="7.5703125" style="417" bestFit="1" customWidth="1"/>
    <col min="9479" max="9480" width="7.85546875" style="417" bestFit="1" customWidth="1"/>
    <col min="9481" max="9484" width="8.5703125" style="417" bestFit="1" customWidth="1"/>
    <col min="9485" max="9485" width="11" style="417" bestFit="1" customWidth="1"/>
    <col min="9486" max="9728" width="9.140625" style="417"/>
    <col min="9729" max="9729" width="37.140625" style="417" bestFit="1" customWidth="1"/>
    <col min="9730" max="9730" width="9.140625" style="417"/>
    <col min="9731" max="9733" width="7.85546875" style="417" bestFit="1" customWidth="1"/>
    <col min="9734" max="9734" width="7.5703125" style="417" bestFit="1" customWidth="1"/>
    <col min="9735" max="9736" width="7.85546875" style="417" bestFit="1" customWidth="1"/>
    <col min="9737" max="9740" width="8.5703125" style="417" bestFit="1" customWidth="1"/>
    <col min="9741" max="9741" width="11" style="417" bestFit="1" customWidth="1"/>
    <col min="9742" max="9984" width="9.140625" style="417"/>
    <col min="9985" max="9985" width="37.140625" style="417" bestFit="1" customWidth="1"/>
    <col min="9986" max="9986" width="9.140625" style="417"/>
    <col min="9987" max="9989" width="7.85546875" style="417" bestFit="1" customWidth="1"/>
    <col min="9990" max="9990" width="7.5703125" style="417" bestFit="1" customWidth="1"/>
    <col min="9991" max="9992" width="7.85546875" style="417" bestFit="1" customWidth="1"/>
    <col min="9993" max="9996" width="8.5703125" style="417" bestFit="1" customWidth="1"/>
    <col min="9997" max="9997" width="11" style="417" bestFit="1" customWidth="1"/>
    <col min="9998" max="10240" width="9.140625" style="417"/>
    <col min="10241" max="10241" width="37.140625" style="417" bestFit="1" customWidth="1"/>
    <col min="10242" max="10242" width="9.140625" style="417"/>
    <col min="10243" max="10245" width="7.85546875" style="417" bestFit="1" customWidth="1"/>
    <col min="10246" max="10246" width="7.5703125" style="417" bestFit="1" customWidth="1"/>
    <col min="10247" max="10248" width="7.85546875" style="417" bestFit="1" customWidth="1"/>
    <col min="10249" max="10252" width="8.5703125" style="417" bestFit="1" customWidth="1"/>
    <col min="10253" max="10253" width="11" style="417" bestFit="1" customWidth="1"/>
    <col min="10254" max="10496" width="9.140625" style="417"/>
    <col min="10497" max="10497" width="37.140625" style="417" bestFit="1" customWidth="1"/>
    <col min="10498" max="10498" width="9.140625" style="417"/>
    <col min="10499" max="10501" width="7.85546875" style="417" bestFit="1" customWidth="1"/>
    <col min="10502" max="10502" width="7.5703125" style="417" bestFit="1" customWidth="1"/>
    <col min="10503" max="10504" width="7.85546875" style="417" bestFit="1" customWidth="1"/>
    <col min="10505" max="10508" width="8.5703125" style="417" bestFit="1" customWidth="1"/>
    <col min="10509" max="10509" width="11" style="417" bestFit="1" customWidth="1"/>
    <col min="10510" max="10752" width="9.140625" style="417"/>
    <col min="10753" max="10753" width="37.140625" style="417" bestFit="1" customWidth="1"/>
    <col min="10754" max="10754" width="9.140625" style="417"/>
    <col min="10755" max="10757" width="7.85546875" style="417" bestFit="1" customWidth="1"/>
    <col min="10758" max="10758" width="7.5703125" style="417" bestFit="1" customWidth="1"/>
    <col min="10759" max="10760" width="7.85546875" style="417" bestFit="1" customWidth="1"/>
    <col min="10761" max="10764" width="8.5703125" style="417" bestFit="1" customWidth="1"/>
    <col min="10765" max="10765" width="11" style="417" bestFit="1" customWidth="1"/>
    <col min="10766" max="11008" width="9.140625" style="417"/>
    <col min="11009" max="11009" width="37.140625" style="417" bestFit="1" customWidth="1"/>
    <col min="11010" max="11010" width="9.140625" style="417"/>
    <col min="11011" max="11013" width="7.85546875" style="417" bestFit="1" customWidth="1"/>
    <col min="11014" max="11014" width="7.5703125" style="417" bestFit="1" customWidth="1"/>
    <col min="11015" max="11016" width="7.85546875" style="417" bestFit="1" customWidth="1"/>
    <col min="11017" max="11020" width="8.5703125" style="417" bestFit="1" customWidth="1"/>
    <col min="11021" max="11021" width="11" style="417" bestFit="1" customWidth="1"/>
    <col min="11022" max="11264" width="9.140625" style="417"/>
    <col min="11265" max="11265" width="37.140625" style="417" bestFit="1" customWidth="1"/>
    <col min="11266" max="11266" width="9.140625" style="417"/>
    <col min="11267" max="11269" width="7.85546875" style="417" bestFit="1" customWidth="1"/>
    <col min="11270" max="11270" width="7.5703125" style="417" bestFit="1" customWidth="1"/>
    <col min="11271" max="11272" width="7.85546875" style="417" bestFit="1" customWidth="1"/>
    <col min="11273" max="11276" width="8.5703125" style="417" bestFit="1" customWidth="1"/>
    <col min="11277" max="11277" width="11" style="417" bestFit="1" customWidth="1"/>
    <col min="11278" max="11520" width="9.140625" style="417"/>
    <col min="11521" max="11521" width="37.140625" style="417" bestFit="1" customWidth="1"/>
    <col min="11522" max="11522" width="9.140625" style="417"/>
    <col min="11523" max="11525" width="7.85546875" style="417" bestFit="1" customWidth="1"/>
    <col min="11526" max="11526" width="7.5703125" style="417" bestFit="1" customWidth="1"/>
    <col min="11527" max="11528" width="7.85546875" style="417" bestFit="1" customWidth="1"/>
    <col min="11529" max="11532" width="8.5703125" style="417" bestFit="1" customWidth="1"/>
    <col min="11533" max="11533" width="11" style="417" bestFit="1" customWidth="1"/>
    <col min="11534" max="11776" width="9.140625" style="417"/>
    <col min="11777" max="11777" width="37.140625" style="417" bestFit="1" customWidth="1"/>
    <col min="11778" max="11778" width="9.140625" style="417"/>
    <col min="11779" max="11781" width="7.85546875" style="417" bestFit="1" customWidth="1"/>
    <col min="11782" max="11782" width="7.5703125" style="417" bestFit="1" customWidth="1"/>
    <col min="11783" max="11784" width="7.85546875" style="417" bestFit="1" customWidth="1"/>
    <col min="11785" max="11788" width="8.5703125" style="417" bestFit="1" customWidth="1"/>
    <col min="11789" max="11789" width="11" style="417" bestFit="1" customWidth="1"/>
    <col min="11790" max="12032" width="9.140625" style="417"/>
    <col min="12033" max="12033" width="37.140625" style="417" bestFit="1" customWidth="1"/>
    <col min="12034" max="12034" width="9.140625" style="417"/>
    <col min="12035" max="12037" width="7.85546875" style="417" bestFit="1" customWidth="1"/>
    <col min="12038" max="12038" width="7.5703125" style="417" bestFit="1" customWidth="1"/>
    <col min="12039" max="12040" width="7.85546875" style="417" bestFit="1" customWidth="1"/>
    <col min="12041" max="12044" width="8.5703125" style="417" bestFit="1" customWidth="1"/>
    <col min="12045" max="12045" width="11" style="417" bestFit="1" customWidth="1"/>
    <col min="12046" max="12288" width="9.140625" style="417"/>
    <col min="12289" max="12289" width="37.140625" style="417" bestFit="1" customWidth="1"/>
    <col min="12290" max="12290" width="9.140625" style="417"/>
    <col min="12291" max="12293" width="7.85546875" style="417" bestFit="1" customWidth="1"/>
    <col min="12294" max="12294" width="7.5703125" style="417" bestFit="1" customWidth="1"/>
    <col min="12295" max="12296" width="7.85546875" style="417" bestFit="1" customWidth="1"/>
    <col min="12297" max="12300" width="8.5703125" style="417" bestFit="1" customWidth="1"/>
    <col min="12301" max="12301" width="11" style="417" bestFit="1" customWidth="1"/>
    <col min="12302" max="12544" width="9.140625" style="417"/>
    <col min="12545" max="12545" width="37.140625" style="417" bestFit="1" customWidth="1"/>
    <col min="12546" max="12546" width="9.140625" style="417"/>
    <col min="12547" max="12549" width="7.85546875" style="417" bestFit="1" customWidth="1"/>
    <col min="12550" max="12550" width="7.5703125" style="417" bestFit="1" customWidth="1"/>
    <col min="12551" max="12552" width="7.85546875" style="417" bestFit="1" customWidth="1"/>
    <col min="12553" max="12556" width="8.5703125" style="417" bestFit="1" customWidth="1"/>
    <col min="12557" max="12557" width="11" style="417" bestFit="1" customWidth="1"/>
    <col min="12558" max="12800" width="9.140625" style="417"/>
    <col min="12801" max="12801" width="37.140625" style="417" bestFit="1" customWidth="1"/>
    <col min="12802" max="12802" width="9.140625" style="417"/>
    <col min="12803" max="12805" width="7.85546875" style="417" bestFit="1" customWidth="1"/>
    <col min="12806" max="12806" width="7.5703125" style="417" bestFit="1" customWidth="1"/>
    <col min="12807" max="12808" width="7.85546875" style="417" bestFit="1" customWidth="1"/>
    <col min="12809" max="12812" width="8.5703125" style="417" bestFit="1" customWidth="1"/>
    <col min="12813" max="12813" width="11" style="417" bestFit="1" customWidth="1"/>
    <col min="12814" max="13056" width="9.140625" style="417"/>
    <col min="13057" max="13057" width="37.140625" style="417" bestFit="1" customWidth="1"/>
    <col min="13058" max="13058" width="9.140625" style="417"/>
    <col min="13059" max="13061" width="7.85546875" style="417" bestFit="1" customWidth="1"/>
    <col min="13062" max="13062" width="7.5703125" style="417" bestFit="1" customWidth="1"/>
    <col min="13063" max="13064" width="7.85546875" style="417" bestFit="1" customWidth="1"/>
    <col min="13065" max="13068" width="8.5703125" style="417" bestFit="1" customWidth="1"/>
    <col min="13069" max="13069" width="11" style="417" bestFit="1" customWidth="1"/>
    <col min="13070" max="13312" width="9.140625" style="417"/>
    <col min="13313" max="13313" width="37.140625" style="417" bestFit="1" customWidth="1"/>
    <col min="13314" max="13314" width="9.140625" style="417"/>
    <col min="13315" max="13317" width="7.85546875" style="417" bestFit="1" customWidth="1"/>
    <col min="13318" max="13318" width="7.5703125" style="417" bestFit="1" customWidth="1"/>
    <col min="13319" max="13320" width="7.85546875" style="417" bestFit="1" customWidth="1"/>
    <col min="13321" max="13324" width="8.5703125" style="417" bestFit="1" customWidth="1"/>
    <col min="13325" max="13325" width="11" style="417" bestFit="1" customWidth="1"/>
    <col min="13326" max="13568" width="9.140625" style="417"/>
    <col min="13569" max="13569" width="37.140625" style="417" bestFit="1" customWidth="1"/>
    <col min="13570" max="13570" width="9.140625" style="417"/>
    <col min="13571" max="13573" width="7.85546875" style="417" bestFit="1" customWidth="1"/>
    <col min="13574" max="13574" width="7.5703125" style="417" bestFit="1" customWidth="1"/>
    <col min="13575" max="13576" width="7.85546875" style="417" bestFit="1" customWidth="1"/>
    <col min="13577" max="13580" width="8.5703125" style="417" bestFit="1" customWidth="1"/>
    <col min="13581" max="13581" width="11" style="417" bestFit="1" customWidth="1"/>
    <col min="13582" max="13824" width="9.140625" style="417"/>
    <col min="13825" max="13825" width="37.140625" style="417" bestFit="1" customWidth="1"/>
    <col min="13826" max="13826" width="9.140625" style="417"/>
    <col min="13827" max="13829" width="7.85546875" style="417" bestFit="1" customWidth="1"/>
    <col min="13830" max="13830" width="7.5703125" style="417" bestFit="1" customWidth="1"/>
    <col min="13831" max="13832" width="7.85546875" style="417" bestFit="1" customWidth="1"/>
    <col min="13833" max="13836" width="8.5703125" style="417" bestFit="1" customWidth="1"/>
    <col min="13837" max="13837" width="11" style="417" bestFit="1" customWidth="1"/>
    <col min="13838" max="14080" width="9.140625" style="417"/>
    <col min="14081" max="14081" width="37.140625" style="417" bestFit="1" customWidth="1"/>
    <col min="14082" max="14082" width="9.140625" style="417"/>
    <col min="14083" max="14085" width="7.85546875" style="417" bestFit="1" customWidth="1"/>
    <col min="14086" max="14086" width="7.5703125" style="417" bestFit="1" customWidth="1"/>
    <col min="14087" max="14088" width="7.85546875" style="417" bestFit="1" customWidth="1"/>
    <col min="14089" max="14092" width="8.5703125" style="417" bestFit="1" customWidth="1"/>
    <col min="14093" max="14093" width="11" style="417" bestFit="1" customWidth="1"/>
    <col min="14094" max="14336" width="9.140625" style="417"/>
    <col min="14337" max="14337" width="37.140625" style="417" bestFit="1" customWidth="1"/>
    <col min="14338" max="14338" width="9.140625" style="417"/>
    <col min="14339" max="14341" width="7.85546875" style="417" bestFit="1" customWidth="1"/>
    <col min="14342" max="14342" width="7.5703125" style="417" bestFit="1" customWidth="1"/>
    <col min="14343" max="14344" width="7.85546875" style="417" bestFit="1" customWidth="1"/>
    <col min="14345" max="14348" width="8.5703125" style="417" bestFit="1" customWidth="1"/>
    <col min="14349" max="14349" width="11" style="417" bestFit="1" customWidth="1"/>
    <col min="14350" max="14592" width="9.140625" style="417"/>
    <col min="14593" max="14593" width="37.140625" style="417" bestFit="1" customWidth="1"/>
    <col min="14594" max="14594" width="9.140625" style="417"/>
    <col min="14595" max="14597" width="7.85546875" style="417" bestFit="1" customWidth="1"/>
    <col min="14598" max="14598" width="7.5703125" style="417" bestFit="1" customWidth="1"/>
    <col min="14599" max="14600" width="7.85546875" style="417" bestFit="1" customWidth="1"/>
    <col min="14601" max="14604" width="8.5703125" style="417" bestFit="1" customWidth="1"/>
    <col min="14605" max="14605" width="11" style="417" bestFit="1" customWidth="1"/>
    <col min="14606" max="14848" width="9.140625" style="417"/>
    <col min="14849" max="14849" width="37.140625" style="417" bestFit="1" customWidth="1"/>
    <col min="14850" max="14850" width="9.140625" style="417"/>
    <col min="14851" max="14853" width="7.85546875" style="417" bestFit="1" customWidth="1"/>
    <col min="14854" max="14854" width="7.5703125" style="417" bestFit="1" customWidth="1"/>
    <col min="14855" max="14856" width="7.85546875" style="417" bestFit="1" customWidth="1"/>
    <col min="14857" max="14860" width="8.5703125" style="417" bestFit="1" customWidth="1"/>
    <col min="14861" max="14861" width="11" style="417" bestFit="1" customWidth="1"/>
    <col min="14862" max="15104" width="9.140625" style="417"/>
    <col min="15105" max="15105" width="37.140625" style="417" bestFit="1" customWidth="1"/>
    <col min="15106" max="15106" width="9.140625" style="417"/>
    <col min="15107" max="15109" width="7.85546875" style="417" bestFit="1" customWidth="1"/>
    <col min="15110" max="15110" width="7.5703125" style="417" bestFit="1" customWidth="1"/>
    <col min="15111" max="15112" width="7.85546875" style="417" bestFit="1" customWidth="1"/>
    <col min="15113" max="15116" width="8.5703125" style="417" bestFit="1" customWidth="1"/>
    <col min="15117" max="15117" width="11" style="417" bestFit="1" customWidth="1"/>
    <col min="15118" max="15360" width="9.140625" style="417"/>
    <col min="15361" max="15361" width="37.140625" style="417" bestFit="1" customWidth="1"/>
    <col min="15362" max="15362" width="9.140625" style="417"/>
    <col min="15363" max="15365" width="7.85546875" style="417" bestFit="1" customWidth="1"/>
    <col min="15366" max="15366" width="7.5703125" style="417" bestFit="1" customWidth="1"/>
    <col min="15367" max="15368" width="7.85546875" style="417" bestFit="1" customWidth="1"/>
    <col min="15369" max="15372" width="8.5703125" style="417" bestFit="1" customWidth="1"/>
    <col min="15373" max="15373" width="11" style="417" bestFit="1" customWidth="1"/>
    <col min="15374" max="15616" width="9.140625" style="417"/>
    <col min="15617" max="15617" width="37.140625" style="417" bestFit="1" customWidth="1"/>
    <col min="15618" max="15618" width="9.140625" style="417"/>
    <col min="15619" max="15621" width="7.85546875" style="417" bestFit="1" customWidth="1"/>
    <col min="15622" max="15622" width="7.5703125" style="417" bestFit="1" customWidth="1"/>
    <col min="15623" max="15624" width="7.85546875" style="417" bestFit="1" customWidth="1"/>
    <col min="15625" max="15628" width="8.5703125" style="417" bestFit="1" customWidth="1"/>
    <col min="15629" max="15629" width="11" style="417" bestFit="1" customWidth="1"/>
    <col min="15630" max="15872" width="9.140625" style="417"/>
    <col min="15873" max="15873" width="37.140625" style="417" bestFit="1" customWidth="1"/>
    <col min="15874" max="15874" width="9.140625" style="417"/>
    <col min="15875" max="15877" width="7.85546875" style="417" bestFit="1" customWidth="1"/>
    <col min="15878" max="15878" width="7.5703125" style="417" bestFit="1" customWidth="1"/>
    <col min="15879" max="15880" width="7.85546875" style="417" bestFit="1" customWidth="1"/>
    <col min="15881" max="15884" width="8.5703125" style="417" bestFit="1" customWidth="1"/>
    <col min="15885" max="15885" width="11" style="417" bestFit="1" customWidth="1"/>
    <col min="15886" max="16128" width="9.140625" style="417"/>
    <col min="16129" max="16129" width="37.140625" style="417" bestFit="1" customWidth="1"/>
    <col min="16130" max="16130" width="9.140625" style="417"/>
    <col min="16131" max="16133" width="7.85546875" style="417" bestFit="1" customWidth="1"/>
    <col min="16134" max="16134" width="7.5703125" style="417" bestFit="1" customWidth="1"/>
    <col min="16135" max="16136" width="7.85546875" style="417" bestFit="1" customWidth="1"/>
    <col min="16137" max="16140" width="8.5703125" style="417" bestFit="1" customWidth="1"/>
    <col min="16141" max="16141" width="11" style="417" bestFit="1" customWidth="1"/>
    <col min="16142" max="16384" width="9.140625" style="417"/>
  </cols>
  <sheetData>
    <row r="1" spans="1:13">
      <c r="A1" s="1557" t="s">
        <v>496</v>
      </c>
      <c r="B1" s="1557"/>
      <c r="C1" s="1557"/>
      <c r="D1" s="1557"/>
      <c r="E1" s="1557"/>
      <c r="F1" s="1557"/>
      <c r="G1" s="1557"/>
      <c r="H1" s="1557"/>
      <c r="I1" s="1557"/>
      <c r="J1" s="1557"/>
      <c r="K1" s="1557"/>
      <c r="L1" s="1557"/>
    </row>
    <row r="2" spans="1:13" ht="15.75">
      <c r="A2" s="1558" t="s">
        <v>497</v>
      </c>
      <c r="B2" s="1558"/>
      <c r="C2" s="1558"/>
      <c r="D2" s="1558"/>
      <c r="E2" s="1558"/>
      <c r="F2" s="1558"/>
      <c r="G2" s="1558"/>
      <c r="H2" s="1558"/>
      <c r="I2" s="1558"/>
      <c r="J2" s="1558"/>
      <c r="K2" s="1558"/>
      <c r="L2" s="1558"/>
    </row>
    <row r="3" spans="1:13" ht="15.75" customHeight="1">
      <c r="A3" s="1558" t="s">
        <v>498</v>
      </c>
      <c r="B3" s="1558"/>
      <c r="C3" s="1558"/>
      <c r="D3" s="1558"/>
      <c r="E3" s="1558"/>
      <c r="F3" s="1558"/>
      <c r="G3" s="1558"/>
      <c r="H3" s="1558"/>
      <c r="I3" s="1558"/>
      <c r="J3" s="1558"/>
      <c r="K3" s="1558"/>
      <c r="L3" s="1558"/>
    </row>
    <row r="4" spans="1:13" ht="13.5" thickBot="1">
      <c r="A4" s="1530" t="s">
        <v>499</v>
      </c>
      <c r="B4" s="1530"/>
      <c r="C4" s="1530"/>
      <c r="D4" s="1530"/>
      <c r="E4" s="1530"/>
      <c r="F4" s="1530"/>
      <c r="G4" s="1530"/>
      <c r="H4" s="1530"/>
      <c r="I4" s="1530"/>
      <c r="J4" s="1530"/>
      <c r="K4" s="1530"/>
      <c r="L4" s="1530"/>
      <c r="M4" s="418"/>
    </row>
    <row r="5" spans="1:13" ht="21.75" customHeight="1" thickTop="1">
      <c r="A5" s="1559" t="s">
        <v>500</v>
      </c>
      <c r="B5" s="1561" t="s">
        <v>501</v>
      </c>
      <c r="C5" s="964" t="s">
        <v>5</v>
      </c>
      <c r="D5" s="1563" t="s">
        <v>6</v>
      </c>
      <c r="E5" s="1564"/>
      <c r="F5" s="1563" t="s">
        <v>77</v>
      </c>
      <c r="G5" s="1565"/>
      <c r="H5" s="1564"/>
      <c r="I5" s="1566" t="s">
        <v>427</v>
      </c>
      <c r="J5" s="1567"/>
      <c r="K5" s="1567"/>
      <c r="L5" s="1568"/>
    </row>
    <row r="6" spans="1:13">
      <c r="A6" s="1560"/>
      <c r="B6" s="1562"/>
      <c r="C6" s="419" t="s">
        <v>428</v>
      </c>
      <c r="D6" s="419" t="s">
        <v>429</v>
      </c>
      <c r="E6" s="419" t="s">
        <v>428</v>
      </c>
      <c r="F6" s="419" t="s">
        <v>430</v>
      </c>
      <c r="G6" s="419" t="s">
        <v>429</v>
      </c>
      <c r="H6" s="419" t="s">
        <v>428</v>
      </c>
      <c r="I6" s="420" t="s">
        <v>431</v>
      </c>
      <c r="J6" s="421" t="s">
        <v>431</v>
      </c>
      <c r="K6" s="422" t="s">
        <v>432</v>
      </c>
      <c r="L6" s="423" t="s">
        <v>432</v>
      </c>
    </row>
    <row r="7" spans="1:13">
      <c r="A7" s="424">
        <v>1</v>
      </c>
      <c r="B7" s="425">
        <v>2</v>
      </c>
      <c r="C7" s="426">
        <v>3</v>
      </c>
      <c r="D7" s="425">
        <v>4</v>
      </c>
      <c r="E7" s="425">
        <v>5</v>
      </c>
      <c r="F7" s="427">
        <v>6</v>
      </c>
      <c r="G7" s="421">
        <v>7</v>
      </c>
      <c r="H7" s="426">
        <v>8</v>
      </c>
      <c r="I7" s="428" t="s">
        <v>433</v>
      </c>
      <c r="J7" s="429" t="s">
        <v>434</v>
      </c>
      <c r="K7" s="430" t="s">
        <v>435</v>
      </c>
      <c r="L7" s="431" t="s">
        <v>436</v>
      </c>
    </row>
    <row r="8" spans="1:13" ht="24" customHeight="1">
      <c r="A8" s="965" t="s">
        <v>502</v>
      </c>
      <c r="B8" s="432">
        <v>100</v>
      </c>
      <c r="C8" s="433">
        <v>299.50810921828321</v>
      </c>
      <c r="D8" s="433">
        <v>314.37670965960359</v>
      </c>
      <c r="E8" s="433">
        <v>318.79065085380836</v>
      </c>
      <c r="F8" s="433">
        <v>311.96864302058316</v>
      </c>
      <c r="G8" s="433">
        <v>319.03525401923486</v>
      </c>
      <c r="H8" s="433">
        <v>321.20020678380956</v>
      </c>
      <c r="I8" s="434">
        <v>6.4380699694083887</v>
      </c>
      <c r="J8" s="434">
        <v>1.4040293248771576</v>
      </c>
      <c r="K8" s="434">
        <v>0.75584272109227868</v>
      </c>
      <c r="L8" s="966">
        <v>0.67859358403200076</v>
      </c>
      <c r="M8" s="435"/>
    </row>
    <row r="9" spans="1:13" ht="21" customHeight="1">
      <c r="A9" s="965" t="s">
        <v>503</v>
      </c>
      <c r="B9" s="432">
        <v>49.593021995747016</v>
      </c>
      <c r="C9" s="433">
        <v>345.33478188395497</v>
      </c>
      <c r="D9" s="433">
        <v>373.57159342663954</v>
      </c>
      <c r="E9" s="433">
        <v>380.39942869493098</v>
      </c>
      <c r="F9" s="433">
        <v>361.24201840246951</v>
      </c>
      <c r="G9" s="433">
        <v>375.37910261937128</v>
      </c>
      <c r="H9" s="433">
        <v>379.70654642334165</v>
      </c>
      <c r="I9" s="434">
        <v>10.15381266250759</v>
      </c>
      <c r="J9" s="434">
        <v>1.8277180033048381</v>
      </c>
      <c r="K9" s="434">
        <v>-0.18214598112474789</v>
      </c>
      <c r="L9" s="966">
        <v>1.1528195825962939</v>
      </c>
      <c r="M9" s="435"/>
    </row>
    <row r="10" spans="1:13" ht="21" customHeight="1">
      <c r="A10" s="967" t="s">
        <v>504</v>
      </c>
      <c r="B10" s="436">
        <v>16.575694084141823</v>
      </c>
      <c r="C10" s="437">
        <v>272.85396252825905</v>
      </c>
      <c r="D10" s="437">
        <v>270.17684354158314</v>
      </c>
      <c r="E10" s="437">
        <v>270.33490913533103</v>
      </c>
      <c r="F10" s="437">
        <v>274.91225793830216</v>
      </c>
      <c r="G10" s="437">
        <v>283.57683157658528</v>
      </c>
      <c r="H10" s="437">
        <v>284.80328393610506</v>
      </c>
      <c r="I10" s="434">
        <v>-0.92322404614780851</v>
      </c>
      <c r="J10" s="434">
        <v>5.8504493455430406E-2</v>
      </c>
      <c r="K10" s="434">
        <v>5.3520186671603938</v>
      </c>
      <c r="L10" s="966">
        <v>0.43249385103187876</v>
      </c>
      <c r="M10" s="435"/>
    </row>
    <row r="11" spans="1:13" ht="21" customHeight="1">
      <c r="A11" s="967" t="s">
        <v>505</v>
      </c>
      <c r="B11" s="436">
        <v>6.0860312040333113</v>
      </c>
      <c r="C11" s="437">
        <v>349.12669749154884</v>
      </c>
      <c r="D11" s="437">
        <v>412.25652937141928</v>
      </c>
      <c r="E11" s="437">
        <v>434.79817422127797</v>
      </c>
      <c r="F11" s="437">
        <v>332.19039709790297</v>
      </c>
      <c r="G11" s="437">
        <v>348.50064572307014</v>
      </c>
      <c r="H11" s="437">
        <v>375.68069040013296</v>
      </c>
      <c r="I11" s="434">
        <v>24.538792749243399</v>
      </c>
      <c r="J11" s="434">
        <v>5.4678684857286868</v>
      </c>
      <c r="K11" s="434">
        <v>-13.59653451328866</v>
      </c>
      <c r="L11" s="966">
        <v>7.7991375369390141</v>
      </c>
      <c r="M11" s="435"/>
    </row>
    <row r="12" spans="1:13" ht="21" customHeight="1">
      <c r="A12" s="967" t="s">
        <v>506</v>
      </c>
      <c r="B12" s="436">
        <v>3.7705195070758082</v>
      </c>
      <c r="C12" s="437">
        <v>406.3588245113973</v>
      </c>
      <c r="D12" s="437">
        <v>477.87526068769176</v>
      </c>
      <c r="E12" s="437">
        <v>486.99831252040099</v>
      </c>
      <c r="F12" s="437">
        <v>488.92750213491985</v>
      </c>
      <c r="G12" s="437">
        <v>498.8316612137483</v>
      </c>
      <c r="H12" s="437">
        <v>500.42957606149054</v>
      </c>
      <c r="I12" s="434">
        <v>19.844404291198543</v>
      </c>
      <c r="J12" s="434">
        <v>1.9090864464464232</v>
      </c>
      <c r="K12" s="434">
        <v>2.7579692158639517</v>
      </c>
      <c r="L12" s="966">
        <v>0.32033148093570674</v>
      </c>
      <c r="M12" s="435"/>
    </row>
    <row r="13" spans="1:13" ht="21" customHeight="1">
      <c r="A13" s="967" t="s">
        <v>507</v>
      </c>
      <c r="B13" s="436">
        <v>11.183012678383857</v>
      </c>
      <c r="C13" s="437">
        <v>334.63247704813881</v>
      </c>
      <c r="D13" s="437">
        <v>371.6367806851714</v>
      </c>
      <c r="E13" s="437">
        <v>382.89710924696868</v>
      </c>
      <c r="F13" s="437">
        <v>304.71335461493732</v>
      </c>
      <c r="G13" s="437">
        <v>345.07812796082726</v>
      </c>
      <c r="H13" s="437">
        <v>346.30870276093958</v>
      </c>
      <c r="I13" s="434">
        <v>14.423176323046107</v>
      </c>
      <c r="J13" s="434">
        <v>3.0299284535392417</v>
      </c>
      <c r="K13" s="434">
        <v>-9.5556758205843693</v>
      </c>
      <c r="L13" s="966">
        <v>0.35660759126756147</v>
      </c>
      <c r="M13" s="435"/>
    </row>
    <row r="14" spans="1:13" ht="21" customHeight="1">
      <c r="A14" s="967" t="s">
        <v>508</v>
      </c>
      <c r="B14" s="436">
        <v>1.9487350779721184</v>
      </c>
      <c r="C14" s="437">
        <v>327.08045945342224</v>
      </c>
      <c r="D14" s="437">
        <v>375.44092044963628</v>
      </c>
      <c r="E14" s="437">
        <v>378.11488527171485</v>
      </c>
      <c r="F14" s="437">
        <v>430.17178833715991</v>
      </c>
      <c r="G14" s="437">
        <v>430.15550104077062</v>
      </c>
      <c r="H14" s="437">
        <v>430.51137292689157</v>
      </c>
      <c r="I14" s="434">
        <v>15.603018872963318</v>
      </c>
      <c r="J14" s="434">
        <v>0.71221986641099022</v>
      </c>
      <c r="K14" s="434">
        <v>13.857293033445202</v>
      </c>
      <c r="L14" s="966">
        <v>8.273098571561377E-2</v>
      </c>
      <c r="M14" s="435"/>
    </row>
    <row r="15" spans="1:13" ht="21" customHeight="1">
      <c r="A15" s="967" t="s">
        <v>509</v>
      </c>
      <c r="B15" s="436">
        <v>10.019129444140097</v>
      </c>
      <c r="C15" s="437">
        <v>455.54365369793499</v>
      </c>
      <c r="D15" s="437">
        <v>483.77216658214905</v>
      </c>
      <c r="E15" s="437">
        <v>487.09264589972832</v>
      </c>
      <c r="F15" s="437">
        <v>523.43238155902384</v>
      </c>
      <c r="G15" s="437">
        <v>520.37984301985716</v>
      </c>
      <c r="H15" s="437">
        <v>521.2153297159598</v>
      </c>
      <c r="I15" s="434">
        <v>6.9255694697292398</v>
      </c>
      <c r="J15" s="434">
        <v>0.68637254206633713</v>
      </c>
      <c r="K15" s="434">
        <v>7.0053785667821131</v>
      </c>
      <c r="L15" s="966">
        <v>0.1605532395824838</v>
      </c>
      <c r="M15" s="435"/>
    </row>
    <row r="16" spans="1:13" ht="21" customHeight="1">
      <c r="A16" s="965" t="s">
        <v>510</v>
      </c>
      <c r="B16" s="432">
        <v>20.372737107226719</v>
      </c>
      <c r="C16" s="433">
        <v>255.05742428545108</v>
      </c>
      <c r="D16" s="433">
        <v>270.19707651546167</v>
      </c>
      <c r="E16" s="433">
        <v>271.4825913027579</v>
      </c>
      <c r="F16" s="433">
        <v>281.25435536309061</v>
      </c>
      <c r="G16" s="433">
        <v>282.30043233426852</v>
      </c>
      <c r="H16" s="433">
        <v>282.5441391169702</v>
      </c>
      <c r="I16" s="434">
        <v>6.4397917697641276</v>
      </c>
      <c r="J16" s="434">
        <v>0.4757693176679112</v>
      </c>
      <c r="K16" s="434">
        <v>4.0744961808164106</v>
      </c>
      <c r="L16" s="966">
        <v>8.6328873351888546E-2</v>
      </c>
      <c r="M16" s="435"/>
    </row>
    <row r="17" spans="1:13" ht="21" customHeight="1">
      <c r="A17" s="967" t="s">
        <v>511</v>
      </c>
      <c r="B17" s="436">
        <v>6.1176945709879771</v>
      </c>
      <c r="C17" s="437">
        <v>235.34170284025089</v>
      </c>
      <c r="D17" s="437">
        <v>247.24215531029603</v>
      </c>
      <c r="E17" s="437">
        <v>247.42578155616829</v>
      </c>
      <c r="F17" s="437">
        <v>255.155492842836</v>
      </c>
      <c r="G17" s="437">
        <v>257.75019699590035</v>
      </c>
      <c r="H17" s="437">
        <v>256.94025401873802</v>
      </c>
      <c r="I17" s="434">
        <v>5.1346950285815041</v>
      </c>
      <c r="J17" s="434">
        <v>7.426979660560562E-2</v>
      </c>
      <c r="K17" s="434">
        <v>3.8453844230496514</v>
      </c>
      <c r="L17" s="966">
        <v>-0.3142356384601328</v>
      </c>
      <c r="M17" s="435"/>
    </row>
    <row r="18" spans="1:13" ht="21" customHeight="1">
      <c r="A18" s="967" t="s">
        <v>512</v>
      </c>
      <c r="B18" s="436">
        <v>5.6836287536483852</v>
      </c>
      <c r="C18" s="437">
        <v>291.8822801004435</v>
      </c>
      <c r="D18" s="437">
        <v>315.95229488919495</v>
      </c>
      <c r="E18" s="437">
        <v>322.21504080434875</v>
      </c>
      <c r="F18" s="437">
        <v>334.94576282192361</v>
      </c>
      <c r="G18" s="437">
        <v>334.94576282192361</v>
      </c>
      <c r="H18" s="437">
        <v>337.52669709557779</v>
      </c>
      <c r="I18" s="434">
        <v>10.392121335172206</v>
      </c>
      <c r="J18" s="434">
        <v>1.9821808597244512</v>
      </c>
      <c r="K18" s="434">
        <v>4.7519992403229878</v>
      </c>
      <c r="L18" s="966">
        <v>0.77055289546277095</v>
      </c>
      <c r="M18" s="435"/>
    </row>
    <row r="19" spans="1:13" ht="21" customHeight="1">
      <c r="A19" s="967" t="s">
        <v>513</v>
      </c>
      <c r="B19" s="436">
        <v>4.4957766210627002</v>
      </c>
      <c r="C19" s="437">
        <v>291.58701278534897</v>
      </c>
      <c r="D19" s="437">
        <v>294.46907814046006</v>
      </c>
      <c r="E19" s="437">
        <v>292.1742759196315</v>
      </c>
      <c r="F19" s="437">
        <v>296.00828548852314</v>
      </c>
      <c r="G19" s="437">
        <v>297.12902239351922</v>
      </c>
      <c r="H19" s="437">
        <v>296.73526618608508</v>
      </c>
      <c r="I19" s="434">
        <v>0.2014023631137718</v>
      </c>
      <c r="J19" s="434">
        <v>-0.77930159435413771</v>
      </c>
      <c r="K19" s="434">
        <v>1.5610512773917691</v>
      </c>
      <c r="L19" s="966">
        <v>-0.13252027831622115</v>
      </c>
      <c r="M19" s="435"/>
    </row>
    <row r="20" spans="1:13" ht="21" customHeight="1">
      <c r="A20" s="967" t="s">
        <v>514</v>
      </c>
      <c r="B20" s="436">
        <v>4.0656371615276576</v>
      </c>
      <c r="C20" s="437">
        <v>192.75939921316527</v>
      </c>
      <c r="D20" s="437">
        <v>213.82128141283351</v>
      </c>
      <c r="E20" s="437">
        <v>213.75370368455643</v>
      </c>
      <c r="F20" s="437">
        <v>229.02036657564642</v>
      </c>
      <c r="G20" s="437">
        <v>229.11857033203287</v>
      </c>
      <c r="H20" s="437">
        <v>228.3795265976386</v>
      </c>
      <c r="I20" s="434">
        <v>10.89145564734531</v>
      </c>
      <c r="J20" s="434">
        <v>-3.160477190603217E-2</v>
      </c>
      <c r="K20" s="434">
        <v>6.8423716927338063</v>
      </c>
      <c r="L20" s="966">
        <v>-0.32255950852140813</v>
      </c>
      <c r="M20" s="435"/>
    </row>
    <row r="21" spans="1:13" s="440" customFormat="1" ht="21" customHeight="1">
      <c r="A21" s="965" t="s">
        <v>515</v>
      </c>
      <c r="B21" s="432">
        <v>30.044340897026256</v>
      </c>
      <c r="C21" s="438">
        <v>253.98918064828445</v>
      </c>
      <c r="D21" s="438">
        <v>246.60014130389547</v>
      </c>
      <c r="E21" s="438">
        <v>249.15027816990221</v>
      </c>
      <c r="F21" s="438">
        <v>251.44083971922777</v>
      </c>
      <c r="G21" s="438">
        <v>250.91640404603959</v>
      </c>
      <c r="H21" s="438">
        <v>250.81383101059362</v>
      </c>
      <c r="I21" s="434">
        <v>-1.9051608678886822</v>
      </c>
      <c r="J21" s="434">
        <v>1.0341181690014025</v>
      </c>
      <c r="K21" s="434">
        <v>0.66769054119095017</v>
      </c>
      <c r="L21" s="966">
        <v>-4.0879366112363869E-2</v>
      </c>
      <c r="M21" s="439"/>
    </row>
    <row r="22" spans="1:13" ht="21" customHeight="1">
      <c r="A22" s="967" t="s">
        <v>516</v>
      </c>
      <c r="B22" s="436">
        <v>5.3979779714474292</v>
      </c>
      <c r="C22" s="441">
        <v>492.92867490623956</v>
      </c>
      <c r="D22" s="441">
        <v>428.44393615420285</v>
      </c>
      <c r="E22" s="441">
        <v>428.44393615420285</v>
      </c>
      <c r="F22" s="441">
        <v>424.18990462203993</v>
      </c>
      <c r="G22" s="441">
        <v>424.18990462203993</v>
      </c>
      <c r="H22" s="441">
        <v>423.39267596537292</v>
      </c>
      <c r="I22" s="434">
        <v>-13.081961353597947</v>
      </c>
      <c r="J22" s="434">
        <v>0</v>
      </c>
      <c r="K22" s="434">
        <v>-1.1789781025193236</v>
      </c>
      <c r="L22" s="966">
        <v>-0.18794144980356009</v>
      </c>
      <c r="M22" s="435"/>
    </row>
    <row r="23" spans="1:13" ht="21" customHeight="1">
      <c r="A23" s="967" t="s">
        <v>517</v>
      </c>
      <c r="B23" s="436">
        <v>2.4560330063653932</v>
      </c>
      <c r="C23" s="437">
        <v>250.91641748980203</v>
      </c>
      <c r="D23" s="437">
        <v>250.91641748980203</v>
      </c>
      <c r="E23" s="437">
        <v>250.91641748980203</v>
      </c>
      <c r="F23" s="437">
        <v>251.21311201421253</v>
      </c>
      <c r="G23" s="437">
        <v>241.89247336538506</v>
      </c>
      <c r="H23" s="437">
        <v>241.89247336538506</v>
      </c>
      <c r="I23" s="434">
        <v>0</v>
      </c>
      <c r="J23" s="434">
        <v>0</v>
      </c>
      <c r="K23" s="434">
        <v>-3.5963944546529092</v>
      </c>
      <c r="L23" s="966">
        <v>0</v>
      </c>
      <c r="M23" s="435"/>
    </row>
    <row r="24" spans="1:13" ht="21" customHeight="1">
      <c r="A24" s="967" t="s">
        <v>518</v>
      </c>
      <c r="B24" s="436">
        <v>6.9737148201230337</v>
      </c>
      <c r="C24" s="441">
        <v>190.07510456739345</v>
      </c>
      <c r="D24" s="441">
        <v>209.33279287702621</v>
      </c>
      <c r="E24" s="441">
        <v>212.24837394682518</v>
      </c>
      <c r="F24" s="441">
        <v>229.6565661447643</v>
      </c>
      <c r="G24" s="441">
        <v>230.23250096594708</v>
      </c>
      <c r="H24" s="441">
        <v>230.23250096594708</v>
      </c>
      <c r="I24" s="434">
        <v>11.665530543780349</v>
      </c>
      <c r="J24" s="434">
        <v>1.3927971006013138</v>
      </c>
      <c r="K24" s="434">
        <v>8.4731518478570251</v>
      </c>
      <c r="L24" s="966">
        <v>0</v>
      </c>
      <c r="M24" s="435"/>
    </row>
    <row r="25" spans="1:13" ht="21" customHeight="1">
      <c r="A25" s="967" t="s">
        <v>519</v>
      </c>
      <c r="B25" s="436">
        <v>1.8659527269142209</v>
      </c>
      <c r="C25" s="441">
        <v>124.94177859745849</v>
      </c>
      <c r="D25" s="441">
        <v>124.97886167090418</v>
      </c>
      <c r="E25" s="441">
        <v>126.177451113212</v>
      </c>
      <c r="F25" s="441">
        <v>125.3262755782371</v>
      </c>
      <c r="G25" s="441">
        <v>125.3262755782371</v>
      </c>
      <c r="H25" s="441">
        <v>125.3262755782371</v>
      </c>
      <c r="I25" s="434">
        <v>0.98899865971544898</v>
      </c>
      <c r="J25" s="434">
        <v>0.95903373281151971</v>
      </c>
      <c r="K25" s="434">
        <v>-0.67458609083107035</v>
      </c>
      <c r="L25" s="966">
        <v>0</v>
      </c>
      <c r="M25" s="435"/>
    </row>
    <row r="26" spans="1:13" ht="21" customHeight="1">
      <c r="A26" s="967" t="s">
        <v>520</v>
      </c>
      <c r="B26" s="436">
        <v>2.7316416904709628</v>
      </c>
      <c r="C26" s="441">
        <v>153.98678356295525</v>
      </c>
      <c r="D26" s="441">
        <v>152.14581363341611</v>
      </c>
      <c r="E26" s="441">
        <v>152.14581363341611</v>
      </c>
      <c r="F26" s="441">
        <v>140.64898445382033</v>
      </c>
      <c r="G26" s="441">
        <v>140.64898445382033</v>
      </c>
      <c r="H26" s="441">
        <v>140.64898445382033</v>
      </c>
      <c r="I26" s="434">
        <v>-1.1955376214391009</v>
      </c>
      <c r="J26" s="434">
        <v>0</v>
      </c>
      <c r="K26" s="434">
        <v>-7.5564544991665201</v>
      </c>
      <c r="L26" s="966">
        <v>0</v>
      </c>
      <c r="M26" s="435"/>
    </row>
    <row r="27" spans="1:13" ht="21" customHeight="1">
      <c r="A27" s="967" t="s">
        <v>521</v>
      </c>
      <c r="B27" s="436">
        <v>3.1001290737979397</v>
      </c>
      <c r="C27" s="441">
        <v>191.79303126267783</v>
      </c>
      <c r="D27" s="441">
        <v>196.80533857828615</v>
      </c>
      <c r="E27" s="441">
        <v>196.43169087865977</v>
      </c>
      <c r="F27" s="441">
        <v>193.03671151760548</v>
      </c>
      <c r="G27" s="441">
        <v>193.03671151760548</v>
      </c>
      <c r="H27" s="441">
        <v>193.4311174227667</v>
      </c>
      <c r="I27" s="434">
        <v>2.418575683090836</v>
      </c>
      <c r="J27" s="434">
        <v>-0.18985648576691005</v>
      </c>
      <c r="K27" s="434">
        <v>-1.5275404098346712</v>
      </c>
      <c r="L27" s="966">
        <v>0.20431652718309579</v>
      </c>
      <c r="M27" s="435"/>
    </row>
    <row r="28" spans="1:13" ht="21" customHeight="1" thickBot="1">
      <c r="A28" s="968" t="s">
        <v>522</v>
      </c>
      <c r="B28" s="969">
        <v>7.5088916079072749</v>
      </c>
      <c r="C28" s="970">
        <v>236.71078242410451</v>
      </c>
      <c r="D28" s="970">
        <v>234.21847339584758</v>
      </c>
      <c r="E28" s="970">
        <v>241.56724027011299</v>
      </c>
      <c r="F28" s="970">
        <v>243.31830574900766</v>
      </c>
      <c r="G28" s="970">
        <v>243.7343872880769</v>
      </c>
      <c r="H28" s="970">
        <v>243.7343872880769</v>
      </c>
      <c r="I28" s="971">
        <v>2.0516420064496117</v>
      </c>
      <c r="J28" s="971">
        <v>3.1375692820973171</v>
      </c>
      <c r="K28" s="971">
        <v>0.8971195827466687</v>
      </c>
      <c r="L28" s="972">
        <v>0</v>
      </c>
      <c r="M28" s="435"/>
    </row>
    <row r="29" spans="1:13" ht="13.5" thickTop="1"/>
    <row r="30" spans="1:13">
      <c r="A30" s="442"/>
      <c r="E30" s="417" t="s">
        <v>523</v>
      </c>
    </row>
    <row r="34" spans="6:6">
      <c r="F34" s="417" t="s">
        <v>96</v>
      </c>
    </row>
  </sheetData>
  <mergeCells count="9">
    <mergeCell ref="A1:L1"/>
    <mergeCell ref="A2:L2"/>
    <mergeCell ref="A3:L3"/>
    <mergeCell ref="A4:L4"/>
    <mergeCell ref="A5:A6"/>
    <mergeCell ref="B5:B6"/>
    <mergeCell ref="D5:E5"/>
    <mergeCell ref="F5:H5"/>
    <mergeCell ref="I5:L5"/>
  </mergeCells>
  <pageMargins left="0.75" right="0.75" top="1" bottom="1" header="0.5" footer="0.5"/>
  <pageSetup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7"/>
  <sheetViews>
    <sheetView view="pageBreakPreview" topLeftCell="A13" zoomScaleSheetLayoutView="100" workbookViewId="0">
      <selection activeCell="O15" sqref="O15"/>
    </sheetView>
  </sheetViews>
  <sheetFormatPr defaultColWidth="12.42578125" defaultRowHeight="12.75"/>
  <cols>
    <col min="1" max="1" width="15.5703125" style="444" customWidth="1"/>
    <col min="2" max="2" width="12.42578125" style="444"/>
    <col min="3" max="3" width="14" style="444" customWidth="1"/>
    <col min="4" max="7" width="12.42578125" style="444"/>
    <col min="8" max="9" width="12.42578125" style="444" hidden="1" customWidth="1"/>
    <col min="10" max="256" width="12.42578125" style="444"/>
    <col min="257" max="257" width="15.5703125" style="444" customWidth="1"/>
    <col min="258" max="258" width="12.42578125" style="444"/>
    <col min="259" max="259" width="14" style="444" customWidth="1"/>
    <col min="260" max="263" width="12.42578125" style="444"/>
    <col min="264" max="265" width="0" style="444" hidden="1" customWidth="1"/>
    <col min="266" max="512" width="12.42578125" style="444"/>
    <col min="513" max="513" width="15.5703125" style="444" customWidth="1"/>
    <col min="514" max="514" width="12.42578125" style="444"/>
    <col min="515" max="515" width="14" style="444" customWidth="1"/>
    <col min="516" max="519" width="12.42578125" style="444"/>
    <col min="520" max="521" width="0" style="444" hidden="1" customWidth="1"/>
    <col min="522" max="768" width="12.42578125" style="444"/>
    <col min="769" max="769" width="15.5703125" style="444" customWidth="1"/>
    <col min="770" max="770" width="12.42578125" style="444"/>
    <col min="771" max="771" width="14" style="444" customWidth="1"/>
    <col min="772" max="775" width="12.42578125" style="444"/>
    <col min="776" max="777" width="0" style="444" hidden="1" customWidth="1"/>
    <col min="778" max="1024" width="12.42578125" style="444"/>
    <col min="1025" max="1025" width="15.5703125" style="444" customWidth="1"/>
    <col min="1026" max="1026" width="12.42578125" style="444"/>
    <col min="1027" max="1027" width="14" style="444" customWidth="1"/>
    <col min="1028" max="1031" width="12.42578125" style="444"/>
    <col min="1032" max="1033" width="0" style="444" hidden="1" customWidth="1"/>
    <col min="1034" max="1280" width="12.42578125" style="444"/>
    <col min="1281" max="1281" width="15.5703125" style="444" customWidth="1"/>
    <col min="1282" max="1282" width="12.42578125" style="444"/>
    <col min="1283" max="1283" width="14" style="444" customWidth="1"/>
    <col min="1284" max="1287" width="12.42578125" style="444"/>
    <col min="1288" max="1289" width="0" style="444" hidden="1" customWidth="1"/>
    <col min="1290" max="1536" width="12.42578125" style="444"/>
    <col min="1537" max="1537" width="15.5703125" style="444" customWidth="1"/>
    <col min="1538" max="1538" width="12.42578125" style="444"/>
    <col min="1539" max="1539" width="14" style="444" customWidth="1"/>
    <col min="1540" max="1543" width="12.42578125" style="444"/>
    <col min="1544" max="1545" width="0" style="444" hidden="1" customWidth="1"/>
    <col min="1546" max="1792" width="12.42578125" style="444"/>
    <col min="1793" max="1793" width="15.5703125" style="444" customWidth="1"/>
    <col min="1794" max="1794" width="12.42578125" style="444"/>
    <col min="1795" max="1795" width="14" style="444" customWidth="1"/>
    <col min="1796" max="1799" width="12.42578125" style="444"/>
    <col min="1800" max="1801" width="0" style="444" hidden="1" customWidth="1"/>
    <col min="1802" max="2048" width="12.42578125" style="444"/>
    <col min="2049" max="2049" width="15.5703125" style="444" customWidth="1"/>
    <col min="2050" max="2050" width="12.42578125" style="444"/>
    <col min="2051" max="2051" width="14" style="444" customWidth="1"/>
    <col min="2052" max="2055" width="12.42578125" style="444"/>
    <col min="2056" max="2057" width="0" style="444" hidden="1" customWidth="1"/>
    <col min="2058" max="2304" width="12.42578125" style="444"/>
    <col min="2305" max="2305" width="15.5703125" style="444" customWidth="1"/>
    <col min="2306" max="2306" width="12.42578125" style="444"/>
    <col min="2307" max="2307" width="14" style="444" customWidth="1"/>
    <col min="2308" max="2311" width="12.42578125" style="444"/>
    <col min="2312" max="2313" width="0" style="444" hidden="1" customWidth="1"/>
    <col min="2314" max="2560" width="12.42578125" style="444"/>
    <col min="2561" max="2561" width="15.5703125" style="444" customWidth="1"/>
    <col min="2562" max="2562" width="12.42578125" style="444"/>
    <col min="2563" max="2563" width="14" style="444" customWidth="1"/>
    <col min="2564" max="2567" width="12.42578125" style="444"/>
    <col min="2568" max="2569" width="0" style="444" hidden="1" customWidth="1"/>
    <col min="2570" max="2816" width="12.42578125" style="444"/>
    <col min="2817" max="2817" width="15.5703125" style="444" customWidth="1"/>
    <col min="2818" max="2818" width="12.42578125" style="444"/>
    <col min="2819" max="2819" width="14" style="444" customWidth="1"/>
    <col min="2820" max="2823" width="12.42578125" style="444"/>
    <col min="2824" max="2825" width="0" style="444" hidden="1" customWidth="1"/>
    <col min="2826" max="3072" width="12.42578125" style="444"/>
    <col min="3073" max="3073" width="15.5703125" style="444" customWidth="1"/>
    <col min="3074" max="3074" width="12.42578125" style="444"/>
    <col min="3075" max="3075" width="14" style="444" customWidth="1"/>
    <col min="3076" max="3079" width="12.42578125" style="444"/>
    <col min="3080" max="3081" width="0" style="444" hidden="1" customWidth="1"/>
    <col min="3082" max="3328" width="12.42578125" style="444"/>
    <col min="3329" max="3329" width="15.5703125" style="444" customWidth="1"/>
    <col min="3330" max="3330" width="12.42578125" style="444"/>
    <col min="3331" max="3331" width="14" style="444" customWidth="1"/>
    <col min="3332" max="3335" width="12.42578125" style="444"/>
    <col min="3336" max="3337" width="0" style="444" hidden="1" customWidth="1"/>
    <col min="3338" max="3584" width="12.42578125" style="444"/>
    <col min="3585" max="3585" width="15.5703125" style="444" customWidth="1"/>
    <col min="3586" max="3586" width="12.42578125" style="444"/>
    <col min="3587" max="3587" width="14" style="444" customWidth="1"/>
    <col min="3588" max="3591" width="12.42578125" style="444"/>
    <col min="3592" max="3593" width="0" style="444" hidden="1" customWidth="1"/>
    <col min="3594" max="3840" width="12.42578125" style="444"/>
    <col min="3841" max="3841" width="15.5703125" style="444" customWidth="1"/>
    <col min="3842" max="3842" width="12.42578125" style="444"/>
    <col min="3843" max="3843" width="14" style="444" customWidth="1"/>
    <col min="3844" max="3847" width="12.42578125" style="444"/>
    <col min="3848" max="3849" width="0" style="444" hidden="1" customWidth="1"/>
    <col min="3850" max="4096" width="12.42578125" style="444"/>
    <col min="4097" max="4097" width="15.5703125" style="444" customWidth="1"/>
    <col min="4098" max="4098" width="12.42578125" style="444"/>
    <col min="4099" max="4099" width="14" style="444" customWidth="1"/>
    <col min="4100" max="4103" width="12.42578125" style="444"/>
    <col min="4104" max="4105" width="0" style="444" hidden="1" customWidth="1"/>
    <col min="4106" max="4352" width="12.42578125" style="444"/>
    <col min="4353" max="4353" width="15.5703125" style="444" customWidth="1"/>
    <col min="4354" max="4354" width="12.42578125" style="444"/>
    <col min="4355" max="4355" width="14" style="444" customWidth="1"/>
    <col min="4356" max="4359" width="12.42578125" style="444"/>
    <col min="4360" max="4361" width="0" style="444" hidden="1" customWidth="1"/>
    <col min="4362" max="4608" width="12.42578125" style="444"/>
    <col min="4609" max="4609" width="15.5703125" style="444" customWidth="1"/>
    <col min="4610" max="4610" width="12.42578125" style="444"/>
    <col min="4611" max="4611" width="14" style="444" customWidth="1"/>
    <col min="4612" max="4615" width="12.42578125" style="444"/>
    <col min="4616" max="4617" width="0" style="444" hidden="1" customWidth="1"/>
    <col min="4618" max="4864" width="12.42578125" style="444"/>
    <col min="4865" max="4865" width="15.5703125" style="444" customWidth="1"/>
    <col min="4866" max="4866" width="12.42578125" style="444"/>
    <col min="4867" max="4867" width="14" style="444" customWidth="1"/>
    <col min="4868" max="4871" width="12.42578125" style="444"/>
    <col min="4872" max="4873" width="0" style="444" hidden="1" customWidth="1"/>
    <col min="4874" max="5120" width="12.42578125" style="444"/>
    <col min="5121" max="5121" width="15.5703125" style="444" customWidth="1"/>
    <col min="5122" max="5122" width="12.42578125" style="444"/>
    <col min="5123" max="5123" width="14" style="444" customWidth="1"/>
    <col min="5124" max="5127" width="12.42578125" style="444"/>
    <col min="5128" max="5129" width="0" style="444" hidden="1" customWidth="1"/>
    <col min="5130" max="5376" width="12.42578125" style="444"/>
    <col min="5377" max="5377" width="15.5703125" style="444" customWidth="1"/>
    <col min="5378" max="5378" width="12.42578125" style="444"/>
    <col min="5379" max="5379" width="14" style="444" customWidth="1"/>
    <col min="5380" max="5383" width="12.42578125" style="444"/>
    <col min="5384" max="5385" width="0" style="444" hidden="1" customWidth="1"/>
    <col min="5386" max="5632" width="12.42578125" style="444"/>
    <col min="5633" max="5633" width="15.5703125" style="444" customWidth="1"/>
    <col min="5634" max="5634" width="12.42578125" style="444"/>
    <col min="5635" max="5635" width="14" style="444" customWidth="1"/>
    <col min="5636" max="5639" width="12.42578125" style="444"/>
    <col min="5640" max="5641" width="0" style="444" hidden="1" customWidth="1"/>
    <col min="5642" max="5888" width="12.42578125" style="444"/>
    <col min="5889" max="5889" width="15.5703125" style="444" customWidth="1"/>
    <col min="5890" max="5890" width="12.42578125" style="444"/>
    <col min="5891" max="5891" width="14" style="444" customWidth="1"/>
    <col min="5892" max="5895" width="12.42578125" style="444"/>
    <col min="5896" max="5897" width="0" style="444" hidden="1" customWidth="1"/>
    <col min="5898" max="6144" width="12.42578125" style="444"/>
    <col min="6145" max="6145" width="15.5703125" style="444" customWidth="1"/>
    <col min="6146" max="6146" width="12.42578125" style="444"/>
    <col min="6147" max="6147" width="14" style="444" customWidth="1"/>
    <col min="6148" max="6151" width="12.42578125" style="444"/>
    <col min="6152" max="6153" width="0" style="444" hidden="1" customWidth="1"/>
    <col min="6154" max="6400" width="12.42578125" style="444"/>
    <col min="6401" max="6401" width="15.5703125" style="444" customWidth="1"/>
    <col min="6402" max="6402" width="12.42578125" style="444"/>
    <col min="6403" max="6403" width="14" style="444" customWidth="1"/>
    <col min="6404" max="6407" width="12.42578125" style="444"/>
    <col min="6408" max="6409" width="0" style="444" hidden="1" customWidth="1"/>
    <col min="6410" max="6656" width="12.42578125" style="444"/>
    <col min="6657" max="6657" width="15.5703125" style="444" customWidth="1"/>
    <col min="6658" max="6658" width="12.42578125" style="444"/>
    <col min="6659" max="6659" width="14" style="444" customWidth="1"/>
    <col min="6660" max="6663" width="12.42578125" style="444"/>
    <col min="6664" max="6665" width="0" style="444" hidden="1" customWidth="1"/>
    <col min="6666" max="6912" width="12.42578125" style="444"/>
    <col min="6913" max="6913" width="15.5703125" style="444" customWidth="1"/>
    <col min="6914" max="6914" width="12.42578125" style="444"/>
    <col min="6915" max="6915" width="14" style="444" customWidth="1"/>
    <col min="6916" max="6919" width="12.42578125" style="444"/>
    <col min="6920" max="6921" width="0" style="444" hidden="1" customWidth="1"/>
    <col min="6922" max="7168" width="12.42578125" style="444"/>
    <col min="7169" max="7169" width="15.5703125" style="444" customWidth="1"/>
    <col min="7170" max="7170" width="12.42578125" style="444"/>
    <col min="7171" max="7171" width="14" style="444" customWidth="1"/>
    <col min="7172" max="7175" width="12.42578125" style="444"/>
    <col min="7176" max="7177" width="0" style="444" hidden="1" customWidth="1"/>
    <col min="7178" max="7424" width="12.42578125" style="444"/>
    <col min="7425" max="7425" width="15.5703125" style="444" customWidth="1"/>
    <col min="7426" max="7426" width="12.42578125" style="444"/>
    <col min="7427" max="7427" width="14" style="444" customWidth="1"/>
    <col min="7428" max="7431" width="12.42578125" style="444"/>
    <col min="7432" max="7433" width="0" style="444" hidden="1" customWidth="1"/>
    <col min="7434" max="7680" width="12.42578125" style="444"/>
    <col min="7681" max="7681" width="15.5703125" style="444" customWidth="1"/>
    <col min="7682" max="7682" width="12.42578125" style="444"/>
    <col min="7683" max="7683" width="14" style="444" customWidth="1"/>
    <col min="7684" max="7687" width="12.42578125" style="444"/>
    <col min="7688" max="7689" width="0" style="444" hidden="1" customWidth="1"/>
    <col min="7690" max="7936" width="12.42578125" style="444"/>
    <col min="7937" max="7937" width="15.5703125" style="444" customWidth="1"/>
    <col min="7938" max="7938" width="12.42578125" style="444"/>
    <col min="7939" max="7939" width="14" style="444" customWidth="1"/>
    <col min="7940" max="7943" width="12.42578125" style="444"/>
    <col min="7944" max="7945" width="0" style="444" hidden="1" customWidth="1"/>
    <col min="7946" max="8192" width="12.42578125" style="444"/>
    <col min="8193" max="8193" width="15.5703125" style="444" customWidth="1"/>
    <col min="8194" max="8194" width="12.42578125" style="444"/>
    <col min="8195" max="8195" width="14" style="444" customWidth="1"/>
    <col min="8196" max="8199" width="12.42578125" style="444"/>
    <col min="8200" max="8201" width="0" style="444" hidden="1" customWidth="1"/>
    <col min="8202" max="8448" width="12.42578125" style="444"/>
    <col min="8449" max="8449" width="15.5703125" style="444" customWidth="1"/>
    <col min="8450" max="8450" width="12.42578125" style="444"/>
    <col min="8451" max="8451" width="14" style="444" customWidth="1"/>
    <col min="8452" max="8455" width="12.42578125" style="444"/>
    <col min="8456" max="8457" width="0" style="444" hidden="1" customWidth="1"/>
    <col min="8458" max="8704" width="12.42578125" style="444"/>
    <col min="8705" max="8705" width="15.5703125" style="444" customWidth="1"/>
    <col min="8706" max="8706" width="12.42578125" style="444"/>
    <col min="8707" max="8707" width="14" style="444" customWidth="1"/>
    <col min="8708" max="8711" width="12.42578125" style="444"/>
    <col min="8712" max="8713" width="0" style="444" hidden="1" customWidth="1"/>
    <col min="8714" max="8960" width="12.42578125" style="444"/>
    <col min="8961" max="8961" width="15.5703125" style="444" customWidth="1"/>
    <col min="8962" max="8962" width="12.42578125" style="444"/>
    <col min="8963" max="8963" width="14" style="444" customWidth="1"/>
    <col min="8964" max="8967" width="12.42578125" style="444"/>
    <col min="8968" max="8969" width="0" style="444" hidden="1" customWidth="1"/>
    <col min="8970" max="9216" width="12.42578125" style="444"/>
    <col min="9217" max="9217" width="15.5703125" style="444" customWidth="1"/>
    <col min="9218" max="9218" width="12.42578125" style="444"/>
    <col min="9219" max="9219" width="14" style="444" customWidth="1"/>
    <col min="9220" max="9223" width="12.42578125" style="444"/>
    <col min="9224" max="9225" width="0" style="444" hidden="1" customWidth="1"/>
    <col min="9226" max="9472" width="12.42578125" style="444"/>
    <col min="9473" max="9473" width="15.5703125" style="444" customWidth="1"/>
    <col min="9474" max="9474" width="12.42578125" style="444"/>
    <col min="9475" max="9475" width="14" style="444" customWidth="1"/>
    <col min="9476" max="9479" width="12.42578125" style="444"/>
    <col min="9480" max="9481" width="0" style="444" hidden="1" customWidth="1"/>
    <col min="9482" max="9728" width="12.42578125" style="444"/>
    <col min="9729" max="9729" width="15.5703125" style="444" customWidth="1"/>
    <col min="9730" max="9730" width="12.42578125" style="444"/>
    <col min="9731" max="9731" width="14" style="444" customWidth="1"/>
    <col min="9732" max="9735" width="12.42578125" style="444"/>
    <col min="9736" max="9737" width="0" style="444" hidden="1" customWidth="1"/>
    <col min="9738" max="9984" width="12.42578125" style="444"/>
    <col min="9985" max="9985" width="15.5703125" style="444" customWidth="1"/>
    <col min="9986" max="9986" width="12.42578125" style="444"/>
    <col min="9987" max="9987" width="14" style="444" customWidth="1"/>
    <col min="9988" max="9991" width="12.42578125" style="444"/>
    <col min="9992" max="9993" width="0" style="444" hidden="1" customWidth="1"/>
    <col min="9994" max="10240" width="12.42578125" style="444"/>
    <col min="10241" max="10241" width="15.5703125" style="444" customWidth="1"/>
    <col min="10242" max="10242" width="12.42578125" style="444"/>
    <col min="10243" max="10243" width="14" style="444" customWidth="1"/>
    <col min="10244" max="10247" width="12.42578125" style="444"/>
    <col min="10248" max="10249" width="0" style="444" hidden="1" customWidth="1"/>
    <col min="10250" max="10496" width="12.42578125" style="444"/>
    <col min="10497" max="10497" width="15.5703125" style="444" customWidth="1"/>
    <col min="10498" max="10498" width="12.42578125" style="444"/>
    <col min="10499" max="10499" width="14" style="444" customWidth="1"/>
    <col min="10500" max="10503" width="12.42578125" style="444"/>
    <col min="10504" max="10505" width="0" style="444" hidden="1" customWidth="1"/>
    <col min="10506" max="10752" width="12.42578125" style="444"/>
    <col min="10753" max="10753" width="15.5703125" style="444" customWidth="1"/>
    <col min="10754" max="10754" width="12.42578125" style="444"/>
    <col min="10755" max="10755" width="14" style="444" customWidth="1"/>
    <col min="10756" max="10759" width="12.42578125" style="444"/>
    <col min="10760" max="10761" width="0" style="444" hidden="1" customWidth="1"/>
    <col min="10762" max="11008" width="12.42578125" style="444"/>
    <col min="11009" max="11009" width="15.5703125" style="444" customWidth="1"/>
    <col min="11010" max="11010" width="12.42578125" style="444"/>
    <col min="11011" max="11011" width="14" style="444" customWidth="1"/>
    <col min="11012" max="11015" width="12.42578125" style="444"/>
    <col min="11016" max="11017" width="0" style="444" hidden="1" customWidth="1"/>
    <col min="11018" max="11264" width="12.42578125" style="444"/>
    <col min="11265" max="11265" width="15.5703125" style="444" customWidth="1"/>
    <col min="11266" max="11266" width="12.42578125" style="444"/>
    <col min="11267" max="11267" width="14" style="444" customWidth="1"/>
    <col min="11268" max="11271" width="12.42578125" style="444"/>
    <col min="11272" max="11273" width="0" style="444" hidden="1" customWidth="1"/>
    <col min="11274" max="11520" width="12.42578125" style="444"/>
    <col min="11521" max="11521" width="15.5703125" style="444" customWidth="1"/>
    <col min="11522" max="11522" width="12.42578125" style="444"/>
    <col min="11523" max="11523" width="14" style="444" customWidth="1"/>
    <col min="11524" max="11527" width="12.42578125" style="444"/>
    <col min="11528" max="11529" width="0" style="444" hidden="1" customWidth="1"/>
    <col min="11530" max="11776" width="12.42578125" style="444"/>
    <col min="11777" max="11777" width="15.5703125" style="444" customWidth="1"/>
    <col min="11778" max="11778" width="12.42578125" style="444"/>
    <col min="11779" max="11779" width="14" style="444" customWidth="1"/>
    <col min="11780" max="11783" width="12.42578125" style="444"/>
    <col min="11784" max="11785" width="0" style="444" hidden="1" customWidth="1"/>
    <col min="11786" max="12032" width="12.42578125" style="444"/>
    <col min="12033" max="12033" width="15.5703125" style="444" customWidth="1"/>
    <col min="12034" max="12034" width="12.42578125" style="444"/>
    <col min="12035" max="12035" width="14" style="444" customWidth="1"/>
    <col min="12036" max="12039" width="12.42578125" style="444"/>
    <col min="12040" max="12041" width="0" style="444" hidden="1" customWidth="1"/>
    <col min="12042" max="12288" width="12.42578125" style="444"/>
    <col min="12289" max="12289" width="15.5703125" style="444" customWidth="1"/>
    <col min="12290" max="12290" width="12.42578125" style="444"/>
    <col min="12291" max="12291" width="14" style="444" customWidth="1"/>
    <col min="12292" max="12295" width="12.42578125" style="444"/>
    <col min="12296" max="12297" width="0" style="444" hidden="1" customWidth="1"/>
    <col min="12298" max="12544" width="12.42578125" style="444"/>
    <col min="12545" max="12545" width="15.5703125" style="444" customWidth="1"/>
    <col min="12546" max="12546" width="12.42578125" style="444"/>
    <col min="12547" max="12547" width="14" style="444" customWidth="1"/>
    <col min="12548" max="12551" width="12.42578125" style="444"/>
    <col min="12552" max="12553" width="0" style="444" hidden="1" customWidth="1"/>
    <col min="12554" max="12800" width="12.42578125" style="444"/>
    <col min="12801" max="12801" width="15.5703125" style="444" customWidth="1"/>
    <col min="12802" max="12802" width="12.42578125" style="444"/>
    <col min="12803" max="12803" width="14" style="444" customWidth="1"/>
    <col min="12804" max="12807" width="12.42578125" style="444"/>
    <col min="12808" max="12809" width="0" style="444" hidden="1" customWidth="1"/>
    <col min="12810" max="13056" width="12.42578125" style="444"/>
    <col min="13057" max="13057" width="15.5703125" style="444" customWidth="1"/>
    <col min="13058" max="13058" width="12.42578125" style="444"/>
    <col min="13059" max="13059" width="14" style="444" customWidth="1"/>
    <col min="13060" max="13063" width="12.42578125" style="444"/>
    <col min="13064" max="13065" width="0" style="444" hidden="1" customWidth="1"/>
    <col min="13066" max="13312" width="12.42578125" style="444"/>
    <col min="13313" max="13313" width="15.5703125" style="444" customWidth="1"/>
    <col min="13314" max="13314" width="12.42578125" style="444"/>
    <col min="13315" max="13315" width="14" style="444" customWidth="1"/>
    <col min="13316" max="13319" width="12.42578125" style="444"/>
    <col min="13320" max="13321" width="0" style="444" hidden="1" customWidth="1"/>
    <col min="13322" max="13568" width="12.42578125" style="444"/>
    <col min="13569" max="13569" width="15.5703125" style="444" customWidth="1"/>
    <col min="13570" max="13570" width="12.42578125" style="444"/>
    <col min="13571" max="13571" width="14" style="444" customWidth="1"/>
    <col min="13572" max="13575" width="12.42578125" style="444"/>
    <col min="13576" max="13577" width="0" style="444" hidden="1" customWidth="1"/>
    <col min="13578" max="13824" width="12.42578125" style="444"/>
    <col min="13825" max="13825" width="15.5703125" style="444" customWidth="1"/>
    <col min="13826" max="13826" width="12.42578125" style="444"/>
    <col min="13827" max="13827" width="14" style="444" customWidth="1"/>
    <col min="13828" max="13831" width="12.42578125" style="444"/>
    <col min="13832" max="13833" width="0" style="444" hidden="1" customWidth="1"/>
    <col min="13834" max="14080" width="12.42578125" style="444"/>
    <col min="14081" max="14081" width="15.5703125" style="444" customWidth="1"/>
    <col min="14082" max="14082" width="12.42578125" style="444"/>
    <col min="14083" max="14083" width="14" style="444" customWidth="1"/>
    <col min="14084" max="14087" width="12.42578125" style="444"/>
    <col min="14088" max="14089" width="0" style="444" hidden="1" customWidth="1"/>
    <col min="14090" max="14336" width="12.42578125" style="444"/>
    <col min="14337" max="14337" width="15.5703125" style="444" customWidth="1"/>
    <col min="14338" max="14338" width="12.42578125" style="444"/>
    <col min="14339" max="14339" width="14" style="444" customWidth="1"/>
    <col min="14340" max="14343" width="12.42578125" style="444"/>
    <col min="14344" max="14345" width="0" style="444" hidden="1" customWidth="1"/>
    <col min="14346" max="14592" width="12.42578125" style="444"/>
    <col min="14593" max="14593" width="15.5703125" style="444" customWidth="1"/>
    <col min="14594" max="14594" width="12.42578125" style="444"/>
    <col min="14595" max="14595" width="14" style="444" customWidth="1"/>
    <col min="14596" max="14599" width="12.42578125" style="444"/>
    <col min="14600" max="14601" width="0" style="444" hidden="1" customWidth="1"/>
    <col min="14602" max="14848" width="12.42578125" style="444"/>
    <col min="14849" max="14849" width="15.5703125" style="444" customWidth="1"/>
    <col min="14850" max="14850" width="12.42578125" style="444"/>
    <col min="14851" max="14851" width="14" style="444" customWidth="1"/>
    <col min="14852" max="14855" width="12.42578125" style="444"/>
    <col min="14856" max="14857" width="0" style="444" hidden="1" customWidth="1"/>
    <col min="14858" max="15104" width="12.42578125" style="444"/>
    <col min="15105" max="15105" width="15.5703125" style="444" customWidth="1"/>
    <col min="15106" max="15106" width="12.42578125" style="444"/>
    <col min="15107" max="15107" width="14" style="444" customWidth="1"/>
    <col min="15108" max="15111" width="12.42578125" style="444"/>
    <col min="15112" max="15113" width="0" style="444" hidden="1" customWidth="1"/>
    <col min="15114" max="15360" width="12.42578125" style="444"/>
    <col min="15361" max="15361" width="15.5703125" style="444" customWidth="1"/>
    <col min="15362" max="15362" width="12.42578125" style="444"/>
    <col min="15363" max="15363" width="14" style="444" customWidth="1"/>
    <col min="15364" max="15367" width="12.42578125" style="444"/>
    <col min="15368" max="15369" width="0" style="444" hidden="1" customWidth="1"/>
    <col min="15370" max="15616" width="12.42578125" style="444"/>
    <col min="15617" max="15617" width="15.5703125" style="444" customWidth="1"/>
    <col min="15618" max="15618" width="12.42578125" style="444"/>
    <col min="15619" max="15619" width="14" style="444" customWidth="1"/>
    <col min="15620" max="15623" width="12.42578125" style="444"/>
    <col min="15624" max="15625" width="0" style="444" hidden="1" customWidth="1"/>
    <col min="15626" max="15872" width="12.42578125" style="444"/>
    <col min="15873" max="15873" width="15.5703125" style="444" customWidth="1"/>
    <col min="15874" max="15874" width="12.42578125" style="444"/>
    <col min="15875" max="15875" width="14" style="444" customWidth="1"/>
    <col min="15876" max="15879" width="12.42578125" style="444"/>
    <col min="15880" max="15881" width="0" style="444" hidden="1" customWidth="1"/>
    <col min="15882" max="16128" width="12.42578125" style="444"/>
    <col min="16129" max="16129" width="15.5703125" style="444" customWidth="1"/>
    <col min="16130" max="16130" width="12.42578125" style="444"/>
    <col min="16131" max="16131" width="14" style="444" customWidth="1"/>
    <col min="16132" max="16135" width="12.42578125" style="444"/>
    <col min="16136" max="16137" width="0" style="444" hidden="1" customWidth="1"/>
    <col min="16138" max="16384" width="12.42578125" style="444"/>
  </cols>
  <sheetData>
    <row r="1" spans="1:16">
      <c r="A1" s="1569" t="s">
        <v>524</v>
      </c>
      <c r="B1" s="1569"/>
      <c r="C1" s="1569"/>
      <c r="D1" s="1569"/>
      <c r="E1" s="1569"/>
      <c r="F1" s="1569"/>
      <c r="G1" s="1569"/>
      <c r="H1" s="443"/>
      <c r="I1" s="443"/>
    </row>
    <row r="2" spans="1:16" ht="15.75">
      <c r="A2" s="1570" t="s">
        <v>525</v>
      </c>
      <c r="B2" s="1570"/>
      <c r="C2" s="1570"/>
      <c r="D2" s="1570"/>
      <c r="E2" s="1570"/>
      <c r="F2" s="1570"/>
      <c r="G2" s="1570"/>
      <c r="H2" s="1570"/>
      <c r="I2" s="1570"/>
      <c r="J2" s="445"/>
    </row>
    <row r="3" spans="1:16" ht="14.25" customHeight="1">
      <c r="A3" s="1571" t="s">
        <v>526</v>
      </c>
      <c r="B3" s="1571"/>
      <c r="C3" s="1571"/>
      <c r="D3" s="1571"/>
      <c r="E3" s="1571"/>
      <c r="F3" s="1571"/>
      <c r="G3" s="1571"/>
      <c r="H3" s="1571"/>
      <c r="I3" s="1571"/>
    </row>
    <row r="4" spans="1:16" ht="15.75" customHeight="1" thickBot="1">
      <c r="A4" s="1572" t="s">
        <v>487</v>
      </c>
      <c r="B4" s="1573"/>
      <c r="C4" s="1573"/>
      <c r="D4" s="1573"/>
      <c r="E4" s="1573"/>
      <c r="F4" s="1573"/>
      <c r="G4" s="1573"/>
      <c r="H4" s="1573"/>
      <c r="I4" s="1573"/>
    </row>
    <row r="5" spans="1:16" ht="24.95" customHeight="1" thickTop="1">
      <c r="A5" s="1574" t="s">
        <v>527</v>
      </c>
      <c r="B5" s="1576" t="s">
        <v>5</v>
      </c>
      <c r="C5" s="1576"/>
      <c r="D5" s="1577" t="s">
        <v>6</v>
      </c>
      <c r="E5" s="1576"/>
      <c r="F5" s="1578" t="s">
        <v>77</v>
      </c>
      <c r="G5" s="1579"/>
      <c r="H5" s="446" t="s">
        <v>528</v>
      </c>
      <c r="I5" s="447"/>
      <c r="J5" s="448"/>
      <c r="K5" s="448"/>
      <c r="L5" s="448"/>
      <c r="M5" s="448"/>
    </row>
    <row r="6" spans="1:16" ht="24.95" customHeight="1">
      <c r="A6" s="1575"/>
      <c r="B6" s="449" t="s">
        <v>471</v>
      </c>
      <c r="C6" s="450" t="s">
        <v>4</v>
      </c>
      <c r="D6" s="450" t="s">
        <v>471</v>
      </c>
      <c r="E6" s="449" t="s">
        <v>4</v>
      </c>
      <c r="F6" s="451" t="s">
        <v>471</v>
      </c>
      <c r="G6" s="452" t="s">
        <v>4</v>
      </c>
      <c r="H6" s="453" t="s">
        <v>529</v>
      </c>
      <c r="I6" s="453" t="s">
        <v>530</v>
      </c>
      <c r="J6" s="448"/>
      <c r="K6" s="448"/>
      <c r="L6" s="448"/>
      <c r="M6" s="448"/>
    </row>
    <row r="7" spans="1:16" ht="24.95" customHeight="1">
      <c r="A7" s="454" t="s">
        <v>472</v>
      </c>
      <c r="B7" s="455">
        <v>293.5</v>
      </c>
      <c r="C7" s="455">
        <v>7.4304538799414388</v>
      </c>
      <c r="D7" s="456">
        <v>309.2</v>
      </c>
      <c r="E7" s="457">
        <v>5.4</v>
      </c>
      <c r="F7" s="456">
        <v>327.60000000000002</v>
      </c>
      <c r="G7" s="458">
        <v>5.9</v>
      </c>
      <c r="H7" s="448"/>
      <c r="I7" s="448"/>
      <c r="J7" s="448"/>
      <c r="L7" s="448"/>
      <c r="M7" s="448"/>
      <c r="N7" s="448"/>
      <c r="O7" s="448"/>
      <c r="P7" s="448"/>
    </row>
    <row r="8" spans="1:16" ht="24.95" customHeight="1">
      <c r="A8" s="454" t="s">
        <v>473</v>
      </c>
      <c r="B8" s="455">
        <v>299.2</v>
      </c>
      <c r="C8" s="455">
        <v>7.3170731707316889</v>
      </c>
      <c r="D8" s="456">
        <v>314.47394119992617</v>
      </c>
      <c r="E8" s="455">
        <v>5.0980630687047039</v>
      </c>
      <c r="F8" s="456">
        <v>331</v>
      </c>
      <c r="G8" s="458">
        <v>5.3</v>
      </c>
      <c r="H8" s="448"/>
      <c r="I8" s="448"/>
      <c r="J8" s="448"/>
      <c r="L8" s="448"/>
      <c r="M8" s="448"/>
      <c r="N8" s="448"/>
      <c r="O8" s="448"/>
      <c r="P8" s="448"/>
    </row>
    <row r="9" spans="1:16" ht="24.95" customHeight="1">
      <c r="A9" s="454" t="s">
        <v>474</v>
      </c>
      <c r="B9" s="455">
        <v>299.8</v>
      </c>
      <c r="C9" s="455">
        <v>7.2</v>
      </c>
      <c r="D9" s="456">
        <v>317.6285467867761</v>
      </c>
      <c r="E9" s="455">
        <v>5.948689241718256</v>
      </c>
      <c r="F9" s="456">
        <v>333.54708180403242</v>
      </c>
      <c r="G9" s="458">
        <v>5.0116827276052192</v>
      </c>
      <c r="H9" s="448"/>
      <c r="I9" s="448"/>
      <c r="J9" s="448"/>
      <c r="K9" s="448"/>
      <c r="L9" s="448"/>
      <c r="M9" s="448"/>
      <c r="N9" s="448"/>
      <c r="O9" s="448"/>
      <c r="P9" s="448"/>
    </row>
    <row r="10" spans="1:16" ht="24.95" customHeight="1">
      <c r="A10" s="454" t="s">
        <v>475</v>
      </c>
      <c r="B10" s="455">
        <v>300.8</v>
      </c>
      <c r="C10" s="455">
        <v>6.7</v>
      </c>
      <c r="D10" s="456">
        <v>322.12636095527012</v>
      </c>
      <c r="E10" s="455">
        <v>7.0991447749739081</v>
      </c>
      <c r="F10" s="456">
        <v>335.33862724968839</v>
      </c>
      <c r="G10" s="458">
        <v>4.101578726819227</v>
      </c>
      <c r="H10" s="448"/>
      <c r="I10" s="448"/>
      <c r="J10" s="448"/>
      <c r="K10" s="448"/>
      <c r="L10" s="448"/>
      <c r="M10" s="448"/>
      <c r="N10" s="448"/>
      <c r="O10" s="448"/>
      <c r="P10" s="448"/>
    </row>
    <row r="11" spans="1:16" ht="24.95" customHeight="1">
      <c r="A11" s="454" t="s">
        <v>476</v>
      </c>
      <c r="B11" s="455">
        <v>297.2</v>
      </c>
      <c r="C11" s="455">
        <v>6.6</v>
      </c>
      <c r="D11" s="456">
        <v>320.65236045108622</v>
      </c>
      <c r="E11" s="455">
        <v>7.8841183513112156</v>
      </c>
      <c r="F11" s="456">
        <v>329.35612465410895</v>
      </c>
      <c r="G11" s="458">
        <v>2.7</v>
      </c>
      <c r="H11" s="448"/>
      <c r="I11" s="448"/>
      <c r="J11" s="448"/>
      <c r="K11" s="448"/>
      <c r="L11" s="448"/>
      <c r="M11" s="448"/>
      <c r="N11" s="448"/>
    </row>
    <row r="12" spans="1:16" ht="24.95" customHeight="1">
      <c r="A12" s="454" t="s">
        <v>477</v>
      </c>
      <c r="B12" s="455">
        <v>292.8</v>
      </c>
      <c r="C12" s="455">
        <v>5.4</v>
      </c>
      <c r="D12" s="456">
        <v>315.2</v>
      </c>
      <c r="E12" s="455">
        <v>7.6</v>
      </c>
      <c r="F12" s="456">
        <v>320.81049430218025</v>
      </c>
      <c r="G12" s="458">
        <v>1.7917795224803541</v>
      </c>
      <c r="H12" s="448"/>
      <c r="I12" s="448"/>
      <c r="J12" s="448"/>
      <c r="K12" s="448"/>
      <c r="L12" s="448"/>
      <c r="M12" s="448"/>
      <c r="N12" s="448"/>
      <c r="O12" s="448"/>
      <c r="P12" s="448"/>
    </row>
    <row r="13" spans="1:16" ht="24.95" customHeight="1">
      <c r="A13" s="454" t="s">
        <v>478</v>
      </c>
      <c r="B13" s="455">
        <v>290.2</v>
      </c>
      <c r="C13" s="455">
        <v>5.5</v>
      </c>
      <c r="D13" s="456">
        <v>310.15374924533432</v>
      </c>
      <c r="E13" s="455">
        <v>6.8786398209792026</v>
      </c>
      <c r="F13" s="456">
        <v>315.38474964233615</v>
      </c>
      <c r="G13" s="458">
        <v>1.686582996249399</v>
      </c>
      <c r="H13" s="448"/>
      <c r="I13" s="448"/>
      <c r="J13" s="448"/>
      <c r="K13" s="448"/>
      <c r="L13" s="448"/>
      <c r="M13" s="448"/>
      <c r="N13" s="448"/>
      <c r="O13" s="448"/>
      <c r="P13" s="448"/>
    </row>
    <row r="14" spans="1:16" ht="24.95" customHeight="1">
      <c r="A14" s="454" t="s">
        <v>479</v>
      </c>
      <c r="B14" s="455">
        <v>293.10000000000002</v>
      </c>
      <c r="C14" s="455">
        <v>5.5</v>
      </c>
      <c r="D14" s="456">
        <v>309.14476273696391</v>
      </c>
      <c r="E14" s="455">
        <v>5.4834806698228533</v>
      </c>
      <c r="F14" s="456">
        <v>312.39999999999998</v>
      </c>
      <c r="G14" s="458">
        <v>1</v>
      </c>
      <c r="H14" s="448"/>
      <c r="I14" s="448"/>
      <c r="J14" s="448"/>
      <c r="K14" s="448"/>
      <c r="L14" s="448"/>
      <c r="M14" s="448"/>
      <c r="N14" s="448"/>
      <c r="O14" s="448"/>
      <c r="P14" s="448"/>
    </row>
    <row r="15" spans="1:16" ht="24.95" customHeight="1">
      <c r="A15" s="454" t="s">
        <v>480</v>
      </c>
      <c r="B15" s="455">
        <v>292</v>
      </c>
      <c r="C15" s="455">
        <v>5.3</v>
      </c>
      <c r="D15" s="456">
        <v>308.17197037378492</v>
      </c>
      <c r="E15" s="455">
        <v>5.5268844798201258</v>
      </c>
      <c r="F15" s="456">
        <v>312</v>
      </c>
      <c r="G15" s="458">
        <v>1.2</v>
      </c>
      <c r="K15" s="448"/>
      <c r="L15" s="448"/>
      <c r="M15" s="448"/>
      <c r="N15" s="448"/>
      <c r="O15" s="448"/>
      <c r="P15" s="448"/>
    </row>
    <row r="16" spans="1:16" ht="24.95" customHeight="1">
      <c r="A16" s="454" t="s">
        <v>481</v>
      </c>
      <c r="B16" s="455">
        <v>297.10000000000002</v>
      </c>
      <c r="C16" s="455">
        <v>5.0999999999999996</v>
      </c>
      <c r="D16" s="456">
        <v>314.37670965960359</v>
      </c>
      <c r="E16" s="455">
        <v>5.8252312719319264</v>
      </c>
      <c r="F16" s="456">
        <v>319.03525401923486</v>
      </c>
      <c r="G16" s="458">
        <v>1.4818350776288014</v>
      </c>
      <c r="K16" s="448"/>
      <c r="L16" s="448"/>
      <c r="M16" s="448"/>
      <c r="N16" s="448"/>
      <c r="O16" s="448"/>
      <c r="P16" s="448"/>
    </row>
    <row r="17" spans="1:16" ht="24.95" customHeight="1">
      <c r="A17" s="454" t="s">
        <v>482</v>
      </c>
      <c r="B17" s="455">
        <v>299.5</v>
      </c>
      <c r="C17" s="455">
        <v>5.4</v>
      </c>
      <c r="D17" s="456">
        <v>318.79065085380836</v>
      </c>
      <c r="E17" s="455">
        <v>6.4380699694083887</v>
      </c>
      <c r="F17" s="456">
        <v>321.20020678380956</v>
      </c>
      <c r="G17" s="458">
        <v>0.75584272109227868</v>
      </c>
      <c r="K17" s="448"/>
      <c r="L17" s="448"/>
      <c r="M17" s="448"/>
      <c r="N17" s="448"/>
      <c r="O17" s="448"/>
      <c r="P17" s="448"/>
    </row>
    <row r="18" spans="1:16" ht="24.95" customHeight="1">
      <c r="A18" s="454" t="s">
        <v>483</v>
      </c>
      <c r="B18" s="455">
        <v>304.39999999999998</v>
      </c>
      <c r="C18" s="455">
        <v>5.4</v>
      </c>
      <c r="D18" s="456">
        <v>323.1326629842921</v>
      </c>
      <c r="E18" s="459">
        <v>6.1535604490180731</v>
      </c>
      <c r="F18" s="456"/>
      <c r="G18" s="458"/>
      <c r="K18" s="448"/>
      <c r="L18" s="448"/>
      <c r="M18" s="448"/>
      <c r="N18" s="448"/>
      <c r="O18" s="448"/>
      <c r="P18" s="448"/>
    </row>
    <row r="19" spans="1:16" ht="24.95" customHeight="1" thickBot="1">
      <c r="A19" s="460" t="s">
        <v>484</v>
      </c>
      <c r="B19" s="461">
        <f t="shared" ref="B19:G19" si="0">AVERAGE(B7:B18)</f>
        <v>296.63333333333333</v>
      </c>
      <c r="C19" s="462">
        <f t="shared" si="0"/>
        <v>6.0706272542227611</v>
      </c>
      <c r="D19" s="463">
        <f t="shared" si="0"/>
        <v>315.25430960390378</v>
      </c>
      <c r="E19" s="463">
        <f t="shared" si="0"/>
        <v>6.2779901748073881</v>
      </c>
      <c r="F19" s="461">
        <f t="shared" si="0"/>
        <v>323.42477622321729</v>
      </c>
      <c r="G19" s="464">
        <f t="shared" si="0"/>
        <v>2.8117547065341162</v>
      </c>
    </row>
    <row r="20" spans="1:16" ht="20.100000000000001" customHeight="1" thickTop="1">
      <c r="A20" s="465"/>
      <c r="D20" s="448"/>
    </row>
    <row r="21" spans="1:16" ht="20.100000000000001" customHeight="1">
      <c r="A21" s="465"/>
      <c r="G21" s="445"/>
    </row>
    <row r="23" spans="1:16">
      <c r="A23" s="466"/>
      <c r="B23" s="466"/>
    </row>
    <row r="24" spans="1:16">
      <c r="A24" s="467"/>
      <c r="B24" s="466"/>
    </row>
    <row r="25" spans="1:16">
      <c r="A25" s="467"/>
      <c r="B25" s="466"/>
    </row>
    <row r="26" spans="1:16">
      <c r="A26" s="467"/>
      <c r="B26" s="466"/>
    </row>
    <row r="27" spans="1:16">
      <c r="A27" s="466"/>
      <c r="B27" s="466"/>
    </row>
  </sheetData>
  <mergeCells count="8">
    <mergeCell ref="A1:G1"/>
    <mergeCell ref="A2:I2"/>
    <mergeCell ref="A3:I3"/>
    <mergeCell ref="A4:I4"/>
    <mergeCell ref="A5:A6"/>
    <mergeCell ref="B5:C5"/>
    <mergeCell ref="D5:E5"/>
    <mergeCell ref="F5:G5"/>
  </mergeCells>
  <pageMargins left="0.75" right="0.75" top="1" bottom="1" header="0.5" footer="0.5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30"/>
  <sheetViews>
    <sheetView view="pageBreakPreview" topLeftCell="A10" zoomScaleSheetLayoutView="100" workbookViewId="0">
      <selection activeCell="O15" sqref="O15"/>
    </sheetView>
  </sheetViews>
  <sheetFormatPr defaultRowHeight="24.95" customHeight="1"/>
  <cols>
    <col min="1" max="1" width="6.28515625" style="440" customWidth="1"/>
    <col min="2" max="2" width="29.7109375" style="417" bestFit="1" customWidth="1"/>
    <col min="3" max="3" width="8" style="417" bestFit="1" customWidth="1"/>
    <col min="4" max="13" width="9.28515625" style="417" customWidth="1"/>
    <col min="14" max="14" width="5.5703125" style="417" customWidth="1"/>
    <col min="15" max="256" width="9.140625" style="417"/>
    <col min="257" max="257" width="6.28515625" style="417" customWidth="1"/>
    <col min="258" max="258" width="29.7109375" style="417" bestFit="1" customWidth="1"/>
    <col min="259" max="259" width="8" style="417" bestFit="1" customWidth="1"/>
    <col min="260" max="269" width="9.28515625" style="417" customWidth="1"/>
    <col min="270" max="270" width="5.5703125" style="417" customWidth="1"/>
    <col min="271" max="512" width="9.140625" style="417"/>
    <col min="513" max="513" width="6.28515625" style="417" customWidth="1"/>
    <col min="514" max="514" width="29.7109375" style="417" bestFit="1" customWidth="1"/>
    <col min="515" max="515" width="8" style="417" bestFit="1" customWidth="1"/>
    <col min="516" max="525" width="9.28515625" style="417" customWidth="1"/>
    <col min="526" max="526" width="5.5703125" style="417" customWidth="1"/>
    <col min="527" max="768" width="9.140625" style="417"/>
    <col min="769" max="769" width="6.28515625" style="417" customWidth="1"/>
    <col min="770" max="770" width="29.7109375" style="417" bestFit="1" customWidth="1"/>
    <col min="771" max="771" width="8" style="417" bestFit="1" customWidth="1"/>
    <col min="772" max="781" width="9.28515625" style="417" customWidth="1"/>
    <col min="782" max="782" width="5.5703125" style="417" customWidth="1"/>
    <col min="783" max="1024" width="9.140625" style="417"/>
    <col min="1025" max="1025" width="6.28515625" style="417" customWidth="1"/>
    <col min="1026" max="1026" width="29.7109375" style="417" bestFit="1" customWidth="1"/>
    <col min="1027" max="1027" width="8" style="417" bestFit="1" customWidth="1"/>
    <col min="1028" max="1037" width="9.28515625" style="417" customWidth="1"/>
    <col min="1038" max="1038" width="5.5703125" style="417" customWidth="1"/>
    <col min="1039" max="1280" width="9.140625" style="417"/>
    <col min="1281" max="1281" width="6.28515625" style="417" customWidth="1"/>
    <col min="1282" max="1282" width="29.7109375" style="417" bestFit="1" customWidth="1"/>
    <col min="1283" max="1283" width="8" style="417" bestFit="1" customWidth="1"/>
    <col min="1284" max="1293" width="9.28515625" style="417" customWidth="1"/>
    <col min="1294" max="1294" width="5.5703125" style="417" customWidth="1"/>
    <col min="1295" max="1536" width="9.140625" style="417"/>
    <col min="1537" max="1537" width="6.28515625" style="417" customWidth="1"/>
    <col min="1538" max="1538" width="29.7109375" style="417" bestFit="1" customWidth="1"/>
    <col min="1539" max="1539" width="8" style="417" bestFit="1" customWidth="1"/>
    <col min="1540" max="1549" width="9.28515625" style="417" customWidth="1"/>
    <col min="1550" max="1550" width="5.5703125" style="417" customWidth="1"/>
    <col min="1551" max="1792" width="9.140625" style="417"/>
    <col min="1793" max="1793" width="6.28515625" style="417" customWidth="1"/>
    <col min="1794" max="1794" width="29.7109375" style="417" bestFit="1" customWidth="1"/>
    <col min="1795" max="1795" width="8" style="417" bestFit="1" customWidth="1"/>
    <col min="1796" max="1805" width="9.28515625" style="417" customWidth="1"/>
    <col min="1806" max="1806" width="5.5703125" style="417" customWidth="1"/>
    <col min="1807" max="2048" width="9.140625" style="417"/>
    <col min="2049" max="2049" width="6.28515625" style="417" customWidth="1"/>
    <col min="2050" max="2050" width="29.7109375" style="417" bestFit="1" customWidth="1"/>
    <col min="2051" max="2051" width="8" style="417" bestFit="1" customWidth="1"/>
    <col min="2052" max="2061" width="9.28515625" style="417" customWidth="1"/>
    <col min="2062" max="2062" width="5.5703125" style="417" customWidth="1"/>
    <col min="2063" max="2304" width="9.140625" style="417"/>
    <col min="2305" max="2305" width="6.28515625" style="417" customWidth="1"/>
    <col min="2306" max="2306" width="29.7109375" style="417" bestFit="1" customWidth="1"/>
    <col min="2307" max="2307" width="8" style="417" bestFit="1" customWidth="1"/>
    <col min="2308" max="2317" width="9.28515625" style="417" customWidth="1"/>
    <col min="2318" max="2318" width="5.5703125" style="417" customWidth="1"/>
    <col min="2319" max="2560" width="9.140625" style="417"/>
    <col min="2561" max="2561" width="6.28515625" style="417" customWidth="1"/>
    <col min="2562" max="2562" width="29.7109375" style="417" bestFit="1" customWidth="1"/>
    <col min="2563" max="2563" width="8" style="417" bestFit="1" customWidth="1"/>
    <col min="2564" max="2573" width="9.28515625" style="417" customWidth="1"/>
    <col min="2574" max="2574" width="5.5703125" style="417" customWidth="1"/>
    <col min="2575" max="2816" width="9.140625" style="417"/>
    <col min="2817" max="2817" width="6.28515625" style="417" customWidth="1"/>
    <col min="2818" max="2818" width="29.7109375" style="417" bestFit="1" customWidth="1"/>
    <col min="2819" max="2819" width="8" style="417" bestFit="1" customWidth="1"/>
    <col min="2820" max="2829" width="9.28515625" style="417" customWidth="1"/>
    <col min="2830" max="2830" width="5.5703125" style="417" customWidth="1"/>
    <col min="2831" max="3072" width="9.140625" style="417"/>
    <col min="3073" max="3073" width="6.28515625" style="417" customWidth="1"/>
    <col min="3074" max="3074" width="29.7109375" style="417" bestFit="1" customWidth="1"/>
    <col min="3075" max="3075" width="8" style="417" bestFit="1" customWidth="1"/>
    <col min="3076" max="3085" width="9.28515625" style="417" customWidth="1"/>
    <col min="3086" max="3086" width="5.5703125" style="417" customWidth="1"/>
    <col min="3087" max="3328" width="9.140625" style="417"/>
    <col min="3329" max="3329" width="6.28515625" style="417" customWidth="1"/>
    <col min="3330" max="3330" width="29.7109375" style="417" bestFit="1" customWidth="1"/>
    <col min="3331" max="3331" width="8" style="417" bestFit="1" customWidth="1"/>
    <col min="3332" max="3341" width="9.28515625" style="417" customWidth="1"/>
    <col min="3342" max="3342" width="5.5703125" style="417" customWidth="1"/>
    <col min="3343" max="3584" width="9.140625" style="417"/>
    <col min="3585" max="3585" width="6.28515625" style="417" customWidth="1"/>
    <col min="3586" max="3586" width="29.7109375" style="417" bestFit="1" customWidth="1"/>
    <col min="3587" max="3587" width="8" style="417" bestFit="1" customWidth="1"/>
    <col min="3588" max="3597" width="9.28515625" style="417" customWidth="1"/>
    <col min="3598" max="3598" width="5.5703125" style="417" customWidth="1"/>
    <col min="3599" max="3840" width="9.140625" style="417"/>
    <col min="3841" max="3841" width="6.28515625" style="417" customWidth="1"/>
    <col min="3842" max="3842" width="29.7109375" style="417" bestFit="1" customWidth="1"/>
    <col min="3843" max="3843" width="8" style="417" bestFit="1" customWidth="1"/>
    <col min="3844" max="3853" width="9.28515625" style="417" customWidth="1"/>
    <col min="3854" max="3854" width="5.5703125" style="417" customWidth="1"/>
    <col min="3855" max="4096" width="9.140625" style="417"/>
    <col min="4097" max="4097" width="6.28515625" style="417" customWidth="1"/>
    <col min="4098" max="4098" width="29.7109375" style="417" bestFit="1" customWidth="1"/>
    <col min="4099" max="4099" width="8" style="417" bestFit="1" customWidth="1"/>
    <col min="4100" max="4109" width="9.28515625" style="417" customWidth="1"/>
    <col min="4110" max="4110" width="5.5703125" style="417" customWidth="1"/>
    <col min="4111" max="4352" width="9.140625" style="417"/>
    <col min="4353" max="4353" width="6.28515625" style="417" customWidth="1"/>
    <col min="4354" max="4354" width="29.7109375" style="417" bestFit="1" customWidth="1"/>
    <col min="4355" max="4355" width="8" style="417" bestFit="1" customWidth="1"/>
    <col min="4356" max="4365" width="9.28515625" style="417" customWidth="1"/>
    <col min="4366" max="4366" width="5.5703125" style="417" customWidth="1"/>
    <col min="4367" max="4608" width="9.140625" style="417"/>
    <col min="4609" max="4609" width="6.28515625" style="417" customWidth="1"/>
    <col min="4610" max="4610" width="29.7109375" style="417" bestFit="1" customWidth="1"/>
    <col min="4611" max="4611" width="8" style="417" bestFit="1" customWidth="1"/>
    <col min="4612" max="4621" width="9.28515625" style="417" customWidth="1"/>
    <col min="4622" max="4622" width="5.5703125" style="417" customWidth="1"/>
    <col min="4623" max="4864" width="9.140625" style="417"/>
    <col min="4865" max="4865" width="6.28515625" style="417" customWidth="1"/>
    <col min="4866" max="4866" width="29.7109375" style="417" bestFit="1" customWidth="1"/>
    <col min="4867" max="4867" width="8" style="417" bestFit="1" customWidth="1"/>
    <col min="4868" max="4877" width="9.28515625" style="417" customWidth="1"/>
    <col min="4878" max="4878" width="5.5703125" style="417" customWidth="1"/>
    <col min="4879" max="5120" width="9.140625" style="417"/>
    <col min="5121" max="5121" width="6.28515625" style="417" customWidth="1"/>
    <col min="5122" max="5122" width="29.7109375" style="417" bestFit="1" customWidth="1"/>
    <col min="5123" max="5123" width="8" style="417" bestFit="1" customWidth="1"/>
    <col min="5124" max="5133" width="9.28515625" style="417" customWidth="1"/>
    <col min="5134" max="5134" width="5.5703125" style="417" customWidth="1"/>
    <col min="5135" max="5376" width="9.140625" style="417"/>
    <col min="5377" max="5377" width="6.28515625" style="417" customWidth="1"/>
    <col min="5378" max="5378" width="29.7109375" style="417" bestFit="1" customWidth="1"/>
    <col min="5379" max="5379" width="8" style="417" bestFit="1" customWidth="1"/>
    <col min="5380" max="5389" width="9.28515625" style="417" customWidth="1"/>
    <col min="5390" max="5390" width="5.5703125" style="417" customWidth="1"/>
    <col min="5391" max="5632" width="9.140625" style="417"/>
    <col min="5633" max="5633" width="6.28515625" style="417" customWidth="1"/>
    <col min="5634" max="5634" width="29.7109375" style="417" bestFit="1" customWidth="1"/>
    <col min="5635" max="5635" width="8" style="417" bestFit="1" customWidth="1"/>
    <col min="5636" max="5645" width="9.28515625" style="417" customWidth="1"/>
    <col min="5646" max="5646" width="5.5703125" style="417" customWidth="1"/>
    <col min="5647" max="5888" width="9.140625" style="417"/>
    <col min="5889" max="5889" width="6.28515625" style="417" customWidth="1"/>
    <col min="5890" max="5890" width="29.7109375" style="417" bestFit="1" customWidth="1"/>
    <col min="5891" max="5891" width="8" style="417" bestFit="1" customWidth="1"/>
    <col min="5892" max="5901" width="9.28515625" style="417" customWidth="1"/>
    <col min="5902" max="5902" width="5.5703125" style="417" customWidth="1"/>
    <col min="5903" max="6144" width="9.140625" style="417"/>
    <col min="6145" max="6145" width="6.28515625" style="417" customWidth="1"/>
    <col min="6146" max="6146" width="29.7109375" style="417" bestFit="1" customWidth="1"/>
    <col min="6147" max="6147" width="8" style="417" bestFit="1" customWidth="1"/>
    <col min="6148" max="6157" width="9.28515625" style="417" customWidth="1"/>
    <col min="6158" max="6158" width="5.5703125" style="417" customWidth="1"/>
    <col min="6159" max="6400" width="9.140625" style="417"/>
    <col min="6401" max="6401" width="6.28515625" style="417" customWidth="1"/>
    <col min="6402" max="6402" width="29.7109375" style="417" bestFit="1" customWidth="1"/>
    <col min="6403" max="6403" width="8" style="417" bestFit="1" customWidth="1"/>
    <col min="6404" max="6413" width="9.28515625" style="417" customWidth="1"/>
    <col min="6414" max="6414" width="5.5703125" style="417" customWidth="1"/>
    <col min="6415" max="6656" width="9.140625" style="417"/>
    <col min="6657" max="6657" width="6.28515625" style="417" customWidth="1"/>
    <col min="6658" max="6658" width="29.7109375" style="417" bestFit="1" customWidth="1"/>
    <col min="6659" max="6659" width="8" style="417" bestFit="1" customWidth="1"/>
    <col min="6660" max="6669" width="9.28515625" style="417" customWidth="1"/>
    <col min="6670" max="6670" width="5.5703125" style="417" customWidth="1"/>
    <col min="6671" max="6912" width="9.140625" style="417"/>
    <col min="6913" max="6913" width="6.28515625" style="417" customWidth="1"/>
    <col min="6914" max="6914" width="29.7109375" style="417" bestFit="1" customWidth="1"/>
    <col min="6915" max="6915" width="8" style="417" bestFit="1" customWidth="1"/>
    <col min="6916" max="6925" width="9.28515625" style="417" customWidth="1"/>
    <col min="6926" max="6926" width="5.5703125" style="417" customWidth="1"/>
    <col min="6927" max="7168" width="9.140625" style="417"/>
    <col min="7169" max="7169" width="6.28515625" style="417" customWidth="1"/>
    <col min="7170" max="7170" width="29.7109375" style="417" bestFit="1" customWidth="1"/>
    <col min="7171" max="7171" width="8" style="417" bestFit="1" customWidth="1"/>
    <col min="7172" max="7181" width="9.28515625" style="417" customWidth="1"/>
    <col min="7182" max="7182" width="5.5703125" style="417" customWidth="1"/>
    <col min="7183" max="7424" width="9.140625" style="417"/>
    <col min="7425" max="7425" width="6.28515625" style="417" customWidth="1"/>
    <col min="7426" max="7426" width="29.7109375" style="417" bestFit="1" customWidth="1"/>
    <col min="7427" max="7427" width="8" style="417" bestFit="1" customWidth="1"/>
    <col min="7428" max="7437" width="9.28515625" style="417" customWidth="1"/>
    <col min="7438" max="7438" width="5.5703125" style="417" customWidth="1"/>
    <col min="7439" max="7680" width="9.140625" style="417"/>
    <col min="7681" max="7681" width="6.28515625" style="417" customWidth="1"/>
    <col min="7682" max="7682" width="29.7109375" style="417" bestFit="1" customWidth="1"/>
    <col min="7683" max="7683" width="8" style="417" bestFit="1" customWidth="1"/>
    <col min="7684" max="7693" width="9.28515625" style="417" customWidth="1"/>
    <col min="7694" max="7694" width="5.5703125" style="417" customWidth="1"/>
    <col min="7695" max="7936" width="9.140625" style="417"/>
    <col min="7937" max="7937" width="6.28515625" style="417" customWidth="1"/>
    <col min="7938" max="7938" width="29.7109375" style="417" bestFit="1" customWidth="1"/>
    <col min="7939" max="7939" width="8" style="417" bestFit="1" customWidth="1"/>
    <col min="7940" max="7949" width="9.28515625" style="417" customWidth="1"/>
    <col min="7950" max="7950" width="5.5703125" style="417" customWidth="1"/>
    <col min="7951" max="8192" width="9.140625" style="417"/>
    <col min="8193" max="8193" width="6.28515625" style="417" customWidth="1"/>
    <col min="8194" max="8194" width="29.7109375" style="417" bestFit="1" customWidth="1"/>
    <col min="8195" max="8195" width="8" style="417" bestFit="1" customWidth="1"/>
    <col min="8196" max="8205" width="9.28515625" style="417" customWidth="1"/>
    <col min="8206" max="8206" width="5.5703125" style="417" customWidth="1"/>
    <col min="8207" max="8448" width="9.140625" style="417"/>
    <col min="8449" max="8449" width="6.28515625" style="417" customWidth="1"/>
    <col min="8450" max="8450" width="29.7109375" style="417" bestFit="1" customWidth="1"/>
    <col min="8451" max="8451" width="8" style="417" bestFit="1" customWidth="1"/>
    <col min="8452" max="8461" width="9.28515625" style="417" customWidth="1"/>
    <col min="8462" max="8462" width="5.5703125" style="417" customWidth="1"/>
    <col min="8463" max="8704" width="9.140625" style="417"/>
    <col min="8705" max="8705" width="6.28515625" style="417" customWidth="1"/>
    <col min="8706" max="8706" width="29.7109375" style="417" bestFit="1" customWidth="1"/>
    <col min="8707" max="8707" width="8" style="417" bestFit="1" customWidth="1"/>
    <col min="8708" max="8717" width="9.28515625" style="417" customWidth="1"/>
    <col min="8718" max="8718" width="5.5703125" style="417" customWidth="1"/>
    <col min="8719" max="8960" width="9.140625" style="417"/>
    <col min="8961" max="8961" width="6.28515625" style="417" customWidth="1"/>
    <col min="8962" max="8962" width="29.7109375" style="417" bestFit="1" customWidth="1"/>
    <col min="8963" max="8963" width="8" style="417" bestFit="1" customWidth="1"/>
    <col min="8964" max="8973" width="9.28515625" style="417" customWidth="1"/>
    <col min="8974" max="8974" width="5.5703125" style="417" customWidth="1"/>
    <col min="8975" max="9216" width="9.140625" style="417"/>
    <col min="9217" max="9217" width="6.28515625" style="417" customWidth="1"/>
    <col min="9218" max="9218" width="29.7109375" style="417" bestFit="1" customWidth="1"/>
    <col min="9219" max="9219" width="8" style="417" bestFit="1" customWidth="1"/>
    <col min="9220" max="9229" width="9.28515625" style="417" customWidth="1"/>
    <col min="9230" max="9230" width="5.5703125" style="417" customWidth="1"/>
    <col min="9231" max="9472" width="9.140625" style="417"/>
    <col min="9473" max="9473" width="6.28515625" style="417" customWidth="1"/>
    <col min="9474" max="9474" width="29.7109375" style="417" bestFit="1" customWidth="1"/>
    <col min="9475" max="9475" width="8" style="417" bestFit="1" customWidth="1"/>
    <col min="9476" max="9485" width="9.28515625" style="417" customWidth="1"/>
    <col min="9486" max="9486" width="5.5703125" style="417" customWidth="1"/>
    <col min="9487" max="9728" width="9.140625" style="417"/>
    <col min="9729" max="9729" width="6.28515625" style="417" customWidth="1"/>
    <col min="9730" max="9730" width="29.7109375" style="417" bestFit="1" customWidth="1"/>
    <col min="9731" max="9731" width="8" style="417" bestFit="1" customWidth="1"/>
    <col min="9732" max="9741" width="9.28515625" style="417" customWidth="1"/>
    <col min="9742" max="9742" width="5.5703125" style="417" customWidth="1"/>
    <col min="9743" max="9984" width="9.140625" style="417"/>
    <col min="9985" max="9985" width="6.28515625" style="417" customWidth="1"/>
    <col min="9986" max="9986" width="29.7109375" style="417" bestFit="1" customWidth="1"/>
    <col min="9987" max="9987" width="8" style="417" bestFit="1" customWidth="1"/>
    <col min="9988" max="9997" width="9.28515625" style="417" customWidth="1"/>
    <col min="9998" max="9998" width="5.5703125" style="417" customWidth="1"/>
    <col min="9999" max="10240" width="9.140625" style="417"/>
    <col min="10241" max="10241" width="6.28515625" style="417" customWidth="1"/>
    <col min="10242" max="10242" width="29.7109375" style="417" bestFit="1" customWidth="1"/>
    <col min="10243" max="10243" width="8" style="417" bestFit="1" customWidth="1"/>
    <col min="10244" max="10253" width="9.28515625" style="417" customWidth="1"/>
    <col min="10254" max="10254" width="5.5703125" style="417" customWidth="1"/>
    <col min="10255" max="10496" width="9.140625" style="417"/>
    <col min="10497" max="10497" width="6.28515625" style="417" customWidth="1"/>
    <col min="10498" max="10498" width="29.7109375" style="417" bestFit="1" customWidth="1"/>
    <col min="10499" max="10499" width="8" style="417" bestFit="1" customWidth="1"/>
    <col min="10500" max="10509" width="9.28515625" style="417" customWidth="1"/>
    <col min="10510" max="10510" width="5.5703125" style="417" customWidth="1"/>
    <col min="10511" max="10752" width="9.140625" style="417"/>
    <col min="10753" max="10753" width="6.28515625" style="417" customWidth="1"/>
    <col min="10754" max="10754" width="29.7109375" style="417" bestFit="1" customWidth="1"/>
    <col min="10755" max="10755" width="8" style="417" bestFit="1" customWidth="1"/>
    <col min="10756" max="10765" width="9.28515625" style="417" customWidth="1"/>
    <col min="10766" max="10766" width="5.5703125" style="417" customWidth="1"/>
    <col min="10767" max="11008" width="9.140625" style="417"/>
    <col min="11009" max="11009" width="6.28515625" style="417" customWidth="1"/>
    <col min="11010" max="11010" width="29.7109375" style="417" bestFit="1" customWidth="1"/>
    <col min="11011" max="11011" width="8" style="417" bestFit="1" customWidth="1"/>
    <col min="11012" max="11021" width="9.28515625" style="417" customWidth="1"/>
    <col min="11022" max="11022" width="5.5703125" style="417" customWidth="1"/>
    <col min="11023" max="11264" width="9.140625" style="417"/>
    <col min="11265" max="11265" width="6.28515625" style="417" customWidth="1"/>
    <col min="11266" max="11266" width="29.7109375" style="417" bestFit="1" customWidth="1"/>
    <col min="11267" max="11267" width="8" style="417" bestFit="1" customWidth="1"/>
    <col min="11268" max="11277" width="9.28515625" style="417" customWidth="1"/>
    <col min="11278" max="11278" width="5.5703125" style="417" customWidth="1"/>
    <col min="11279" max="11520" width="9.140625" style="417"/>
    <col min="11521" max="11521" width="6.28515625" style="417" customWidth="1"/>
    <col min="11522" max="11522" width="29.7109375" style="417" bestFit="1" customWidth="1"/>
    <col min="11523" max="11523" width="8" style="417" bestFit="1" customWidth="1"/>
    <col min="11524" max="11533" width="9.28515625" style="417" customWidth="1"/>
    <col min="11534" max="11534" width="5.5703125" style="417" customWidth="1"/>
    <col min="11535" max="11776" width="9.140625" style="417"/>
    <col min="11777" max="11777" width="6.28515625" style="417" customWidth="1"/>
    <col min="11778" max="11778" width="29.7109375" style="417" bestFit="1" customWidth="1"/>
    <col min="11779" max="11779" width="8" style="417" bestFit="1" customWidth="1"/>
    <col min="11780" max="11789" width="9.28515625" style="417" customWidth="1"/>
    <col min="11790" max="11790" width="5.5703125" style="417" customWidth="1"/>
    <col min="11791" max="12032" width="9.140625" style="417"/>
    <col min="12033" max="12033" width="6.28515625" style="417" customWidth="1"/>
    <col min="12034" max="12034" width="29.7109375" style="417" bestFit="1" customWidth="1"/>
    <col min="12035" max="12035" width="8" style="417" bestFit="1" customWidth="1"/>
    <col min="12036" max="12045" width="9.28515625" style="417" customWidth="1"/>
    <col min="12046" max="12046" width="5.5703125" style="417" customWidth="1"/>
    <col min="12047" max="12288" width="9.140625" style="417"/>
    <col min="12289" max="12289" width="6.28515625" style="417" customWidth="1"/>
    <col min="12290" max="12290" width="29.7109375" style="417" bestFit="1" customWidth="1"/>
    <col min="12291" max="12291" width="8" style="417" bestFit="1" customWidth="1"/>
    <col min="12292" max="12301" width="9.28515625" style="417" customWidth="1"/>
    <col min="12302" max="12302" width="5.5703125" style="417" customWidth="1"/>
    <col min="12303" max="12544" width="9.140625" style="417"/>
    <col min="12545" max="12545" width="6.28515625" style="417" customWidth="1"/>
    <col min="12546" max="12546" width="29.7109375" style="417" bestFit="1" customWidth="1"/>
    <col min="12547" max="12547" width="8" style="417" bestFit="1" customWidth="1"/>
    <col min="12548" max="12557" width="9.28515625" style="417" customWidth="1"/>
    <col min="12558" max="12558" width="5.5703125" style="417" customWidth="1"/>
    <col min="12559" max="12800" width="9.140625" style="417"/>
    <col min="12801" max="12801" width="6.28515625" style="417" customWidth="1"/>
    <col min="12802" max="12802" width="29.7109375" style="417" bestFit="1" customWidth="1"/>
    <col min="12803" max="12803" width="8" style="417" bestFit="1" customWidth="1"/>
    <col min="12804" max="12813" width="9.28515625" style="417" customWidth="1"/>
    <col min="12814" max="12814" width="5.5703125" style="417" customWidth="1"/>
    <col min="12815" max="13056" width="9.140625" style="417"/>
    <col min="13057" max="13057" width="6.28515625" style="417" customWidth="1"/>
    <col min="13058" max="13058" width="29.7109375" style="417" bestFit="1" customWidth="1"/>
    <col min="13059" max="13059" width="8" style="417" bestFit="1" customWidth="1"/>
    <col min="13060" max="13069" width="9.28515625" style="417" customWidth="1"/>
    <col min="13070" max="13070" width="5.5703125" style="417" customWidth="1"/>
    <col min="13071" max="13312" width="9.140625" style="417"/>
    <col min="13313" max="13313" width="6.28515625" style="417" customWidth="1"/>
    <col min="13314" max="13314" width="29.7109375" style="417" bestFit="1" customWidth="1"/>
    <col min="13315" max="13315" width="8" style="417" bestFit="1" customWidth="1"/>
    <col min="13316" max="13325" width="9.28515625" style="417" customWidth="1"/>
    <col min="13326" max="13326" width="5.5703125" style="417" customWidth="1"/>
    <col min="13327" max="13568" width="9.140625" style="417"/>
    <col min="13569" max="13569" width="6.28515625" style="417" customWidth="1"/>
    <col min="13570" max="13570" width="29.7109375" style="417" bestFit="1" customWidth="1"/>
    <col min="13571" max="13571" width="8" style="417" bestFit="1" customWidth="1"/>
    <col min="13572" max="13581" width="9.28515625" style="417" customWidth="1"/>
    <col min="13582" max="13582" width="5.5703125" style="417" customWidth="1"/>
    <col min="13583" max="13824" width="9.140625" style="417"/>
    <col min="13825" max="13825" width="6.28515625" style="417" customWidth="1"/>
    <col min="13826" max="13826" width="29.7109375" style="417" bestFit="1" customWidth="1"/>
    <col min="13827" max="13827" width="8" style="417" bestFit="1" customWidth="1"/>
    <col min="13828" max="13837" width="9.28515625" style="417" customWidth="1"/>
    <col min="13838" max="13838" width="5.5703125" style="417" customWidth="1"/>
    <col min="13839" max="14080" width="9.140625" style="417"/>
    <col min="14081" max="14081" width="6.28515625" style="417" customWidth="1"/>
    <col min="14082" max="14082" width="29.7109375" style="417" bestFit="1" customWidth="1"/>
    <col min="14083" max="14083" width="8" style="417" bestFit="1" customWidth="1"/>
    <col min="14084" max="14093" width="9.28515625" style="417" customWidth="1"/>
    <col min="14094" max="14094" width="5.5703125" style="417" customWidth="1"/>
    <col min="14095" max="14336" width="9.140625" style="417"/>
    <col min="14337" max="14337" width="6.28515625" style="417" customWidth="1"/>
    <col min="14338" max="14338" width="29.7109375" style="417" bestFit="1" customWidth="1"/>
    <col min="14339" max="14339" width="8" style="417" bestFit="1" customWidth="1"/>
    <col min="14340" max="14349" width="9.28515625" style="417" customWidth="1"/>
    <col min="14350" max="14350" width="5.5703125" style="417" customWidth="1"/>
    <col min="14351" max="14592" width="9.140625" style="417"/>
    <col min="14593" max="14593" width="6.28515625" style="417" customWidth="1"/>
    <col min="14594" max="14594" width="29.7109375" style="417" bestFit="1" customWidth="1"/>
    <col min="14595" max="14595" width="8" style="417" bestFit="1" customWidth="1"/>
    <col min="14596" max="14605" width="9.28515625" style="417" customWidth="1"/>
    <col min="14606" max="14606" width="5.5703125" style="417" customWidth="1"/>
    <col min="14607" max="14848" width="9.140625" style="417"/>
    <col min="14849" max="14849" width="6.28515625" style="417" customWidth="1"/>
    <col min="14850" max="14850" width="29.7109375" style="417" bestFit="1" customWidth="1"/>
    <col min="14851" max="14851" width="8" style="417" bestFit="1" customWidth="1"/>
    <col min="14852" max="14861" width="9.28515625" style="417" customWidth="1"/>
    <col min="14862" max="14862" width="5.5703125" style="417" customWidth="1"/>
    <col min="14863" max="15104" width="9.140625" style="417"/>
    <col min="15105" max="15105" width="6.28515625" style="417" customWidth="1"/>
    <col min="15106" max="15106" width="29.7109375" style="417" bestFit="1" customWidth="1"/>
    <col min="15107" max="15107" width="8" style="417" bestFit="1" customWidth="1"/>
    <col min="15108" max="15117" width="9.28515625" style="417" customWidth="1"/>
    <col min="15118" max="15118" width="5.5703125" style="417" customWidth="1"/>
    <col min="15119" max="15360" width="9.140625" style="417"/>
    <col min="15361" max="15361" width="6.28515625" style="417" customWidth="1"/>
    <col min="15362" max="15362" width="29.7109375" style="417" bestFit="1" customWidth="1"/>
    <col min="15363" max="15363" width="8" style="417" bestFit="1" customWidth="1"/>
    <col min="15364" max="15373" width="9.28515625" style="417" customWidth="1"/>
    <col min="15374" max="15374" width="5.5703125" style="417" customWidth="1"/>
    <col min="15375" max="15616" width="9.140625" style="417"/>
    <col min="15617" max="15617" width="6.28515625" style="417" customWidth="1"/>
    <col min="15618" max="15618" width="29.7109375" style="417" bestFit="1" customWidth="1"/>
    <col min="15619" max="15619" width="8" style="417" bestFit="1" customWidth="1"/>
    <col min="15620" max="15629" width="9.28515625" style="417" customWidth="1"/>
    <col min="15630" max="15630" width="5.5703125" style="417" customWidth="1"/>
    <col min="15631" max="15872" width="9.140625" style="417"/>
    <col min="15873" max="15873" width="6.28515625" style="417" customWidth="1"/>
    <col min="15874" max="15874" width="29.7109375" style="417" bestFit="1" customWidth="1"/>
    <col min="15875" max="15875" width="8" style="417" bestFit="1" customWidth="1"/>
    <col min="15876" max="15885" width="9.28515625" style="417" customWidth="1"/>
    <col min="15886" max="15886" width="5.5703125" style="417" customWidth="1"/>
    <col min="15887" max="16128" width="9.140625" style="417"/>
    <col min="16129" max="16129" width="6.28515625" style="417" customWidth="1"/>
    <col min="16130" max="16130" width="29.7109375" style="417" bestFit="1" customWidth="1"/>
    <col min="16131" max="16131" width="8" style="417" bestFit="1" customWidth="1"/>
    <col min="16132" max="16141" width="9.28515625" style="417" customWidth="1"/>
    <col min="16142" max="16142" width="5.5703125" style="417" customWidth="1"/>
    <col min="16143" max="16384" width="9.140625" style="417"/>
  </cols>
  <sheetData>
    <row r="1" spans="1:13" ht="12.75">
      <c r="A1" s="1584" t="s">
        <v>531</v>
      </c>
      <c r="B1" s="1584"/>
      <c r="C1" s="1584"/>
      <c r="D1" s="1584"/>
      <c r="E1" s="1584"/>
      <c r="F1" s="1584"/>
      <c r="G1" s="1584"/>
      <c r="H1" s="1584"/>
      <c r="I1" s="1584"/>
      <c r="J1" s="1584"/>
      <c r="K1" s="1584"/>
      <c r="L1" s="1584"/>
      <c r="M1" s="1584"/>
    </row>
    <row r="2" spans="1:13" ht="15.75">
      <c r="A2" s="1558" t="s">
        <v>532</v>
      </c>
      <c r="B2" s="1558"/>
      <c r="C2" s="1558"/>
      <c r="D2" s="1558"/>
      <c r="E2" s="1558"/>
      <c r="F2" s="1558"/>
      <c r="G2" s="1558"/>
      <c r="H2" s="1558"/>
      <c r="I2" s="1558"/>
      <c r="J2" s="1558"/>
      <c r="K2" s="1558"/>
      <c r="L2" s="1558"/>
      <c r="M2" s="1558"/>
    </row>
    <row r="3" spans="1:13" ht="12.75">
      <c r="A3" s="1584" t="s">
        <v>533</v>
      </c>
      <c r="B3" s="1584"/>
      <c r="C3" s="1584"/>
      <c r="D3" s="1584"/>
      <c r="E3" s="1584"/>
      <c r="F3" s="1584"/>
      <c r="G3" s="1584"/>
      <c r="H3" s="1584"/>
      <c r="I3" s="1584"/>
      <c r="J3" s="1584"/>
      <c r="K3" s="1584"/>
      <c r="L3" s="1584"/>
      <c r="M3" s="1584"/>
    </row>
    <row r="4" spans="1:13" ht="12.75">
      <c r="A4" s="1584" t="s">
        <v>499</v>
      </c>
      <c r="B4" s="1584"/>
      <c r="C4" s="1584"/>
      <c r="D4" s="1584"/>
      <c r="E4" s="1584"/>
      <c r="F4" s="1584"/>
      <c r="G4" s="1584"/>
      <c r="H4" s="1584"/>
      <c r="I4" s="1584"/>
      <c r="J4" s="1584"/>
      <c r="K4" s="1584"/>
      <c r="L4" s="1584"/>
      <c r="M4" s="1584"/>
    </row>
    <row r="5" spans="1:13" ht="13.5" thickBot="1">
      <c r="A5" s="468"/>
      <c r="B5" s="468"/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</row>
    <row r="6" spans="1:13" ht="16.5" thickTop="1">
      <c r="A6" s="1585" t="s">
        <v>534</v>
      </c>
      <c r="B6" s="1588" t="s">
        <v>535</v>
      </c>
      <c r="C6" s="469" t="s">
        <v>536</v>
      </c>
      <c r="D6" s="470" t="s">
        <v>5</v>
      </c>
      <c r="E6" s="1589" t="s">
        <v>6</v>
      </c>
      <c r="F6" s="1590"/>
      <c r="G6" s="1591" t="s">
        <v>77</v>
      </c>
      <c r="H6" s="1592"/>
      <c r="I6" s="1590"/>
      <c r="J6" s="1593" t="s">
        <v>427</v>
      </c>
      <c r="K6" s="1594"/>
      <c r="L6" s="1594"/>
      <c r="M6" s="1595"/>
    </row>
    <row r="7" spans="1:13" ht="13.5" customHeight="1">
      <c r="A7" s="1586"/>
      <c r="B7" s="1581"/>
      <c r="C7" s="471" t="s">
        <v>537</v>
      </c>
      <c r="D7" s="338" t="s">
        <v>428</v>
      </c>
      <c r="E7" s="338" t="s">
        <v>429</v>
      </c>
      <c r="F7" s="338" t="s">
        <v>428</v>
      </c>
      <c r="G7" s="338" t="s">
        <v>430</v>
      </c>
      <c r="H7" s="338" t="s">
        <v>429</v>
      </c>
      <c r="I7" s="338" t="s">
        <v>428</v>
      </c>
      <c r="J7" s="1580" t="s">
        <v>538</v>
      </c>
      <c r="K7" s="1580" t="s">
        <v>539</v>
      </c>
      <c r="L7" s="1580" t="s">
        <v>540</v>
      </c>
      <c r="M7" s="1582" t="s">
        <v>541</v>
      </c>
    </row>
    <row r="8" spans="1:13" ht="12.75" customHeight="1">
      <c r="A8" s="1586"/>
      <c r="B8" s="472">
        <v>1</v>
      </c>
      <c r="C8" s="473">
        <v>2</v>
      </c>
      <c r="D8" s="474">
        <v>3</v>
      </c>
      <c r="E8" s="474">
        <v>4</v>
      </c>
      <c r="F8" s="474">
        <v>5</v>
      </c>
      <c r="G8" s="474">
        <v>6</v>
      </c>
      <c r="H8" s="474">
        <v>7</v>
      </c>
      <c r="I8" s="474">
        <v>8</v>
      </c>
      <c r="J8" s="1596"/>
      <c r="K8" s="1581"/>
      <c r="L8" s="1581"/>
      <c r="M8" s="1583"/>
    </row>
    <row r="9" spans="1:13" ht="24.95" customHeight="1">
      <c r="A9" s="1587"/>
      <c r="B9" s="475" t="s">
        <v>437</v>
      </c>
      <c r="C9" s="476">
        <v>100</v>
      </c>
      <c r="D9" s="477">
        <v>348.9</v>
      </c>
      <c r="E9" s="477">
        <v>366.2</v>
      </c>
      <c r="F9" s="477">
        <v>366.2</v>
      </c>
      <c r="G9" s="477">
        <v>419</v>
      </c>
      <c r="H9" s="477">
        <v>420.9</v>
      </c>
      <c r="I9" s="477">
        <v>421.2</v>
      </c>
      <c r="J9" s="477">
        <v>4.9584408139868259</v>
      </c>
      <c r="K9" s="477">
        <v>0</v>
      </c>
      <c r="L9" s="477">
        <v>15.019115237575093</v>
      </c>
      <c r="M9" s="478">
        <v>7.1275837491086236E-2</v>
      </c>
    </row>
    <row r="10" spans="1:13" ht="24.95" customHeight="1">
      <c r="A10" s="479">
        <v>1</v>
      </c>
      <c r="B10" s="480" t="s">
        <v>542</v>
      </c>
      <c r="C10" s="481">
        <v>26.97</v>
      </c>
      <c r="D10" s="477">
        <v>254.7</v>
      </c>
      <c r="E10" s="477">
        <v>256.7</v>
      </c>
      <c r="F10" s="477">
        <v>256.7</v>
      </c>
      <c r="G10" s="477">
        <v>305.2</v>
      </c>
      <c r="H10" s="477">
        <v>305.2</v>
      </c>
      <c r="I10" s="477">
        <v>305.2</v>
      </c>
      <c r="J10" s="482">
        <v>0.78523753435413823</v>
      </c>
      <c r="K10" s="482">
        <v>0</v>
      </c>
      <c r="L10" s="482">
        <v>18.893650175301914</v>
      </c>
      <c r="M10" s="483">
        <v>0</v>
      </c>
    </row>
    <row r="11" spans="1:13" ht="24.95" customHeight="1">
      <c r="A11" s="484"/>
      <c r="B11" s="485" t="s">
        <v>543</v>
      </c>
      <c r="C11" s="486">
        <v>9.8000000000000007</v>
      </c>
      <c r="D11" s="487">
        <v>234.2</v>
      </c>
      <c r="E11" s="487">
        <v>236.5</v>
      </c>
      <c r="F11" s="487">
        <v>236.5</v>
      </c>
      <c r="G11" s="487">
        <v>279.3</v>
      </c>
      <c r="H11" s="487">
        <v>279.3</v>
      </c>
      <c r="I11" s="487">
        <v>279.3</v>
      </c>
      <c r="J11" s="488">
        <v>0.98206660973528415</v>
      </c>
      <c r="K11" s="488">
        <v>0</v>
      </c>
      <c r="L11" s="488">
        <v>18.097251585623681</v>
      </c>
      <c r="M11" s="489">
        <v>0</v>
      </c>
    </row>
    <row r="12" spans="1:13" ht="27.75" customHeight="1">
      <c r="A12" s="484"/>
      <c r="B12" s="485" t="s">
        <v>544</v>
      </c>
      <c r="C12" s="486">
        <v>17.170000000000002</v>
      </c>
      <c r="D12" s="487">
        <v>266.3</v>
      </c>
      <c r="E12" s="487">
        <v>268.2</v>
      </c>
      <c r="F12" s="487">
        <v>268.2</v>
      </c>
      <c r="G12" s="487">
        <v>319.89999999999998</v>
      </c>
      <c r="H12" s="487">
        <v>319.89999999999998</v>
      </c>
      <c r="I12" s="487">
        <v>319.89999999999998</v>
      </c>
      <c r="J12" s="488">
        <v>0.71348103642507965</v>
      </c>
      <c r="K12" s="488">
        <v>0</v>
      </c>
      <c r="L12" s="488">
        <v>19.276659209545116</v>
      </c>
      <c r="M12" s="489">
        <v>0</v>
      </c>
    </row>
    <row r="13" spans="1:13" ht="18.75" customHeight="1">
      <c r="A13" s="479">
        <v>1.1000000000000001</v>
      </c>
      <c r="B13" s="480" t="s">
        <v>545</v>
      </c>
      <c r="C13" s="490">
        <v>2.82</v>
      </c>
      <c r="D13" s="477">
        <v>340.7</v>
      </c>
      <c r="E13" s="477">
        <v>340.7</v>
      </c>
      <c r="F13" s="477">
        <v>340.7</v>
      </c>
      <c r="G13" s="477">
        <v>423.2</v>
      </c>
      <c r="H13" s="477">
        <v>423.2</v>
      </c>
      <c r="I13" s="477">
        <v>423.2</v>
      </c>
      <c r="J13" s="482">
        <v>0</v>
      </c>
      <c r="K13" s="482">
        <v>0</v>
      </c>
      <c r="L13" s="482">
        <v>24.21485177575579</v>
      </c>
      <c r="M13" s="483">
        <v>0</v>
      </c>
    </row>
    <row r="14" spans="1:13" ht="24.95" customHeight="1">
      <c r="A14" s="479"/>
      <c r="B14" s="485" t="s">
        <v>543</v>
      </c>
      <c r="C14" s="491">
        <v>0.31</v>
      </c>
      <c r="D14" s="487">
        <v>281.39999999999998</v>
      </c>
      <c r="E14" s="487">
        <v>281.39999999999998</v>
      </c>
      <c r="F14" s="487">
        <v>281.39999999999998</v>
      </c>
      <c r="G14" s="487">
        <v>350.7</v>
      </c>
      <c r="H14" s="487">
        <v>350.7</v>
      </c>
      <c r="I14" s="487">
        <v>350.7</v>
      </c>
      <c r="J14" s="488">
        <v>0</v>
      </c>
      <c r="K14" s="488">
        <v>0</v>
      </c>
      <c r="L14" s="488">
        <v>24.626865671641809</v>
      </c>
      <c r="M14" s="489">
        <v>0</v>
      </c>
    </row>
    <row r="15" spans="1:13" ht="24.95" customHeight="1">
      <c r="A15" s="479"/>
      <c r="B15" s="485" t="s">
        <v>544</v>
      </c>
      <c r="C15" s="491">
        <v>2.5099999999999998</v>
      </c>
      <c r="D15" s="487">
        <v>347.9</v>
      </c>
      <c r="E15" s="487">
        <v>347.9</v>
      </c>
      <c r="F15" s="487">
        <v>347.9</v>
      </c>
      <c r="G15" s="487">
        <v>432</v>
      </c>
      <c r="H15" s="487">
        <v>432</v>
      </c>
      <c r="I15" s="487">
        <v>432</v>
      </c>
      <c r="J15" s="488">
        <v>0</v>
      </c>
      <c r="K15" s="488">
        <v>0</v>
      </c>
      <c r="L15" s="488">
        <v>24.173613107214734</v>
      </c>
      <c r="M15" s="489">
        <v>0</v>
      </c>
    </row>
    <row r="16" spans="1:13" ht="24.95" customHeight="1">
      <c r="A16" s="479">
        <v>1.2</v>
      </c>
      <c r="B16" s="480" t="s">
        <v>546</v>
      </c>
      <c r="C16" s="490">
        <v>1.1399999999999999</v>
      </c>
      <c r="D16" s="477">
        <v>288.10000000000002</v>
      </c>
      <c r="E16" s="477">
        <v>290.10000000000002</v>
      </c>
      <c r="F16" s="477">
        <v>290.10000000000002</v>
      </c>
      <c r="G16" s="477">
        <v>353.1</v>
      </c>
      <c r="H16" s="477">
        <v>353.1</v>
      </c>
      <c r="I16" s="477">
        <v>353.1</v>
      </c>
      <c r="J16" s="482">
        <v>0.69420340159666694</v>
      </c>
      <c r="K16" s="482">
        <v>0</v>
      </c>
      <c r="L16" s="482">
        <v>21.716649431230621</v>
      </c>
      <c r="M16" s="483">
        <v>0</v>
      </c>
    </row>
    <row r="17" spans="1:16" ht="24.95" customHeight="1">
      <c r="A17" s="479"/>
      <c r="B17" s="485" t="s">
        <v>543</v>
      </c>
      <c r="C17" s="491">
        <v>0.19</v>
      </c>
      <c r="D17" s="487">
        <v>231.4</v>
      </c>
      <c r="E17" s="487">
        <v>233</v>
      </c>
      <c r="F17" s="487">
        <v>233</v>
      </c>
      <c r="G17" s="487">
        <v>297.2</v>
      </c>
      <c r="H17" s="487">
        <v>297.2</v>
      </c>
      <c r="I17" s="487">
        <v>297.2</v>
      </c>
      <c r="J17" s="488">
        <v>0.69144338807261363</v>
      </c>
      <c r="K17" s="488">
        <v>0</v>
      </c>
      <c r="L17" s="488">
        <v>27.553648068669531</v>
      </c>
      <c r="M17" s="489">
        <v>0</v>
      </c>
    </row>
    <row r="18" spans="1:16" ht="24.95" customHeight="1">
      <c r="A18" s="479"/>
      <c r="B18" s="485" t="s">
        <v>544</v>
      </c>
      <c r="C18" s="491">
        <v>0.95</v>
      </c>
      <c r="D18" s="487">
        <v>299.39999999999998</v>
      </c>
      <c r="E18" s="487">
        <v>301.60000000000002</v>
      </c>
      <c r="F18" s="487">
        <v>301.60000000000002</v>
      </c>
      <c r="G18" s="487">
        <v>364.2</v>
      </c>
      <c r="H18" s="487">
        <v>364.2</v>
      </c>
      <c r="I18" s="487">
        <v>364.2</v>
      </c>
      <c r="J18" s="488">
        <v>0.7348029392117752</v>
      </c>
      <c r="K18" s="488">
        <v>0</v>
      </c>
      <c r="L18" s="488">
        <v>20.75596816976126</v>
      </c>
      <c r="M18" s="489">
        <v>0</v>
      </c>
    </row>
    <row r="19" spans="1:16" ht="24.95" customHeight="1">
      <c r="A19" s="479">
        <v>1.3</v>
      </c>
      <c r="B19" s="480" t="s">
        <v>547</v>
      </c>
      <c r="C19" s="490">
        <v>0.55000000000000004</v>
      </c>
      <c r="D19" s="477">
        <v>447.5</v>
      </c>
      <c r="E19" s="477">
        <v>457.7</v>
      </c>
      <c r="F19" s="477">
        <v>457.7</v>
      </c>
      <c r="G19" s="477">
        <v>516.6</v>
      </c>
      <c r="H19" s="477">
        <v>516.6</v>
      </c>
      <c r="I19" s="477">
        <v>516.6</v>
      </c>
      <c r="J19" s="482">
        <v>2.2793296089385535</v>
      </c>
      <c r="K19" s="482">
        <v>0</v>
      </c>
      <c r="L19" s="482">
        <v>12.868691282499455</v>
      </c>
      <c r="M19" s="483">
        <v>0</v>
      </c>
    </row>
    <row r="20" spans="1:16" ht="24.95" customHeight="1">
      <c r="A20" s="479"/>
      <c r="B20" s="485" t="s">
        <v>543</v>
      </c>
      <c r="C20" s="491">
        <v>0.1</v>
      </c>
      <c r="D20" s="487">
        <v>341.8</v>
      </c>
      <c r="E20" s="487">
        <v>352.3</v>
      </c>
      <c r="F20" s="487">
        <v>352.3</v>
      </c>
      <c r="G20" s="487">
        <v>385.3</v>
      </c>
      <c r="H20" s="487">
        <v>385.3</v>
      </c>
      <c r="I20" s="487">
        <v>385.3</v>
      </c>
      <c r="J20" s="488">
        <v>3.0719719133996506</v>
      </c>
      <c r="K20" s="488">
        <v>0</v>
      </c>
      <c r="L20" s="488">
        <v>9.3670167470905454</v>
      </c>
      <c r="M20" s="489">
        <v>0</v>
      </c>
    </row>
    <row r="21" spans="1:16" ht="24.95" customHeight="1">
      <c r="A21" s="479"/>
      <c r="B21" s="485" t="s">
        <v>544</v>
      </c>
      <c r="C21" s="491">
        <v>0.45</v>
      </c>
      <c r="D21" s="487">
        <v>471.7</v>
      </c>
      <c r="E21" s="487">
        <v>481.8</v>
      </c>
      <c r="F21" s="487">
        <v>481.8</v>
      </c>
      <c r="G21" s="487">
        <v>546.70000000000005</v>
      </c>
      <c r="H21" s="487">
        <v>546.70000000000005</v>
      </c>
      <c r="I21" s="487">
        <v>546.70000000000005</v>
      </c>
      <c r="J21" s="488">
        <v>2.141191435234262</v>
      </c>
      <c r="K21" s="488">
        <v>0</v>
      </c>
      <c r="L21" s="488">
        <v>13.470319634703202</v>
      </c>
      <c r="M21" s="489">
        <v>0</v>
      </c>
    </row>
    <row r="22" spans="1:16" ht="24.95" customHeight="1">
      <c r="A22" s="479">
        <v>1.4</v>
      </c>
      <c r="B22" s="480" t="s">
        <v>548</v>
      </c>
      <c r="C22" s="490">
        <v>4.01</v>
      </c>
      <c r="D22" s="477">
        <v>332.4</v>
      </c>
      <c r="E22" s="477">
        <v>332.4</v>
      </c>
      <c r="F22" s="477">
        <v>332.4</v>
      </c>
      <c r="G22" s="477">
        <v>410.8</v>
      </c>
      <c r="H22" s="477">
        <v>410.8</v>
      </c>
      <c r="I22" s="477">
        <v>410.8</v>
      </c>
      <c r="J22" s="482">
        <v>0</v>
      </c>
      <c r="K22" s="482">
        <v>0</v>
      </c>
      <c r="L22" s="482">
        <v>23.586040914560783</v>
      </c>
      <c r="M22" s="483">
        <v>0</v>
      </c>
    </row>
    <row r="23" spans="1:16" ht="24.95" customHeight="1">
      <c r="A23" s="479"/>
      <c r="B23" s="485" t="s">
        <v>543</v>
      </c>
      <c r="C23" s="491">
        <v>0.17</v>
      </c>
      <c r="D23" s="487">
        <v>259.3</v>
      </c>
      <c r="E23" s="487">
        <v>259.3</v>
      </c>
      <c r="F23" s="487">
        <v>259.3</v>
      </c>
      <c r="G23" s="487">
        <v>322.60000000000002</v>
      </c>
      <c r="H23" s="487">
        <v>322.60000000000002</v>
      </c>
      <c r="I23" s="487">
        <v>322.60000000000002</v>
      </c>
      <c r="J23" s="488">
        <v>0</v>
      </c>
      <c r="K23" s="488">
        <v>0</v>
      </c>
      <c r="L23" s="488">
        <v>24.411878133436176</v>
      </c>
      <c r="M23" s="489">
        <v>0</v>
      </c>
    </row>
    <row r="24" spans="1:16" ht="24.95" customHeight="1">
      <c r="A24" s="479"/>
      <c r="B24" s="485" t="s">
        <v>544</v>
      </c>
      <c r="C24" s="491">
        <v>3.84</v>
      </c>
      <c r="D24" s="487">
        <v>335.7</v>
      </c>
      <c r="E24" s="487">
        <v>335.7</v>
      </c>
      <c r="F24" s="487">
        <v>335.7</v>
      </c>
      <c r="G24" s="487">
        <v>414.8</v>
      </c>
      <c r="H24" s="487">
        <v>414.8</v>
      </c>
      <c r="I24" s="487">
        <v>414.8</v>
      </c>
      <c r="J24" s="488">
        <v>0</v>
      </c>
      <c r="K24" s="488">
        <v>0</v>
      </c>
      <c r="L24" s="488">
        <v>23.562704795948775</v>
      </c>
      <c r="M24" s="489">
        <v>0</v>
      </c>
    </row>
    <row r="25" spans="1:16" s="440" customFormat="1" ht="24.95" customHeight="1">
      <c r="A25" s="479">
        <v>1.5</v>
      </c>
      <c r="B25" s="480" t="s">
        <v>460</v>
      </c>
      <c r="C25" s="490">
        <v>10.55</v>
      </c>
      <c r="D25" s="477">
        <v>295.8</v>
      </c>
      <c r="E25" s="477">
        <v>300.2</v>
      </c>
      <c r="F25" s="477">
        <v>300.2</v>
      </c>
      <c r="G25" s="477">
        <v>362.4</v>
      </c>
      <c r="H25" s="477">
        <v>362.4</v>
      </c>
      <c r="I25" s="477">
        <v>362.4</v>
      </c>
      <c r="J25" s="482">
        <v>1.4874915483434705</v>
      </c>
      <c r="K25" s="482">
        <v>0</v>
      </c>
      <c r="L25" s="482">
        <v>20.71952031978681</v>
      </c>
      <c r="M25" s="483">
        <v>0</v>
      </c>
      <c r="O25" s="417"/>
      <c r="P25" s="417"/>
    </row>
    <row r="26" spans="1:16" ht="24.95" customHeight="1">
      <c r="A26" s="479"/>
      <c r="B26" s="485" t="s">
        <v>543</v>
      </c>
      <c r="C26" s="491">
        <v>6.8</v>
      </c>
      <c r="D26" s="487">
        <v>268.89999999999998</v>
      </c>
      <c r="E26" s="487">
        <v>272.10000000000002</v>
      </c>
      <c r="F26" s="487">
        <v>272.10000000000002</v>
      </c>
      <c r="G26" s="487">
        <v>326.8</v>
      </c>
      <c r="H26" s="487">
        <v>326.8</v>
      </c>
      <c r="I26" s="487">
        <v>326.8</v>
      </c>
      <c r="J26" s="488">
        <v>1.1900334696913575</v>
      </c>
      <c r="K26" s="488">
        <v>0</v>
      </c>
      <c r="L26" s="488">
        <v>20.102903344358694</v>
      </c>
      <c r="M26" s="489">
        <v>0</v>
      </c>
    </row>
    <row r="27" spans="1:16" ht="24.95" customHeight="1">
      <c r="A27" s="479"/>
      <c r="B27" s="485" t="s">
        <v>544</v>
      </c>
      <c r="C27" s="491">
        <v>3.75</v>
      </c>
      <c r="D27" s="487">
        <v>344.6</v>
      </c>
      <c r="E27" s="487">
        <v>351.2</v>
      </c>
      <c r="F27" s="487">
        <v>351.2</v>
      </c>
      <c r="G27" s="487">
        <v>426.9</v>
      </c>
      <c r="H27" s="487">
        <v>426.9</v>
      </c>
      <c r="I27" s="487">
        <v>426.9</v>
      </c>
      <c r="J27" s="488">
        <v>1.9152640742890128</v>
      </c>
      <c r="K27" s="488">
        <v>0</v>
      </c>
      <c r="L27" s="488">
        <v>21.554669703872435</v>
      </c>
      <c r="M27" s="489">
        <v>0</v>
      </c>
    </row>
    <row r="28" spans="1:16" s="440" customFormat="1" ht="24.95" customHeight="1">
      <c r="A28" s="479">
        <v>1.6</v>
      </c>
      <c r="B28" s="480" t="s">
        <v>549</v>
      </c>
      <c r="C28" s="490">
        <v>7.9</v>
      </c>
      <c r="D28" s="477">
        <v>111.3</v>
      </c>
      <c r="E28" s="477">
        <v>111.3</v>
      </c>
      <c r="F28" s="477">
        <v>111.3</v>
      </c>
      <c r="G28" s="477">
        <v>111.3</v>
      </c>
      <c r="H28" s="477">
        <v>111.3</v>
      </c>
      <c r="I28" s="477">
        <v>111.3</v>
      </c>
      <c r="J28" s="482">
        <v>0</v>
      </c>
      <c r="K28" s="482">
        <v>0</v>
      </c>
      <c r="L28" s="482">
        <v>0</v>
      </c>
      <c r="M28" s="483">
        <v>0</v>
      </c>
      <c r="O28" s="417"/>
      <c r="P28" s="417"/>
    </row>
    <row r="29" spans="1:16" ht="24.95" customHeight="1">
      <c r="A29" s="479"/>
      <c r="B29" s="485" t="s">
        <v>543</v>
      </c>
      <c r="C29" s="491">
        <v>2.2400000000000002</v>
      </c>
      <c r="D29" s="487">
        <v>115.3</v>
      </c>
      <c r="E29" s="487">
        <v>115.3</v>
      </c>
      <c r="F29" s="487">
        <v>115.3</v>
      </c>
      <c r="G29" s="487">
        <v>115.3</v>
      </c>
      <c r="H29" s="487">
        <v>115.3</v>
      </c>
      <c r="I29" s="487">
        <v>115.3</v>
      </c>
      <c r="J29" s="488">
        <v>0</v>
      </c>
      <c r="K29" s="488">
        <v>0</v>
      </c>
      <c r="L29" s="488">
        <v>0</v>
      </c>
      <c r="M29" s="489">
        <v>0</v>
      </c>
    </row>
    <row r="30" spans="1:16" ht="24.95" customHeight="1">
      <c r="A30" s="479"/>
      <c r="B30" s="485" t="s">
        <v>544</v>
      </c>
      <c r="C30" s="491">
        <v>5.66</v>
      </c>
      <c r="D30" s="487">
        <v>109.7</v>
      </c>
      <c r="E30" s="487">
        <v>109.7</v>
      </c>
      <c r="F30" s="487">
        <v>109.7</v>
      </c>
      <c r="G30" s="487">
        <v>109.7</v>
      </c>
      <c r="H30" s="487">
        <v>109.7</v>
      </c>
      <c r="I30" s="487">
        <v>109.7</v>
      </c>
      <c r="J30" s="488">
        <v>0</v>
      </c>
      <c r="K30" s="488">
        <v>0</v>
      </c>
      <c r="L30" s="488">
        <v>0</v>
      </c>
      <c r="M30" s="489">
        <v>0</v>
      </c>
    </row>
    <row r="31" spans="1:16" s="440" customFormat="1" ht="18.75" customHeight="1">
      <c r="A31" s="492">
        <v>2</v>
      </c>
      <c r="B31" s="493" t="s">
        <v>550</v>
      </c>
      <c r="C31" s="494">
        <v>73.03</v>
      </c>
      <c r="D31" s="477">
        <v>383.6</v>
      </c>
      <c r="E31" s="477">
        <v>406.6</v>
      </c>
      <c r="F31" s="477">
        <v>406.6</v>
      </c>
      <c r="G31" s="477">
        <v>461.1</v>
      </c>
      <c r="H31" s="477">
        <v>463.7</v>
      </c>
      <c r="I31" s="477">
        <v>464</v>
      </c>
      <c r="J31" s="482">
        <v>5.9958289885297233</v>
      </c>
      <c r="K31" s="482">
        <v>0</v>
      </c>
      <c r="L31" s="482">
        <v>14.117068371864235</v>
      </c>
      <c r="M31" s="483">
        <v>6.4697002372213319E-2</v>
      </c>
      <c r="O31" s="417"/>
      <c r="P31" s="417"/>
    </row>
    <row r="32" spans="1:16" ht="18" customHeight="1">
      <c r="A32" s="479">
        <v>2.1</v>
      </c>
      <c r="B32" s="480" t="s">
        <v>551</v>
      </c>
      <c r="C32" s="490">
        <v>39.49</v>
      </c>
      <c r="D32" s="477">
        <v>436.9</v>
      </c>
      <c r="E32" s="477">
        <v>461.7</v>
      </c>
      <c r="F32" s="477">
        <v>461.7</v>
      </c>
      <c r="G32" s="477">
        <v>517.9</v>
      </c>
      <c r="H32" s="477">
        <v>522.1</v>
      </c>
      <c r="I32" s="477">
        <v>522.1</v>
      </c>
      <c r="J32" s="482">
        <v>5.6763561455710771</v>
      </c>
      <c r="K32" s="482">
        <v>0</v>
      </c>
      <c r="L32" s="482">
        <v>13.08208793588912</v>
      </c>
      <c r="M32" s="495">
        <v>0</v>
      </c>
    </row>
    <row r="33" spans="1:16" ht="24.95" customHeight="1">
      <c r="A33" s="479"/>
      <c r="B33" s="485" t="s">
        <v>552</v>
      </c>
      <c r="C33" s="486">
        <v>20.49</v>
      </c>
      <c r="D33" s="487">
        <v>435</v>
      </c>
      <c r="E33" s="487">
        <v>453.7</v>
      </c>
      <c r="F33" s="487">
        <v>453.7</v>
      </c>
      <c r="G33" s="487">
        <v>497</v>
      </c>
      <c r="H33" s="487">
        <v>501.1</v>
      </c>
      <c r="I33" s="487">
        <v>501.1</v>
      </c>
      <c r="J33" s="488">
        <v>4.2988505747126453</v>
      </c>
      <c r="K33" s="488">
        <v>0</v>
      </c>
      <c r="L33" s="488">
        <v>10.447432223936531</v>
      </c>
      <c r="M33" s="489">
        <v>0</v>
      </c>
    </row>
    <row r="34" spans="1:16" ht="24.95" customHeight="1">
      <c r="A34" s="479"/>
      <c r="B34" s="485" t="s">
        <v>553</v>
      </c>
      <c r="C34" s="486">
        <v>19</v>
      </c>
      <c r="D34" s="487">
        <v>439</v>
      </c>
      <c r="E34" s="487">
        <v>470.2</v>
      </c>
      <c r="F34" s="487">
        <v>470.2</v>
      </c>
      <c r="G34" s="487">
        <v>540.6</v>
      </c>
      <c r="H34" s="487">
        <v>544.70000000000005</v>
      </c>
      <c r="I34" s="487">
        <v>544.70000000000005</v>
      </c>
      <c r="J34" s="488">
        <v>7.1070615034168441</v>
      </c>
      <c r="K34" s="488">
        <v>0</v>
      </c>
      <c r="L34" s="488">
        <v>15.844321565291381</v>
      </c>
      <c r="M34" s="489">
        <v>0</v>
      </c>
    </row>
    <row r="35" spans="1:16" ht="24.95" customHeight="1">
      <c r="A35" s="479">
        <v>2.2000000000000002</v>
      </c>
      <c r="B35" s="480" t="s">
        <v>554</v>
      </c>
      <c r="C35" s="490">
        <v>25.25</v>
      </c>
      <c r="D35" s="477">
        <v>318.2</v>
      </c>
      <c r="E35" s="477">
        <v>334.1</v>
      </c>
      <c r="F35" s="477">
        <v>334.1</v>
      </c>
      <c r="G35" s="477">
        <v>390.4</v>
      </c>
      <c r="H35" s="477">
        <v>390.4</v>
      </c>
      <c r="I35" s="477">
        <v>390.4</v>
      </c>
      <c r="J35" s="482">
        <v>4.9968573224387285</v>
      </c>
      <c r="K35" s="482">
        <v>0</v>
      </c>
      <c r="L35" s="482">
        <v>16.85124214307092</v>
      </c>
      <c r="M35" s="483">
        <v>0</v>
      </c>
    </row>
    <row r="36" spans="1:16" ht="24.95" customHeight="1">
      <c r="A36" s="479"/>
      <c r="B36" s="485" t="s">
        <v>555</v>
      </c>
      <c r="C36" s="486">
        <v>6.31</v>
      </c>
      <c r="D36" s="487">
        <v>302.10000000000002</v>
      </c>
      <c r="E36" s="487">
        <v>325.5</v>
      </c>
      <c r="F36" s="487">
        <v>325.5</v>
      </c>
      <c r="G36" s="487">
        <v>358</v>
      </c>
      <c r="H36" s="487">
        <v>358</v>
      </c>
      <c r="I36" s="487">
        <v>358</v>
      </c>
      <c r="J36" s="488">
        <v>7.7457795431976137</v>
      </c>
      <c r="K36" s="488">
        <v>0</v>
      </c>
      <c r="L36" s="488">
        <v>9.9846390168970771</v>
      </c>
      <c r="M36" s="489">
        <v>0</v>
      </c>
    </row>
    <row r="37" spans="1:16" ht="24.95" customHeight="1">
      <c r="A37" s="479"/>
      <c r="B37" s="485" t="s">
        <v>556</v>
      </c>
      <c r="C37" s="486">
        <v>6.31</v>
      </c>
      <c r="D37" s="487">
        <v>314.5</v>
      </c>
      <c r="E37" s="487">
        <v>332.7</v>
      </c>
      <c r="F37" s="487">
        <v>332.7</v>
      </c>
      <c r="G37" s="487">
        <v>371.9</v>
      </c>
      <c r="H37" s="487">
        <v>371.9</v>
      </c>
      <c r="I37" s="487">
        <v>371.9</v>
      </c>
      <c r="J37" s="488">
        <v>5.7869634340222547</v>
      </c>
      <c r="K37" s="488">
        <v>0</v>
      </c>
      <c r="L37" s="488">
        <v>11.782386534415394</v>
      </c>
      <c r="M37" s="489">
        <v>0</v>
      </c>
    </row>
    <row r="38" spans="1:16" ht="24.95" customHeight="1">
      <c r="A38" s="479"/>
      <c r="B38" s="485" t="s">
        <v>557</v>
      </c>
      <c r="C38" s="486">
        <v>6.31</v>
      </c>
      <c r="D38" s="487">
        <v>315.89999999999998</v>
      </c>
      <c r="E38" s="487">
        <v>327.8</v>
      </c>
      <c r="F38" s="487">
        <v>327.8</v>
      </c>
      <c r="G38" s="487">
        <v>365.5</v>
      </c>
      <c r="H38" s="487">
        <v>365.5</v>
      </c>
      <c r="I38" s="487">
        <v>365.5</v>
      </c>
      <c r="J38" s="488">
        <v>3.7670148781260053</v>
      </c>
      <c r="K38" s="488">
        <v>0</v>
      </c>
      <c r="L38" s="488">
        <v>11.500915192190362</v>
      </c>
      <c r="M38" s="489">
        <v>0</v>
      </c>
    </row>
    <row r="39" spans="1:16" ht="24.95" customHeight="1">
      <c r="A39" s="479"/>
      <c r="B39" s="485" t="s">
        <v>558</v>
      </c>
      <c r="C39" s="486">
        <v>6.32</v>
      </c>
      <c r="D39" s="487">
        <v>340.5</v>
      </c>
      <c r="E39" s="487">
        <v>350.4</v>
      </c>
      <c r="F39" s="487">
        <v>350.4</v>
      </c>
      <c r="G39" s="487">
        <v>466.1</v>
      </c>
      <c r="H39" s="487">
        <v>466.1</v>
      </c>
      <c r="I39" s="487">
        <v>466.1</v>
      </c>
      <c r="J39" s="488">
        <v>2.9074889867841307</v>
      </c>
      <c r="K39" s="488">
        <v>0</v>
      </c>
      <c r="L39" s="488">
        <v>33.019406392694066</v>
      </c>
      <c r="M39" s="489">
        <v>0</v>
      </c>
    </row>
    <row r="40" spans="1:16" ht="24.95" customHeight="1">
      <c r="A40" s="479">
        <v>2.2999999999999998</v>
      </c>
      <c r="B40" s="480" t="s">
        <v>559</v>
      </c>
      <c r="C40" s="490">
        <v>8.2899999999999991</v>
      </c>
      <c r="D40" s="477">
        <v>329</v>
      </c>
      <c r="E40" s="477">
        <v>365.4</v>
      </c>
      <c r="F40" s="477">
        <v>365.4</v>
      </c>
      <c r="G40" s="477">
        <v>405.6</v>
      </c>
      <c r="H40" s="477">
        <v>408.6</v>
      </c>
      <c r="I40" s="477">
        <v>411.7</v>
      </c>
      <c r="J40" s="482">
        <v>11.063829787234042</v>
      </c>
      <c r="K40" s="482">
        <v>0</v>
      </c>
      <c r="L40" s="482">
        <v>12.671045429666123</v>
      </c>
      <c r="M40" s="495">
        <v>0.7586882036221283</v>
      </c>
    </row>
    <row r="41" spans="1:16" s="440" customFormat="1" ht="24.95" customHeight="1">
      <c r="A41" s="479"/>
      <c r="B41" s="480" t="s">
        <v>560</v>
      </c>
      <c r="C41" s="490">
        <v>2.76</v>
      </c>
      <c r="D41" s="477">
        <v>305.39999999999998</v>
      </c>
      <c r="E41" s="477">
        <v>340.8</v>
      </c>
      <c r="F41" s="477">
        <v>340.8</v>
      </c>
      <c r="G41" s="477">
        <v>380.1</v>
      </c>
      <c r="H41" s="477">
        <v>382.5</v>
      </c>
      <c r="I41" s="477">
        <v>382.5</v>
      </c>
      <c r="J41" s="482">
        <v>11.591355599214154</v>
      </c>
      <c r="K41" s="482">
        <v>0</v>
      </c>
      <c r="L41" s="482">
        <v>12.235915492957744</v>
      </c>
      <c r="M41" s="483">
        <v>0</v>
      </c>
      <c r="O41" s="417"/>
      <c r="P41" s="417"/>
    </row>
    <row r="42" spans="1:16" ht="24.95" customHeight="1">
      <c r="A42" s="479"/>
      <c r="B42" s="485" t="s">
        <v>556</v>
      </c>
      <c r="C42" s="486">
        <v>1.38</v>
      </c>
      <c r="D42" s="487">
        <v>295.2</v>
      </c>
      <c r="E42" s="487">
        <v>330.6</v>
      </c>
      <c r="F42" s="487">
        <v>330.6</v>
      </c>
      <c r="G42" s="487">
        <v>368.3</v>
      </c>
      <c r="H42" s="487">
        <v>370.5</v>
      </c>
      <c r="I42" s="487">
        <v>370.5</v>
      </c>
      <c r="J42" s="488">
        <v>11.991869918699209</v>
      </c>
      <c r="K42" s="488">
        <v>0</v>
      </c>
      <c r="L42" s="488">
        <v>12.068965517241367</v>
      </c>
      <c r="M42" s="489">
        <v>0</v>
      </c>
    </row>
    <row r="43" spans="1:16" ht="24.95" customHeight="1">
      <c r="A43" s="496"/>
      <c r="B43" s="485" t="s">
        <v>558</v>
      </c>
      <c r="C43" s="486">
        <v>1.38</v>
      </c>
      <c r="D43" s="487">
        <v>315.60000000000002</v>
      </c>
      <c r="E43" s="487">
        <v>351</v>
      </c>
      <c r="F43" s="487">
        <v>351</v>
      </c>
      <c r="G43" s="487">
        <v>391.9</v>
      </c>
      <c r="H43" s="487">
        <v>394.6</v>
      </c>
      <c r="I43" s="487">
        <v>394.6</v>
      </c>
      <c r="J43" s="488">
        <v>11.216730038022817</v>
      </c>
      <c r="K43" s="488">
        <v>0</v>
      </c>
      <c r="L43" s="488">
        <v>12.421652421652425</v>
      </c>
      <c r="M43" s="489">
        <v>0</v>
      </c>
    </row>
    <row r="44" spans="1:16" ht="24.95" customHeight="1">
      <c r="A44" s="479"/>
      <c r="B44" s="480" t="s">
        <v>561</v>
      </c>
      <c r="C44" s="490">
        <v>2.76</v>
      </c>
      <c r="D44" s="477">
        <v>288.5</v>
      </c>
      <c r="E44" s="477">
        <v>333.9</v>
      </c>
      <c r="F44" s="477">
        <v>333.9</v>
      </c>
      <c r="G44" s="477">
        <v>372</v>
      </c>
      <c r="H44" s="477">
        <v>374.4</v>
      </c>
      <c r="I44" s="477">
        <v>374.4</v>
      </c>
      <c r="J44" s="482">
        <v>15.736568457538993</v>
      </c>
      <c r="K44" s="482">
        <v>0</v>
      </c>
      <c r="L44" s="482">
        <v>12.129380053908363</v>
      </c>
      <c r="M44" s="483">
        <v>0</v>
      </c>
    </row>
    <row r="45" spans="1:16" ht="24.95" customHeight="1">
      <c r="A45" s="479"/>
      <c r="B45" s="485" t="s">
        <v>556</v>
      </c>
      <c r="C45" s="486">
        <v>1.38</v>
      </c>
      <c r="D45" s="487">
        <v>280.3</v>
      </c>
      <c r="E45" s="487">
        <v>330.3</v>
      </c>
      <c r="F45" s="487">
        <v>330.3</v>
      </c>
      <c r="G45" s="487">
        <v>358.8</v>
      </c>
      <c r="H45" s="487">
        <v>361</v>
      </c>
      <c r="I45" s="487">
        <v>361</v>
      </c>
      <c r="J45" s="488">
        <v>17.838030681412761</v>
      </c>
      <c r="K45" s="488">
        <v>0</v>
      </c>
      <c r="L45" s="488">
        <v>9.2945806842264602</v>
      </c>
      <c r="M45" s="489">
        <v>0</v>
      </c>
    </row>
    <row r="46" spans="1:16" ht="24.95" customHeight="1">
      <c r="A46" s="479"/>
      <c r="B46" s="485" t="s">
        <v>558</v>
      </c>
      <c r="C46" s="486">
        <v>1.38</v>
      </c>
      <c r="D46" s="487">
        <v>296.7</v>
      </c>
      <c r="E46" s="487">
        <v>337.5</v>
      </c>
      <c r="F46" s="487">
        <v>337.5</v>
      </c>
      <c r="G46" s="487">
        <v>385.3</v>
      </c>
      <c r="H46" s="487">
        <v>387.9</v>
      </c>
      <c r="I46" s="487">
        <v>387.9</v>
      </c>
      <c r="J46" s="488">
        <v>13.751263902932266</v>
      </c>
      <c r="K46" s="488">
        <v>0</v>
      </c>
      <c r="L46" s="488">
        <v>14.933333333333337</v>
      </c>
      <c r="M46" s="489">
        <v>0</v>
      </c>
    </row>
    <row r="47" spans="1:16" ht="24.95" customHeight="1">
      <c r="A47" s="479"/>
      <c r="B47" s="480" t="s">
        <v>562</v>
      </c>
      <c r="C47" s="490">
        <v>2.77</v>
      </c>
      <c r="D47" s="477">
        <v>392.8</v>
      </c>
      <c r="E47" s="477">
        <v>421.4</v>
      </c>
      <c r="F47" s="477">
        <v>421.4</v>
      </c>
      <c r="G47" s="477">
        <v>464.5</v>
      </c>
      <c r="H47" s="477">
        <v>468.6</v>
      </c>
      <c r="I47" s="477">
        <v>478</v>
      </c>
      <c r="J47" s="482">
        <v>7.2810590631364533</v>
      </c>
      <c r="K47" s="482">
        <v>0</v>
      </c>
      <c r="L47" s="482">
        <v>13.431419079259626</v>
      </c>
      <c r="M47" s="483">
        <v>2.0059752454118609</v>
      </c>
    </row>
    <row r="48" spans="1:16" ht="24.95" customHeight="1">
      <c r="A48" s="479"/>
      <c r="B48" s="485" t="s">
        <v>552</v>
      </c>
      <c r="C48" s="486">
        <v>1.38</v>
      </c>
      <c r="D48" s="487">
        <v>402.8</v>
      </c>
      <c r="E48" s="487">
        <v>428.1</v>
      </c>
      <c r="F48" s="487">
        <v>428.1</v>
      </c>
      <c r="G48" s="487">
        <v>455.1</v>
      </c>
      <c r="H48" s="487">
        <v>458.5</v>
      </c>
      <c r="I48" s="487">
        <v>465.4</v>
      </c>
      <c r="J48" s="488">
        <v>6.281032770605762</v>
      </c>
      <c r="K48" s="488">
        <v>0</v>
      </c>
      <c r="L48" s="488">
        <v>8.7129175426302226</v>
      </c>
      <c r="M48" s="489">
        <v>1.5049073064340206</v>
      </c>
    </row>
    <row r="49" spans="1:13" ht="24.95" customHeight="1" thickBot="1">
      <c r="A49" s="497"/>
      <c r="B49" s="498" t="s">
        <v>553</v>
      </c>
      <c r="C49" s="499">
        <v>1.39</v>
      </c>
      <c r="D49" s="500">
        <v>382.9</v>
      </c>
      <c r="E49" s="500">
        <v>414.8</v>
      </c>
      <c r="F49" s="500">
        <v>414.8</v>
      </c>
      <c r="G49" s="500">
        <v>473.9</v>
      </c>
      <c r="H49" s="500">
        <v>478.7</v>
      </c>
      <c r="I49" s="500">
        <v>490.5</v>
      </c>
      <c r="J49" s="501">
        <v>8.3311569600417812</v>
      </c>
      <c r="K49" s="501">
        <v>0</v>
      </c>
      <c r="L49" s="501">
        <v>18.249758919961437</v>
      </c>
      <c r="M49" s="502">
        <v>2.4650094004595786</v>
      </c>
    </row>
    <row r="50" spans="1:13" ht="12.75" customHeight="1" thickTop="1">
      <c r="A50" s="503"/>
      <c r="B50" s="504"/>
      <c r="C50" s="505"/>
      <c r="D50" s="506"/>
      <c r="E50" s="506"/>
      <c r="F50" s="506"/>
      <c r="G50" s="506"/>
      <c r="H50" s="506"/>
      <c r="I50" s="507"/>
      <c r="J50" s="507"/>
      <c r="K50" s="507"/>
      <c r="L50" s="507"/>
      <c r="M50" s="506"/>
    </row>
    <row r="51" spans="1:13" ht="24.95" customHeight="1">
      <c r="A51" s="503"/>
      <c r="B51" s="505"/>
      <c r="C51" s="505"/>
      <c r="D51" s="506"/>
      <c r="E51" s="506"/>
      <c r="F51" s="506"/>
      <c r="G51" s="506"/>
      <c r="H51" s="506"/>
      <c r="I51" s="507"/>
      <c r="J51" s="507"/>
      <c r="K51" s="507"/>
      <c r="L51" s="507"/>
      <c r="M51" s="506"/>
    </row>
    <row r="52" spans="1:13" ht="24.95" customHeight="1">
      <c r="D52" s="508"/>
      <c r="E52" s="508"/>
      <c r="F52" s="508"/>
      <c r="G52" s="508"/>
      <c r="H52" s="508"/>
      <c r="I52" s="508"/>
      <c r="J52" s="508"/>
      <c r="K52" s="508"/>
      <c r="L52" s="508"/>
      <c r="M52" s="508"/>
    </row>
    <row r="53" spans="1:13" ht="24.95" customHeight="1">
      <c r="D53" s="508"/>
      <c r="E53" s="508"/>
      <c r="F53" s="508"/>
      <c r="G53" s="508"/>
      <c r="H53" s="508"/>
      <c r="I53" s="508"/>
      <c r="J53" s="508"/>
      <c r="K53" s="508"/>
      <c r="L53" s="508"/>
      <c r="M53" s="508"/>
    </row>
    <row r="54" spans="1:13" ht="24.95" customHeight="1">
      <c r="D54" s="508"/>
      <c r="E54" s="508"/>
      <c r="F54" s="508"/>
      <c r="G54" s="508"/>
      <c r="H54" s="508"/>
      <c r="I54" s="508"/>
      <c r="J54" s="508"/>
      <c r="K54" s="508"/>
      <c r="L54" s="508"/>
      <c r="M54" s="508"/>
    </row>
    <row r="55" spans="1:13" ht="24.95" customHeight="1">
      <c r="D55" s="508"/>
      <c r="E55" s="508"/>
      <c r="F55" s="508"/>
      <c r="G55" s="508"/>
      <c r="H55" s="508"/>
      <c r="I55" s="508"/>
      <c r="J55" s="508"/>
      <c r="K55" s="508"/>
      <c r="L55" s="508"/>
      <c r="M55" s="508"/>
    </row>
    <row r="56" spans="1:13" ht="24.95" customHeight="1">
      <c r="D56" s="508"/>
      <c r="E56" s="508"/>
      <c r="F56" s="508"/>
      <c r="G56" s="508"/>
      <c r="H56" s="508"/>
      <c r="I56" s="508"/>
      <c r="J56" s="508"/>
      <c r="K56" s="508"/>
      <c r="L56" s="508"/>
      <c r="M56" s="508"/>
    </row>
    <row r="57" spans="1:13" ht="24.95" customHeight="1">
      <c r="D57" s="508"/>
      <c r="E57" s="508"/>
      <c r="F57" s="508"/>
      <c r="G57" s="508"/>
      <c r="H57" s="508"/>
      <c r="I57" s="508"/>
      <c r="J57" s="508"/>
      <c r="K57" s="508"/>
      <c r="L57" s="508"/>
      <c r="M57" s="508"/>
    </row>
    <row r="58" spans="1:13" ht="24.95" customHeight="1">
      <c r="D58" s="508"/>
      <c r="E58" s="508"/>
      <c r="F58" s="508"/>
      <c r="G58" s="508"/>
      <c r="H58" s="508"/>
      <c r="I58" s="508"/>
      <c r="J58" s="508"/>
      <c r="K58" s="508"/>
      <c r="L58" s="508"/>
      <c r="M58" s="508"/>
    </row>
    <row r="59" spans="1:13" ht="24.95" customHeight="1">
      <c r="D59" s="508"/>
      <c r="E59" s="508"/>
      <c r="F59" s="508"/>
      <c r="G59" s="508"/>
      <c r="H59" s="508"/>
      <c r="I59" s="508"/>
      <c r="J59" s="508"/>
      <c r="K59" s="508"/>
      <c r="L59" s="508"/>
      <c r="M59" s="508"/>
    </row>
    <row r="60" spans="1:13" ht="24.95" customHeight="1">
      <c r="D60" s="508"/>
      <c r="E60" s="508"/>
      <c r="F60" s="508"/>
      <c r="G60" s="508"/>
      <c r="H60" s="508"/>
      <c r="I60" s="508"/>
      <c r="J60" s="508"/>
      <c r="K60" s="508"/>
      <c r="L60" s="508"/>
      <c r="M60" s="508"/>
    </row>
    <row r="61" spans="1:13" ht="24.95" customHeight="1">
      <c r="D61" s="508"/>
      <c r="E61" s="508"/>
      <c r="F61" s="508"/>
      <c r="G61" s="508"/>
      <c r="H61" s="508"/>
      <c r="I61" s="508"/>
      <c r="J61" s="508"/>
      <c r="K61" s="508"/>
      <c r="L61" s="508"/>
      <c r="M61" s="508"/>
    </row>
    <row r="62" spans="1:13" ht="24.95" customHeight="1">
      <c r="D62" s="508"/>
      <c r="E62" s="508"/>
      <c r="F62" s="508"/>
      <c r="G62" s="508"/>
      <c r="H62" s="508"/>
      <c r="I62" s="508"/>
      <c r="J62" s="508"/>
      <c r="K62" s="508"/>
      <c r="L62" s="508"/>
      <c r="M62" s="508"/>
    </row>
    <row r="63" spans="1:13" ht="24.95" customHeight="1">
      <c r="D63" s="508"/>
      <c r="E63" s="508"/>
      <c r="F63" s="508"/>
      <c r="G63" s="508"/>
      <c r="H63" s="508"/>
      <c r="I63" s="508"/>
      <c r="J63" s="508"/>
      <c r="K63" s="508"/>
      <c r="L63" s="508"/>
      <c r="M63" s="508"/>
    </row>
    <row r="64" spans="1:13" ht="24.95" customHeight="1">
      <c r="D64" s="508"/>
      <c r="E64" s="508"/>
      <c r="F64" s="508"/>
      <c r="G64" s="508"/>
      <c r="H64" s="508"/>
      <c r="I64" s="508"/>
      <c r="J64" s="508"/>
      <c r="K64" s="508"/>
      <c r="L64" s="508"/>
      <c r="M64" s="508"/>
    </row>
    <row r="65" spans="4:13" ht="24.95" customHeight="1">
      <c r="D65" s="508"/>
      <c r="E65" s="508"/>
      <c r="F65" s="508"/>
      <c r="G65" s="508"/>
      <c r="H65" s="508"/>
      <c r="I65" s="508"/>
      <c r="J65" s="508"/>
      <c r="K65" s="508"/>
      <c r="L65" s="508"/>
      <c r="M65" s="508"/>
    </row>
    <row r="66" spans="4:13" ht="24.95" customHeight="1">
      <c r="D66" s="508"/>
      <c r="E66" s="508"/>
      <c r="F66" s="508"/>
      <c r="G66" s="508"/>
      <c r="H66" s="508"/>
      <c r="I66" s="508"/>
      <c r="J66" s="508"/>
      <c r="K66" s="508"/>
      <c r="L66" s="508"/>
      <c r="M66" s="508"/>
    </row>
    <row r="67" spans="4:13" ht="24.95" customHeight="1">
      <c r="D67" s="508"/>
      <c r="E67" s="508"/>
      <c r="F67" s="508"/>
      <c r="G67" s="508"/>
      <c r="H67" s="508"/>
      <c r="I67" s="508"/>
      <c r="J67" s="508"/>
      <c r="K67" s="508"/>
      <c r="L67" s="508"/>
      <c r="M67" s="508"/>
    </row>
    <row r="68" spans="4:13" ht="24.95" customHeight="1">
      <c r="D68" s="508"/>
      <c r="E68" s="508"/>
      <c r="F68" s="508"/>
      <c r="G68" s="508"/>
      <c r="H68" s="508"/>
      <c r="I68" s="508"/>
      <c r="J68" s="508"/>
      <c r="K68" s="508"/>
      <c r="L68" s="508"/>
      <c r="M68" s="508"/>
    </row>
    <row r="69" spans="4:13" ht="24.95" customHeight="1">
      <c r="D69" s="508"/>
      <c r="E69" s="508"/>
      <c r="F69" s="508"/>
      <c r="G69" s="508"/>
      <c r="H69" s="508"/>
      <c r="I69" s="508"/>
      <c r="J69" s="508"/>
      <c r="K69" s="508"/>
      <c r="L69" s="508"/>
      <c r="M69" s="508"/>
    </row>
    <row r="70" spans="4:13" ht="24.95" customHeight="1">
      <c r="D70" s="508"/>
      <c r="E70" s="508"/>
      <c r="F70" s="508"/>
      <c r="G70" s="508"/>
      <c r="H70" s="508"/>
      <c r="I70" s="508"/>
      <c r="J70" s="508"/>
      <c r="K70" s="508"/>
      <c r="L70" s="508"/>
      <c r="M70" s="508"/>
    </row>
    <row r="71" spans="4:13" ht="24.95" customHeight="1">
      <c r="D71" s="508"/>
      <c r="E71" s="508"/>
      <c r="F71" s="508"/>
      <c r="G71" s="508"/>
      <c r="H71" s="508"/>
      <c r="I71" s="508"/>
      <c r="J71" s="508"/>
      <c r="K71" s="508"/>
      <c r="L71" s="508"/>
      <c r="M71" s="508"/>
    </row>
    <row r="72" spans="4:13" ht="24.95" customHeight="1">
      <c r="D72" s="508"/>
      <c r="E72" s="508"/>
      <c r="F72" s="508"/>
      <c r="G72" s="508"/>
      <c r="H72" s="508"/>
      <c r="I72" s="508"/>
      <c r="J72" s="508"/>
      <c r="K72" s="508"/>
      <c r="L72" s="508"/>
      <c r="M72" s="508"/>
    </row>
    <row r="73" spans="4:13" ht="24.95" customHeight="1">
      <c r="D73" s="508"/>
      <c r="E73" s="508"/>
      <c r="F73" s="508"/>
      <c r="G73" s="508"/>
      <c r="H73" s="508"/>
      <c r="I73" s="508"/>
      <c r="J73" s="508"/>
      <c r="K73" s="508"/>
      <c r="L73" s="508"/>
      <c r="M73" s="508"/>
    </row>
    <row r="74" spans="4:13" ht="24.95" customHeight="1">
      <c r="D74" s="508"/>
      <c r="E74" s="508"/>
      <c r="F74" s="508"/>
      <c r="G74" s="508"/>
      <c r="H74" s="508"/>
      <c r="I74" s="508"/>
      <c r="J74" s="508"/>
      <c r="K74" s="508"/>
      <c r="L74" s="508"/>
      <c r="M74" s="508"/>
    </row>
    <row r="75" spans="4:13" ht="24.95" customHeight="1">
      <c r="D75" s="508"/>
      <c r="E75" s="508"/>
      <c r="F75" s="508"/>
      <c r="G75" s="508"/>
      <c r="H75" s="508"/>
      <c r="I75" s="508"/>
      <c r="J75" s="508"/>
      <c r="K75" s="508"/>
      <c r="L75" s="508"/>
      <c r="M75" s="508"/>
    </row>
    <row r="76" spans="4:13" ht="24.95" customHeight="1">
      <c r="D76" s="508"/>
      <c r="E76" s="508"/>
      <c r="F76" s="508"/>
      <c r="G76" s="508"/>
      <c r="H76" s="508"/>
      <c r="I76" s="508"/>
      <c r="J76" s="508"/>
      <c r="K76" s="508"/>
      <c r="L76" s="508"/>
      <c r="M76" s="508"/>
    </row>
    <row r="77" spans="4:13" ht="24.95" customHeight="1">
      <c r="D77" s="508"/>
      <c r="E77" s="508"/>
      <c r="F77" s="508"/>
      <c r="G77" s="508"/>
      <c r="H77" s="508"/>
      <c r="I77" s="508"/>
      <c r="J77" s="508"/>
      <c r="K77" s="508"/>
      <c r="L77" s="508"/>
      <c r="M77" s="508"/>
    </row>
    <row r="78" spans="4:13" ht="24.95" customHeight="1">
      <c r="D78" s="508"/>
      <c r="E78" s="508"/>
      <c r="F78" s="508"/>
      <c r="G78" s="508"/>
      <c r="H78" s="508"/>
      <c r="I78" s="508"/>
      <c r="J78" s="508"/>
      <c r="K78" s="508"/>
      <c r="L78" s="508"/>
      <c r="M78" s="508"/>
    </row>
    <row r="79" spans="4:13" ht="24.95" customHeight="1">
      <c r="D79" s="508"/>
      <c r="E79" s="508"/>
      <c r="F79" s="508"/>
      <c r="G79" s="508"/>
      <c r="H79" s="508"/>
      <c r="I79" s="508"/>
      <c r="J79" s="508"/>
      <c r="K79" s="508"/>
      <c r="L79" s="508"/>
      <c r="M79" s="508"/>
    </row>
    <row r="80" spans="4:13" ht="24.95" customHeight="1">
      <c r="D80" s="508"/>
      <c r="E80" s="508"/>
      <c r="F80" s="508"/>
      <c r="G80" s="508"/>
      <c r="H80" s="508"/>
      <c r="I80" s="508"/>
      <c r="J80" s="508"/>
      <c r="K80" s="508"/>
      <c r="L80" s="508"/>
      <c r="M80" s="508"/>
    </row>
    <row r="81" spans="4:13" ht="24.95" customHeight="1">
      <c r="D81" s="508"/>
      <c r="E81" s="508"/>
      <c r="F81" s="508"/>
      <c r="G81" s="508"/>
      <c r="H81" s="508"/>
      <c r="I81" s="508"/>
      <c r="J81" s="508"/>
      <c r="K81" s="508"/>
      <c r="L81" s="508"/>
      <c r="M81" s="508"/>
    </row>
    <row r="82" spans="4:13" ht="24.95" customHeight="1">
      <c r="D82" s="508"/>
      <c r="E82" s="508"/>
      <c r="F82" s="508"/>
      <c r="G82" s="508"/>
      <c r="H82" s="508"/>
      <c r="I82" s="508"/>
      <c r="J82" s="508"/>
      <c r="K82" s="508"/>
      <c r="L82" s="508"/>
      <c r="M82" s="508"/>
    </row>
    <row r="83" spans="4:13" ht="24.95" customHeight="1">
      <c r="D83" s="508"/>
      <c r="E83" s="508"/>
      <c r="F83" s="508"/>
      <c r="G83" s="508"/>
      <c r="H83" s="508"/>
      <c r="I83" s="508"/>
      <c r="J83" s="508"/>
      <c r="K83" s="508"/>
      <c r="L83" s="508"/>
      <c r="M83" s="508"/>
    </row>
    <row r="84" spans="4:13" ht="24.95" customHeight="1">
      <c r="D84" s="508"/>
      <c r="E84" s="508"/>
      <c r="F84" s="508"/>
      <c r="G84" s="508"/>
      <c r="H84" s="508"/>
      <c r="I84" s="508"/>
      <c r="J84" s="508"/>
      <c r="K84" s="508"/>
      <c r="L84" s="508"/>
      <c r="M84" s="508"/>
    </row>
    <row r="85" spans="4:13" ht="24.95" customHeight="1">
      <c r="D85" s="508"/>
      <c r="E85" s="508"/>
      <c r="F85" s="508"/>
      <c r="G85" s="508"/>
      <c r="H85" s="508"/>
      <c r="I85" s="508"/>
      <c r="J85" s="508"/>
      <c r="K85" s="508"/>
      <c r="L85" s="508"/>
      <c r="M85" s="508"/>
    </row>
    <row r="86" spans="4:13" ht="24.95" customHeight="1">
      <c r="D86" s="508"/>
      <c r="E86" s="508"/>
      <c r="F86" s="508"/>
      <c r="G86" s="508"/>
      <c r="H86" s="508"/>
      <c r="I86" s="508"/>
      <c r="J86" s="508"/>
      <c r="K86" s="508"/>
      <c r="L86" s="508"/>
      <c r="M86" s="508"/>
    </row>
    <row r="87" spans="4:13" ht="24.95" customHeight="1">
      <c r="D87" s="508"/>
      <c r="E87" s="508"/>
      <c r="F87" s="508"/>
      <c r="G87" s="508"/>
      <c r="H87" s="508"/>
      <c r="I87" s="508"/>
      <c r="J87" s="508"/>
      <c r="K87" s="508"/>
      <c r="L87" s="508"/>
      <c r="M87" s="508"/>
    </row>
    <row r="88" spans="4:13" ht="24.95" customHeight="1">
      <c r="D88" s="508"/>
      <c r="E88" s="508"/>
      <c r="F88" s="508"/>
      <c r="G88" s="508"/>
      <c r="H88" s="508"/>
      <c r="I88" s="508"/>
      <c r="J88" s="508"/>
      <c r="K88" s="508"/>
      <c r="L88" s="508"/>
      <c r="M88" s="508"/>
    </row>
    <row r="89" spans="4:13" ht="24.95" customHeight="1">
      <c r="D89" s="508"/>
      <c r="E89" s="508"/>
      <c r="F89" s="508"/>
      <c r="G89" s="508"/>
      <c r="H89" s="508"/>
      <c r="I89" s="508"/>
      <c r="J89" s="508"/>
      <c r="K89" s="508"/>
      <c r="L89" s="508"/>
      <c r="M89" s="508"/>
    </row>
    <row r="90" spans="4:13" ht="24.95" customHeight="1">
      <c r="D90" s="508"/>
      <c r="E90" s="508"/>
      <c r="F90" s="508"/>
      <c r="G90" s="508"/>
      <c r="H90" s="508"/>
      <c r="I90" s="508"/>
      <c r="J90" s="508"/>
      <c r="K90" s="508"/>
      <c r="L90" s="508"/>
      <c r="M90" s="508"/>
    </row>
    <row r="91" spans="4:13" ht="24.95" customHeight="1">
      <c r="D91" s="508"/>
      <c r="E91" s="508"/>
      <c r="F91" s="508"/>
      <c r="G91" s="508"/>
      <c r="H91" s="508"/>
      <c r="I91" s="508"/>
      <c r="J91" s="508"/>
      <c r="K91" s="508"/>
      <c r="L91" s="508"/>
      <c r="M91" s="508"/>
    </row>
    <row r="92" spans="4:13" ht="24.95" customHeight="1">
      <c r="D92" s="508"/>
      <c r="E92" s="508"/>
      <c r="F92" s="508"/>
      <c r="G92" s="508"/>
      <c r="H92" s="508"/>
      <c r="I92" s="508"/>
      <c r="J92" s="508"/>
      <c r="K92" s="508"/>
      <c r="L92" s="508"/>
      <c r="M92" s="508"/>
    </row>
    <row r="93" spans="4:13" ht="24.95" customHeight="1">
      <c r="D93" s="508"/>
      <c r="E93" s="508"/>
      <c r="F93" s="508"/>
      <c r="G93" s="508"/>
      <c r="H93" s="508"/>
      <c r="I93" s="508"/>
      <c r="J93" s="508"/>
      <c r="K93" s="508"/>
      <c r="L93" s="508"/>
      <c r="M93" s="508"/>
    </row>
    <row r="94" spans="4:13" ht="24.95" customHeight="1">
      <c r="D94" s="508"/>
      <c r="E94" s="508"/>
      <c r="F94" s="508"/>
      <c r="G94" s="508"/>
      <c r="H94" s="508"/>
      <c r="I94" s="508"/>
      <c r="J94" s="508"/>
      <c r="K94" s="508"/>
      <c r="L94" s="508"/>
      <c r="M94" s="508"/>
    </row>
    <row r="95" spans="4:13" ht="24.95" customHeight="1">
      <c r="D95" s="508"/>
      <c r="E95" s="508"/>
      <c r="F95" s="508"/>
      <c r="G95" s="508"/>
      <c r="H95" s="508"/>
      <c r="I95" s="508"/>
      <c r="J95" s="508"/>
      <c r="K95" s="508"/>
      <c r="L95" s="508"/>
      <c r="M95" s="508"/>
    </row>
    <row r="96" spans="4:13" ht="24.95" customHeight="1">
      <c r="D96" s="508"/>
      <c r="E96" s="508"/>
      <c r="F96" s="508"/>
      <c r="G96" s="508"/>
      <c r="H96" s="508"/>
      <c r="I96" s="508"/>
      <c r="J96" s="508"/>
      <c r="K96" s="508"/>
      <c r="L96" s="508"/>
      <c r="M96" s="508"/>
    </row>
    <row r="97" spans="4:13" ht="24.95" customHeight="1">
      <c r="D97" s="508"/>
      <c r="E97" s="508"/>
      <c r="F97" s="508"/>
      <c r="G97" s="508"/>
      <c r="H97" s="508"/>
      <c r="I97" s="508"/>
      <c r="J97" s="508"/>
      <c r="K97" s="508"/>
      <c r="L97" s="508"/>
      <c r="M97" s="508"/>
    </row>
    <row r="98" spans="4:13" ht="24.95" customHeight="1">
      <c r="D98" s="508"/>
      <c r="E98" s="508"/>
      <c r="F98" s="508"/>
      <c r="G98" s="508"/>
      <c r="H98" s="508"/>
      <c r="I98" s="508"/>
      <c r="J98" s="508"/>
      <c r="K98" s="508"/>
      <c r="L98" s="508"/>
      <c r="M98" s="508"/>
    </row>
    <row r="99" spans="4:13" ht="24.95" customHeight="1">
      <c r="D99" s="508"/>
      <c r="E99" s="508"/>
      <c r="F99" s="508"/>
      <c r="G99" s="508"/>
      <c r="H99" s="508"/>
      <c r="I99" s="508"/>
      <c r="J99" s="508"/>
      <c r="K99" s="508"/>
      <c r="L99" s="508"/>
      <c r="M99" s="508"/>
    </row>
    <row r="100" spans="4:13" ht="24.95" customHeight="1">
      <c r="D100" s="508"/>
      <c r="E100" s="508"/>
      <c r="F100" s="508"/>
      <c r="G100" s="508"/>
      <c r="H100" s="508"/>
      <c r="I100" s="508"/>
      <c r="J100" s="508"/>
      <c r="K100" s="508"/>
      <c r="L100" s="508"/>
      <c r="M100" s="508"/>
    </row>
    <row r="101" spans="4:13" ht="24.95" customHeight="1">
      <c r="D101" s="508"/>
      <c r="E101" s="508"/>
      <c r="F101" s="508"/>
      <c r="G101" s="508"/>
      <c r="H101" s="508"/>
      <c r="I101" s="508"/>
      <c r="J101" s="508"/>
      <c r="K101" s="508"/>
      <c r="L101" s="508"/>
      <c r="M101" s="508"/>
    </row>
    <row r="102" spans="4:13" ht="24.95" customHeight="1">
      <c r="D102" s="508"/>
      <c r="E102" s="508"/>
      <c r="F102" s="508"/>
      <c r="G102" s="508"/>
      <c r="H102" s="508"/>
      <c r="I102" s="508"/>
      <c r="J102" s="508"/>
      <c r="K102" s="508"/>
      <c r="L102" s="508"/>
      <c r="M102" s="508"/>
    </row>
    <row r="103" spans="4:13" ht="24.95" customHeight="1">
      <c r="D103" s="508"/>
      <c r="E103" s="508"/>
      <c r="F103" s="508"/>
      <c r="G103" s="508"/>
      <c r="H103" s="508"/>
      <c r="I103" s="508"/>
      <c r="J103" s="508"/>
      <c r="K103" s="508"/>
      <c r="L103" s="508"/>
      <c r="M103" s="508"/>
    </row>
    <row r="104" spans="4:13" ht="24.95" customHeight="1">
      <c r="D104" s="508"/>
      <c r="E104" s="508"/>
      <c r="F104" s="508"/>
      <c r="G104" s="508"/>
      <c r="H104" s="508"/>
      <c r="I104" s="508"/>
      <c r="J104" s="508"/>
      <c r="K104" s="508"/>
      <c r="L104" s="508"/>
      <c r="M104" s="508"/>
    </row>
    <row r="105" spans="4:13" ht="24.95" customHeight="1">
      <c r="D105" s="508"/>
      <c r="E105" s="508"/>
      <c r="F105" s="508"/>
      <c r="G105" s="508"/>
      <c r="H105" s="508"/>
      <c r="I105" s="508"/>
      <c r="J105" s="508"/>
      <c r="K105" s="508"/>
      <c r="L105" s="508"/>
      <c r="M105" s="508"/>
    </row>
    <row r="106" spans="4:13" ht="24.95" customHeight="1">
      <c r="D106" s="508"/>
      <c r="E106" s="508"/>
      <c r="F106" s="508"/>
      <c r="G106" s="508"/>
      <c r="H106" s="508"/>
      <c r="I106" s="508"/>
      <c r="J106" s="508"/>
      <c r="K106" s="508"/>
      <c r="L106" s="508"/>
      <c r="M106" s="508"/>
    </row>
    <row r="107" spans="4:13" ht="24.95" customHeight="1">
      <c r="D107" s="508"/>
      <c r="E107" s="508"/>
      <c r="F107" s="508"/>
      <c r="G107" s="508"/>
      <c r="H107" s="508"/>
      <c r="I107" s="508"/>
      <c r="J107" s="508"/>
      <c r="K107" s="508"/>
      <c r="L107" s="508"/>
      <c r="M107" s="508"/>
    </row>
    <row r="108" spans="4:13" ht="24.95" customHeight="1"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</row>
    <row r="109" spans="4:13" ht="24.95" customHeight="1">
      <c r="D109" s="508"/>
      <c r="E109" s="508"/>
      <c r="F109" s="508"/>
      <c r="G109" s="508"/>
      <c r="H109" s="508"/>
      <c r="I109" s="508"/>
      <c r="J109" s="508"/>
      <c r="K109" s="508"/>
      <c r="L109" s="508"/>
      <c r="M109" s="508"/>
    </row>
    <row r="110" spans="4:13" ht="24.95" customHeight="1">
      <c r="D110" s="508"/>
      <c r="E110" s="508"/>
      <c r="F110" s="508"/>
      <c r="G110" s="508"/>
      <c r="H110" s="508"/>
      <c r="I110" s="508"/>
      <c r="J110" s="508"/>
      <c r="K110" s="508"/>
      <c r="L110" s="508"/>
      <c r="M110" s="508"/>
    </row>
    <row r="111" spans="4:13" ht="24.95" customHeight="1"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</row>
    <row r="112" spans="4:13" ht="24.95" customHeight="1">
      <c r="D112" s="508"/>
      <c r="E112" s="508"/>
      <c r="F112" s="508"/>
      <c r="G112" s="508"/>
      <c r="H112" s="508"/>
      <c r="I112" s="508"/>
      <c r="J112" s="508"/>
      <c r="K112" s="508"/>
      <c r="L112" s="508"/>
      <c r="M112" s="508"/>
    </row>
    <row r="113" spans="4:13" ht="24.95" customHeight="1">
      <c r="D113" s="508"/>
      <c r="E113" s="508"/>
      <c r="F113" s="508"/>
      <c r="G113" s="508"/>
      <c r="H113" s="508"/>
      <c r="I113" s="508"/>
      <c r="J113" s="508"/>
      <c r="K113" s="508"/>
      <c r="L113" s="508"/>
      <c r="M113" s="508"/>
    </row>
    <row r="114" spans="4:13" ht="24.95" customHeight="1"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</row>
    <row r="115" spans="4:13" ht="24.95" customHeight="1">
      <c r="D115" s="508"/>
      <c r="E115" s="508"/>
      <c r="F115" s="508"/>
      <c r="G115" s="508"/>
      <c r="H115" s="508"/>
      <c r="I115" s="508"/>
      <c r="J115" s="508"/>
      <c r="K115" s="508"/>
      <c r="L115" s="508"/>
      <c r="M115" s="508"/>
    </row>
    <row r="116" spans="4:13" ht="24.95" customHeight="1">
      <c r="D116" s="508"/>
      <c r="E116" s="508"/>
      <c r="F116" s="508"/>
      <c r="G116" s="508"/>
      <c r="H116" s="508"/>
      <c r="I116" s="508"/>
      <c r="J116" s="508"/>
      <c r="K116" s="508"/>
      <c r="L116" s="508"/>
      <c r="M116" s="508"/>
    </row>
    <row r="117" spans="4:13" ht="24.95" customHeight="1">
      <c r="D117" s="508"/>
      <c r="E117" s="508"/>
      <c r="F117" s="508"/>
      <c r="G117" s="508"/>
      <c r="H117" s="508"/>
      <c r="I117" s="508"/>
      <c r="J117" s="508"/>
      <c r="K117" s="508"/>
      <c r="L117" s="508"/>
      <c r="M117" s="508"/>
    </row>
    <row r="118" spans="4:13" ht="24.95" customHeight="1">
      <c r="D118" s="508"/>
      <c r="E118" s="508"/>
      <c r="F118" s="508"/>
      <c r="G118" s="508"/>
      <c r="H118" s="508"/>
      <c r="I118" s="508"/>
      <c r="J118" s="508"/>
      <c r="K118" s="508"/>
      <c r="L118" s="508"/>
      <c r="M118" s="508"/>
    </row>
    <row r="119" spans="4:13" ht="24.95" customHeight="1">
      <c r="D119" s="508"/>
      <c r="E119" s="508"/>
      <c r="F119" s="508"/>
      <c r="G119" s="508"/>
      <c r="H119" s="508"/>
      <c r="I119" s="508"/>
      <c r="J119" s="508"/>
      <c r="K119" s="508"/>
      <c r="L119" s="508"/>
      <c r="M119" s="508"/>
    </row>
    <row r="120" spans="4:13" ht="24.95" customHeight="1">
      <c r="D120" s="508"/>
      <c r="E120" s="508"/>
      <c r="F120" s="508"/>
      <c r="G120" s="508"/>
      <c r="H120" s="508"/>
      <c r="I120" s="508"/>
      <c r="J120" s="508"/>
      <c r="K120" s="508"/>
      <c r="L120" s="508"/>
      <c r="M120" s="508"/>
    </row>
    <row r="121" spans="4:13" ht="24.95" customHeight="1">
      <c r="D121" s="508"/>
      <c r="E121" s="508"/>
      <c r="F121" s="508"/>
      <c r="G121" s="508"/>
      <c r="H121" s="508"/>
      <c r="I121" s="508"/>
      <c r="J121" s="508"/>
      <c r="K121" s="508"/>
      <c r="L121" s="508"/>
      <c r="M121" s="508"/>
    </row>
    <row r="122" spans="4:13" ht="24.95" customHeight="1">
      <c r="D122" s="508"/>
      <c r="E122" s="508"/>
      <c r="F122" s="508"/>
      <c r="G122" s="508"/>
      <c r="H122" s="508"/>
      <c r="I122" s="508"/>
      <c r="J122" s="508"/>
      <c r="K122" s="508"/>
      <c r="L122" s="508"/>
      <c r="M122" s="508"/>
    </row>
    <row r="123" spans="4:13" ht="24.95" customHeight="1">
      <c r="D123" s="508"/>
      <c r="E123" s="508"/>
      <c r="F123" s="508"/>
      <c r="G123" s="508"/>
      <c r="H123" s="508"/>
      <c r="I123" s="508"/>
      <c r="J123" s="508"/>
      <c r="K123" s="508"/>
      <c r="L123" s="508"/>
      <c r="M123" s="508"/>
    </row>
    <row r="124" spans="4:13" ht="24.95" customHeight="1">
      <c r="D124" s="508"/>
      <c r="E124" s="508"/>
      <c r="F124" s="508"/>
      <c r="G124" s="508"/>
      <c r="H124" s="508"/>
      <c r="I124" s="508"/>
      <c r="J124" s="508"/>
      <c r="K124" s="508"/>
      <c r="L124" s="508"/>
      <c r="M124" s="508"/>
    </row>
    <row r="125" spans="4:13" ht="24.95" customHeight="1">
      <c r="D125" s="508"/>
      <c r="E125" s="508"/>
      <c r="F125" s="508"/>
      <c r="G125" s="508"/>
      <c r="H125" s="508"/>
      <c r="I125" s="508"/>
      <c r="J125" s="508"/>
      <c r="K125" s="508"/>
      <c r="L125" s="508"/>
      <c r="M125" s="508"/>
    </row>
    <row r="126" spans="4:13" ht="24.95" customHeight="1">
      <c r="D126" s="508"/>
      <c r="E126" s="508"/>
      <c r="F126" s="508"/>
      <c r="G126" s="508"/>
      <c r="H126" s="508"/>
      <c r="I126" s="508"/>
      <c r="J126" s="508"/>
      <c r="K126" s="508"/>
      <c r="L126" s="508"/>
      <c r="M126" s="508"/>
    </row>
    <row r="127" spans="4:13" ht="24.95" customHeight="1">
      <c r="D127" s="508"/>
      <c r="E127" s="508"/>
      <c r="F127" s="508"/>
      <c r="G127" s="508"/>
      <c r="H127" s="508"/>
      <c r="I127" s="508"/>
      <c r="J127" s="508"/>
      <c r="K127" s="508"/>
      <c r="L127" s="508"/>
      <c r="M127" s="508"/>
    </row>
    <row r="128" spans="4:13" ht="24.95" customHeight="1">
      <c r="D128" s="508"/>
      <c r="E128" s="508"/>
      <c r="F128" s="508"/>
      <c r="G128" s="508"/>
      <c r="H128" s="508"/>
      <c r="I128" s="508"/>
      <c r="J128" s="508"/>
      <c r="K128" s="508"/>
      <c r="L128" s="508"/>
      <c r="M128" s="508"/>
    </row>
    <row r="129" spans="4:13" ht="24.95" customHeight="1">
      <c r="D129" s="508"/>
      <c r="E129" s="508"/>
      <c r="F129" s="508"/>
      <c r="G129" s="508"/>
      <c r="H129" s="508"/>
      <c r="I129" s="508"/>
      <c r="J129" s="508"/>
      <c r="K129" s="508"/>
      <c r="L129" s="508"/>
      <c r="M129" s="508"/>
    </row>
    <row r="130" spans="4:13" ht="24.95" customHeight="1">
      <c r="D130" s="508"/>
      <c r="E130" s="508"/>
      <c r="F130" s="508"/>
      <c r="G130" s="508"/>
      <c r="H130" s="508"/>
      <c r="I130" s="508"/>
      <c r="J130" s="508"/>
      <c r="K130" s="508"/>
      <c r="L130" s="508"/>
      <c r="M130" s="508"/>
    </row>
  </sheetData>
  <mergeCells count="13">
    <mergeCell ref="K7:K8"/>
    <mergeCell ref="L7:L8"/>
    <mergeCell ref="M7:M8"/>
    <mergeCell ref="A1:M1"/>
    <mergeCell ref="A2:M2"/>
    <mergeCell ref="A3:M3"/>
    <mergeCell ref="A4:M4"/>
    <mergeCell ref="A6:A9"/>
    <mergeCell ref="B6:B7"/>
    <mergeCell ref="E6:F6"/>
    <mergeCell ref="G6:I6"/>
    <mergeCell ref="J6:M6"/>
    <mergeCell ref="J7:J8"/>
  </mergeCells>
  <printOptions horizontalCentered="1"/>
  <pageMargins left="0.75" right="0.75" top="1" bottom="1" header="0.5" footer="0.5"/>
  <pageSetup paperSize="9" scale="6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view="pageBreakPreview" topLeftCell="A25" zoomScaleSheetLayoutView="100" workbookViewId="0">
      <selection activeCell="O15" sqref="O15"/>
    </sheetView>
  </sheetViews>
  <sheetFormatPr defaultRowHeight="12.75"/>
  <cols>
    <col min="1" max="1" width="23" style="509" bestFit="1" customWidth="1"/>
    <col min="2" max="2" width="13" style="509" bestFit="1" customWidth="1"/>
    <col min="3" max="3" width="12.7109375" style="509" bestFit="1" customWidth="1"/>
    <col min="4" max="6" width="13.42578125" style="509" bestFit="1" customWidth="1"/>
    <col min="7" max="7" width="9.42578125" style="509" customWidth="1"/>
    <col min="8" max="8" width="9.28515625" style="509" bestFit="1" customWidth="1"/>
    <col min="9" max="9" width="9.28515625" style="509" customWidth="1"/>
    <col min="10" max="256" width="9.140625" style="509"/>
    <col min="257" max="257" width="23" style="509" bestFit="1" customWidth="1"/>
    <col min="258" max="258" width="9" style="509" bestFit="1" customWidth="1"/>
    <col min="259" max="259" width="11.85546875" style="509" bestFit="1" customWidth="1"/>
    <col min="260" max="260" width="9" style="509" bestFit="1" customWidth="1"/>
    <col min="261" max="262" width="11.85546875" style="509" bestFit="1" customWidth="1"/>
    <col min="263" max="263" width="9.42578125" style="509" customWidth="1"/>
    <col min="264" max="264" width="9.140625" style="509"/>
    <col min="265" max="265" width="9.28515625" style="509" customWidth="1"/>
    <col min="266" max="512" width="9.140625" style="509"/>
    <col min="513" max="513" width="23" style="509" bestFit="1" customWidth="1"/>
    <col min="514" max="514" width="9" style="509" bestFit="1" customWidth="1"/>
    <col min="515" max="515" width="11.85546875" style="509" bestFit="1" customWidth="1"/>
    <col min="516" max="516" width="9" style="509" bestFit="1" customWidth="1"/>
    <col min="517" max="518" width="11.85546875" style="509" bestFit="1" customWidth="1"/>
    <col min="519" max="519" width="9.42578125" style="509" customWidth="1"/>
    <col min="520" max="520" width="9.140625" style="509"/>
    <col min="521" max="521" width="9.28515625" style="509" customWidth="1"/>
    <col min="522" max="768" width="9.140625" style="509"/>
    <col min="769" max="769" width="23" style="509" bestFit="1" customWidth="1"/>
    <col min="770" max="770" width="9" style="509" bestFit="1" customWidth="1"/>
    <col min="771" max="771" width="11.85546875" style="509" bestFit="1" customWidth="1"/>
    <col min="772" max="772" width="9" style="509" bestFit="1" customWidth="1"/>
    <col min="773" max="774" width="11.85546875" style="509" bestFit="1" customWidth="1"/>
    <col min="775" max="775" width="9.42578125" style="509" customWidth="1"/>
    <col min="776" max="776" width="9.140625" style="509"/>
    <col min="777" max="777" width="9.28515625" style="509" customWidth="1"/>
    <col min="778" max="1024" width="9.140625" style="509"/>
    <col min="1025" max="1025" width="23" style="509" bestFit="1" customWidth="1"/>
    <col min="1026" max="1026" width="9" style="509" bestFit="1" customWidth="1"/>
    <col min="1027" max="1027" width="11.85546875" style="509" bestFit="1" customWidth="1"/>
    <col min="1028" max="1028" width="9" style="509" bestFit="1" customWidth="1"/>
    <col min="1029" max="1030" width="11.85546875" style="509" bestFit="1" customWidth="1"/>
    <col min="1031" max="1031" width="9.42578125" style="509" customWidth="1"/>
    <col min="1032" max="1032" width="9.140625" style="509"/>
    <col min="1033" max="1033" width="9.28515625" style="509" customWidth="1"/>
    <col min="1034" max="1280" width="9.140625" style="509"/>
    <col min="1281" max="1281" width="23" style="509" bestFit="1" customWidth="1"/>
    <col min="1282" max="1282" width="9" style="509" bestFit="1" customWidth="1"/>
    <col min="1283" max="1283" width="11.85546875" style="509" bestFit="1" customWidth="1"/>
    <col min="1284" max="1284" width="9" style="509" bestFit="1" customWidth="1"/>
    <col min="1285" max="1286" width="11.85546875" style="509" bestFit="1" customWidth="1"/>
    <col min="1287" max="1287" width="9.42578125" style="509" customWidth="1"/>
    <col min="1288" max="1288" width="9.140625" style="509"/>
    <col min="1289" max="1289" width="9.28515625" style="509" customWidth="1"/>
    <col min="1290" max="1536" width="9.140625" style="509"/>
    <col min="1537" max="1537" width="23" style="509" bestFit="1" customWidth="1"/>
    <col min="1538" max="1538" width="9" style="509" bestFit="1" customWidth="1"/>
    <col min="1539" max="1539" width="11.85546875" style="509" bestFit="1" customWidth="1"/>
    <col min="1540" max="1540" width="9" style="509" bestFit="1" customWidth="1"/>
    <col min="1541" max="1542" width="11.85546875" style="509" bestFit="1" customWidth="1"/>
    <col min="1543" max="1543" width="9.42578125" style="509" customWidth="1"/>
    <col min="1544" max="1544" width="9.140625" style="509"/>
    <col min="1545" max="1545" width="9.28515625" style="509" customWidth="1"/>
    <col min="1546" max="1792" width="9.140625" style="509"/>
    <col min="1793" max="1793" width="23" style="509" bestFit="1" customWidth="1"/>
    <col min="1794" max="1794" width="9" style="509" bestFit="1" customWidth="1"/>
    <col min="1795" max="1795" width="11.85546875" style="509" bestFit="1" customWidth="1"/>
    <col min="1796" max="1796" width="9" style="509" bestFit="1" customWidth="1"/>
    <col min="1797" max="1798" width="11.85546875" style="509" bestFit="1" customWidth="1"/>
    <col min="1799" max="1799" width="9.42578125" style="509" customWidth="1"/>
    <col min="1800" max="1800" width="9.140625" style="509"/>
    <col min="1801" max="1801" width="9.28515625" style="509" customWidth="1"/>
    <col min="1802" max="2048" width="9.140625" style="509"/>
    <col min="2049" max="2049" width="23" style="509" bestFit="1" customWidth="1"/>
    <col min="2050" max="2050" width="9" style="509" bestFit="1" customWidth="1"/>
    <col min="2051" max="2051" width="11.85546875" style="509" bestFit="1" customWidth="1"/>
    <col min="2052" max="2052" width="9" style="509" bestFit="1" customWidth="1"/>
    <col min="2053" max="2054" width="11.85546875" style="509" bestFit="1" customWidth="1"/>
    <col min="2055" max="2055" width="9.42578125" style="509" customWidth="1"/>
    <col min="2056" max="2056" width="9.140625" style="509"/>
    <col min="2057" max="2057" width="9.28515625" style="509" customWidth="1"/>
    <col min="2058" max="2304" width="9.140625" style="509"/>
    <col min="2305" max="2305" width="23" style="509" bestFit="1" customWidth="1"/>
    <col min="2306" max="2306" width="9" style="509" bestFit="1" customWidth="1"/>
    <col min="2307" max="2307" width="11.85546875" style="509" bestFit="1" customWidth="1"/>
    <col min="2308" max="2308" width="9" style="509" bestFit="1" customWidth="1"/>
    <col min="2309" max="2310" width="11.85546875" style="509" bestFit="1" customWidth="1"/>
    <col min="2311" max="2311" width="9.42578125" style="509" customWidth="1"/>
    <col min="2312" max="2312" width="9.140625" style="509"/>
    <col min="2313" max="2313" width="9.28515625" style="509" customWidth="1"/>
    <col min="2314" max="2560" width="9.140625" style="509"/>
    <col min="2561" max="2561" width="23" style="509" bestFit="1" customWidth="1"/>
    <col min="2562" max="2562" width="9" style="509" bestFit="1" customWidth="1"/>
    <col min="2563" max="2563" width="11.85546875" style="509" bestFit="1" customWidth="1"/>
    <col min="2564" max="2564" width="9" style="509" bestFit="1" customWidth="1"/>
    <col min="2565" max="2566" width="11.85546875" style="509" bestFit="1" customWidth="1"/>
    <col min="2567" max="2567" width="9.42578125" style="509" customWidth="1"/>
    <col min="2568" max="2568" width="9.140625" style="509"/>
    <col min="2569" max="2569" width="9.28515625" style="509" customWidth="1"/>
    <col min="2570" max="2816" width="9.140625" style="509"/>
    <col min="2817" max="2817" width="23" style="509" bestFit="1" customWidth="1"/>
    <col min="2818" max="2818" width="9" style="509" bestFit="1" customWidth="1"/>
    <col min="2819" max="2819" width="11.85546875" style="509" bestFit="1" customWidth="1"/>
    <col min="2820" max="2820" width="9" style="509" bestFit="1" customWidth="1"/>
    <col min="2821" max="2822" width="11.85546875" style="509" bestFit="1" customWidth="1"/>
    <col min="2823" max="2823" width="9.42578125" style="509" customWidth="1"/>
    <col min="2824" max="2824" width="9.140625" style="509"/>
    <col min="2825" max="2825" width="9.28515625" style="509" customWidth="1"/>
    <col min="2826" max="3072" width="9.140625" style="509"/>
    <col min="3073" max="3073" width="23" style="509" bestFit="1" customWidth="1"/>
    <col min="3074" max="3074" width="9" style="509" bestFit="1" customWidth="1"/>
    <col min="3075" max="3075" width="11.85546875" style="509" bestFit="1" customWidth="1"/>
    <col min="3076" max="3076" width="9" style="509" bestFit="1" customWidth="1"/>
    <col min="3077" max="3078" width="11.85546875" style="509" bestFit="1" customWidth="1"/>
    <col min="3079" max="3079" width="9.42578125" style="509" customWidth="1"/>
    <col min="3080" max="3080" width="9.140625" style="509"/>
    <col min="3081" max="3081" width="9.28515625" style="509" customWidth="1"/>
    <col min="3082" max="3328" width="9.140625" style="509"/>
    <col min="3329" max="3329" width="23" style="509" bestFit="1" customWidth="1"/>
    <col min="3330" max="3330" width="9" style="509" bestFit="1" customWidth="1"/>
    <col min="3331" max="3331" width="11.85546875" style="509" bestFit="1" customWidth="1"/>
    <col min="3332" max="3332" width="9" style="509" bestFit="1" customWidth="1"/>
    <col min="3333" max="3334" width="11.85546875" style="509" bestFit="1" customWidth="1"/>
    <col min="3335" max="3335" width="9.42578125" style="509" customWidth="1"/>
    <col min="3336" max="3336" width="9.140625" style="509"/>
    <col min="3337" max="3337" width="9.28515625" style="509" customWidth="1"/>
    <col min="3338" max="3584" width="9.140625" style="509"/>
    <col min="3585" max="3585" width="23" style="509" bestFit="1" customWidth="1"/>
    <col min="3586" max="3586" width="9" style="509" bestFit="1" customWidth="1"/>
    <col min="3587" max="3587" width="11.85546875" style="509" bestFit="1" customWidth="1"/>
    <col min="3588" max="3588" width="9" style="509" bestFit="1" customWidth="1"/>
    <col min="3589" max="3590" width="11.85546875" style="509" bestFit="1" customWidth="1"/>
    <col min="3591" max="3591" width="9.42578125" style="509" customWidth="1"/>
    <col min="3592" max="3592" width="9.140625" style="509"/>
    <col min="3593" max="3593" width="9.28515625" style="509" customWidth="1"/>
    <col min="3594" max="3840" width="9.140625" style="509"/>
    <col min="3841" max="3841" width="23" style="509" bestFit="1" customWidth="1"/>
    <col min="3842" max="3842" width="9" style="509" bestFit="1" customWidth="1"/>
    <col min="3843" max="3843" width="11.85546875" style="509" bestFit="1" customWidth="1"/>
    <col min="3844" max="3844" width="9" style="509" bestFit="1" customWidth="1"/>
    <col min="3845" max="3846" width="11.85546875" style="509" bestFit="1" customWidth="1"/>
    <col min="3847" max="3847" width="9.42578125" style="509" customWidth="1"/>
    <col min="3848" max="3848" width="9.140625" style="509"/>
    <col min="3849" max="3849" width="9.28515625" style="509" customWidth="1"/>
    <col min="3850" max="4096" width="9.140625" style="509"/>
    <col min="4097" max="4097" width="23" style="509" bestFit="1" customWidth="1"/>
    <col min="4098" max="4098" width="9" style="509" bestFit="1" customWidth="1"/>
    <col min="4099" max="4099" width="11.85546875" style="509" bestFit="1" customWidth="1"/>
    <col min="4100" max="4100" width="9" style="509" bestFit="1" customWidth="1"/>
    <col min="4101" max="4102" width="11.85546875" style="509" bestFit="1" customWidth="1"/>
    <col min="4103" max="4103" width="9.42578125" style="509" customWidth="1"/>
    <col min="4104" max="4104" width="9.140625" style="509"/>
    <col min="4105" max="4105" width="9.28515625" style="509" customWidth="1"/>
    <col min="4106" max="4352" width="9.140625" style="509"/>
    <col min="4353" max="4353" width="23" style="509" bestFit="1" customWidth="1"/>
    <col min="4354" max="4354" width="9" style="509" bestFit="1" customWidth="1"/>
    <col min="4355" max="4355" width="11.85546875" style="509" bestFit="1" customWidth="1"/>
    <col min="4356" max="4356" width="9" style="509" bestFit="1" customWidth="1"/>
    <col min="4357" max="4358" width="11.85546875" style="509" bestFit="1" customWidth="1"/>
    <col min="4359" max="4359" width="9.42578125" style="509" customWidth="1"/>
    <col min="4360" max="4360" width="9.140625" style="509"/>
    <col min="4361" max="4361" width="9.28515625" style="509" customWidth="1"/>
    <col min="4362" max="4608" width="9.140625" style="509"/>
    <col min="4609" max="4609" width="23" style="509" bestFit="1" customWidth="1"/>
    <col min="4610" max="4610" width="9" style="509" bestFit="1" customWidth="1"/>
    <col min="4611" max="4611" width="11.85546875" style="509" bestFit="1" customWidth="1"/>
    <col min="4612" max="4612" width="9" style="509" bestFit="1" customWidth="1"/>
    <col min="4613" max="4614" width="11.85546875" style="509" bestFit="1" customWidth="1"/>
    <col min="4615" max="4615" width="9.42578125" style="509" customWidth="1"/>
    <col min="4616" max="4616" width="9.140625" style="509"/>
    <col min="4617" max="4617" width="9.28515625" style="509" customWidth="1"/>
    <col min="4618" max="4864" width="9.140625" style="509"/>
    <col min="4865" max="4865" width="23" style="509" bestFit="1" customWidth="1"/>
    <col min="4866" max="4866" width="9" style="509" bestFit="1" customWidth="1"/>
    <col min="4867" max="4867" width="11.85546875" style="509" bestFit="1" customWidth="1"/>
    <col min="4868" max="4868" width="9" style="509" bestFit="1" customWidth="1"/>
    <col min="4869" max="4870" width="11.85546875" style="509" bestFit="1" customWidth="1"/>
    <col min="4871" max="4871" width="9.42578125" style="509" customWidth="1"/>
    <col min="4872" max="4872" width="9.140625" style="509"/>
    <col min="4873" max="4873" width="9.28515625" style="509" customWidth="1"/>
    <col min="4874" max="5120" width="9.140625" style="509"/>
    <col min="5121" max="5121" width="23" style="509" bestFit="1" customWidth="1"/>
    <col min="5122" max="5122" width="9" style="509" bestFit="1" customWidth="1"/>
    <col min="5123" max="5123" width="11.85546875" style="509" bestFit="1" customWidth="1"/>
    <col min="5124" max="5124" width="9" style="509" bestFit="1" customWidth="1"/>
    <col min="5125" max="5126" width="11.85546875" style="509" bestFit="1" customWidth="1"/>
    <col min="5127" max="5127" width="9.42578125" style="509" customWidth="1"/>
    <col min="5128" max="5128" width="9.140625" style="509"/>
    <col min="5129" max="5129" width="9.28515625" style="509" customWidth="1"/>
    <col min="5130" max="5376" width="9.140625" style="509"/>
    <col min="5377" max="5377" width="23" style="509" bestFit="1" customWidth="1"/>
    <col min="5378" max="5378" width="9" style="509" bestFit="1" customWidth="1"/>
    <col min="5379" max="5379" width="11.85546875" style="509" bestFit="1" customWidth="1"/>
    <col min="5380" max="5380" width="9" style="509" bestFit="1" customWidth="1"/>
    <col min="5381" max="5382" width="11.85546875" style="509" bestFit="1" customWidth="1"/>
    <col min="5383" max="5383" width="9.42578125" style="509" customWidth="1"/>
    <col min="5384" max="5384" width="9.140625" style="509"/>
    <col min="5385" max="5385" width="9.28515625" style="509" customWidth="1"/>
    <col min="5386" max="5632" width="9.140625" style="509"/>
    <col min="5633" max="5633" width="23" style="509" bestFit="1" customWidth="1"/>
    <col min="5634" max="5634" width="9" style="509" bestFit="1" customWidth="1"/>
    <col min="5635" max="5635" width="11.85546875" style="509" bestFit="1" customWidth="1"/>
    <col min="5636" max="5636" width="9" style="509" bestFit="1" customWidth="1"/>
    <col min="5637" max="5638" width="11.85546875" style="509" bestFit="1" customWidth="1"/>
    <col min="5639" max="5639" width="9.42578125" style="509" customWidth="1"/>
    <col min="5640" max="5640" width="9.140625" style="509"/>
    <col min="5641" max="5641" width="9.28515625" style="509" customWidth="1"/>
    <col min="5642" max="5888" width="9.140625" style="509"/>
    <col min="5889" max="5889" width="23" style="509" bestFit="1" customWidth="1"/>
    <col min="5890" max="5890" width="9" style="509" bestFit="1" customWidth="1"/>
    <col min="5891" max="5891" width="11.85546875" style="509" bestFit="1" customWidth="1"/>
    <col min="5892" max="5892" width="9" style="509" bestFit="1" customWidth="1"/>
    <col min="5893" max="5894" width="11.85546875" style="509" bestFit="1" customWidth="1"/>
    <col min="5895" max="5895" width="9.42578125" style="509" customWidth="1"/>
    <col min="5896" max="5896" width="9.140625" style="509"/>
    <col min="5897" max="5897" width="9.28515625" style="509" customWidth="1"/>
    <col min="5898" max="6144" width="9.140625" style="509"/>
    <col min="6145" max="6145" width="23" style="509" bestFit="1" customWidth="1"/>
    <col min="6146" max="6146" width="9" style="509" bestFit="1" customWidth="1"/>
    <col min="6147" max="6147" width="11.85546875" style="509" bestFit="1" customWidth="1"/>
    <col min="6148" max="6148" width="9" style="509" bestFit="1" customWidth="1"/>
    <col min="6149" max="6150" width="11.85546875" style="509" bestFit="1" customWidth="1"/>
    <col min="6151" max="6151" width="9.42578125" style="509" customWidth="1"/>
    <col min="6152" max="6152" width="9.140625" style="509"/>
    <col min="6153" max="6153" width="9.28515625" style="509" customWidth="1"/>
    <col min="6154" max="6400" width="9.140625" style="509"/>
    <col min="6401" max="6401" width="23" style="509" bestFit="1" customWidth="1"/>
    <col min="6402" max="6402" width="9" style="509" bestFit="1" customWidth="1"/>
    <col min="6403" max="6403" width="11.85546875" style="509" bestFit="1" customWidth="1"/>
    <col min="6404" max="6404" width="9" style="509" bestFit="1" customWidth="1"/>
    <col min="6405" max="6406" width="11.85546875" style="509" bestFit="1" customWidth="1"/>
    <col min="6407" max="6407" width="9.42578125" style="509" customWidth="1"/>
    <col min="6408" max="6408" width="9.140625" style="509"/>
    <col min="6409" max="6409" width="9.28515625" style="509" customWidth="1"/>
    <col min="6410" max="6656" width="9.140625" style="509"/>
    <col min="6657" max="6657" width="23" style="509" bestFit="1" customWidth="1"/>
    <col min="6658" max="6658" width="9" style="509" bestFit="1" customWidth="1"/>
    <col min="6659" max="6659" width="11.85546875" style="509" bestFit="1" customWidth="1"/>
    <col min="6660" max="6660" width="9" style="509" bestFit="1" customWidth="1"/>
    <col min="6661" max="6662" width="11.85546875" style="509" bestFit="1" customWidth="1"/>
    <col min="6663" max="6663" width="9.42578125" style="509" customWidth="1"/>
    <col min="6664" max="6664" width="9.140625" style="509"/>
    <col min="6665" max="6665" width="9.28515625" style="509" customWidth="1"/>
    <col min="6666" max="6912" width="9.140625" style="509"/>
    <col min="6913" max="6913" width="23" style="509" bestFit="1" customWidth="1"/>
    <col min="6914" max="6914" width="9" style="509" bestFit="1" customWidth="1"/>
    <col min="6915" max="6915" width="11.85546875" style="509" bestFit="1" customWidth="1"/>
    <col min="6916" max="6916" width="9" style="509" bestFit="1" customWidth="1"/>
    <col min="6917" max="6918" width="11.85546875" style="509" bestFit="1" customWidth="1"/>
    <col min="6919" max="6919" width="9.42578125" style="509" customWidth="1"/>
    <col min="6920" max="6920" width="9.140625" style="509"/>
    <col min="6921" max="6921" width="9.28515625" style="509" customWidth="1"/>
    <col min="6922" max="7168" width="9.140625" style="509"/>
    <col min="7169" max="7169" width="23" style="509" bestFit="1" customWidth="1"/>
    <col min="7170" max="7170" width="9" style="509" bestFit="1" customWidth="1"/>
    <col min="7171" max="7171" width="11.85546875" style="509" bestFit="1" customWidth="1"/>
    <col min="7172" max="7172" width="9" style="509" bestFit="1" customWidth="1"/>
    <col min="7173" max="7174" width="11.85546875" style="509" bestFit="1" customWidth="1"/>
    <col min="7175" max="7175" width="9.42578125" style="509" customWidth="1"/>
    <col min="7176" max="7176" width="9.140625" style="509"/>
    <col min="7177" max="7177" width="9.28515625" style="509" customWidth="1"/>
    <col min="7178" max="7424" width="9.140625" style="509"/>
    <col min="7425" max="7425" width="23" style="509" bestFit="1" customWidth="1"/>
    <col min="7426" max="7426" width="9" style="509" bestFit="1" customWidth="1"/>
    <col min="7427" max="7427" width="11.85546875" style="509" bestFit="1" customWidth="1"/>
    <col min="7428" max="7428" width="9" style="509" bestFit="1" customWidth="1"/>
    <col min="7429" max="7430" width="11.85546875" style="509" bestFit="1" customWidth="1"/>
    <col min="7431" max="7431" width="9.42578125" style="509" customWidth="1"/>
    <col min="7432" max="7432" width="9.140625" style="509"/>
    <col min="7433" max="7433" width="9.28515625" style="509" customWidth="1"/>
    <col min="7434" max="7680" width="9.140625" style="509"/>
    <col min="7681" max="7681" width="23" style="509" bestFit="1" customWidth="1"/>
    <col min="7682" max="7682" width="9" style="509" bestFit="1" customWidth="1"/>
    <col min="7683" max="7683" width="11.85546875" style="509" bestFit="1" customWidth="1"/>
    <col min="7684" max="7684" width="9" style="509" bestFit="1" customWidth="1"/>
    <col min="7685" max="7686" width="11.85546875" style="509" bestFit="1" customWidth="1"/>
    <col min="7687" max="7687" width="9.42578125" style="509" customWidth="1"/>
    <col min="7688" max="7688" width="9.140625" style="509"/>
    <col min="7689" max="7689" width="9.28515625" style="509" customWidth="1"/>
    <col min="7690" max="7936" width="9.140625" style="509"/>
    <col min="7937" max="7937" width="23" style="509" bestFit="1" customWidth="1"/>
    <col min="7938" max="7938" width="9" style="509" bestFit="1" customWidth="1"/>
    <col min="7939" max="7939" width="11.85546875" style="509" bestFit="1" customWidth="1"/>
    <col min="7940" max="7940" width="9" style="509" bestFit="1" customWidth="1"/>
    <col min="7941" max="7942" width="11.85546875" style="509" bestFit="1" customWidth="1"/>
    <col min="7943" max="7943" width="9.42578125" style="509" customWidth="1"/>
    <col min="7944" max="7944" width="9.140625" style="509"/>
    <col min="7945" max="7945" width="9.28515625" style="509" customWidth="1"/>
    <col min="7946" max="8192" width="9.140625" style="509"/>
    <col min="8193" max="8193" width="23" style="509" bestFit="1" customWidth="1"/>
    <col min="8194" max="8194" width="9" style="509" bestFit="1" customWidth="1"/>
    <col min="8195" max="8195" width="11.85546875" style="509" bestFit="1" customWidth="1"/>
    <col min="8196" max="8196" width="9" style="509" bestFit="1" customWidth="1"/>
    <col min="8197" max="8198" width="11.85546875" style="509" bestFit="1" customWidth="1"/>
    <col min="8199" max="8199" width="9.42578125" style="509" customWidth="1"/>
    <col min="8200" max="8200" width="9.140625" style="509"/>
    <col min="8201" max="8201" width="9.28515625" style="509" customWidth="1"/>
    <col min="8202" max="8448" width="9.140625" style="509"/>
    <col min="8449" max="8449" width="23" style="509" bestFit="1" customWidth="1"/>
    <col min="8450" max="8450" width="9" style="509" bestFit="1" customWidth="1"/>
    <col min="8451" max="8451" width="11.85546875" style="509" bestFit="1" customWidth="1"/>
    <col min="8452" max="8452" width="9" style="509" bestFit="1" customWidth="1"/>
    <col min="8453" max="8454" width="11.85546875" style="509" bestFit="1" customWidth="1"/>
    <col min="8455" max="8455" width="9.42578125" style="509" customWidth="1"/>
    <col min="8456" max="8456" width="9.140625" style="509"/>
    <col min="8457" max="8457" width="9.28515625" style="509" customWidth="1"/>
    <col min="8458" max="8704" width="9.140625" style="509"/>
    <col min="8705" max="8705" width="23" style="509" bestFit="1" customWidth="1"/>
    <col min="8706" max="8706" width="9" style="509" bestFit="1" customWidth="1"/>
    <col min="8707" max="8707" width="11.85546875" style="509" bestFit="1" customWidth="1"/>
    <col min="8708" max="8708" width="9" style="509" bestFit="1" customWidth="1"/>
    <col min="8709" max="8710" width="11.85546875" style="509" bestFit="1" customWidth="1"/>
    <col min="8711" max="8711" width="9.42578125" style="509" customWidth="1"/>
    <col min="8712" max="8712" width="9.140625" style="509"/>
    <col min="8713" max="8713" width="9.28515625" style="509" customWidth="1"/>
    <col min="8714" max="8960" width="9.140625" style="509"/>
    <col min="8961" max="8961" width="23" style="509" bestFit="1" customWidth="1"/>
    <col min="8962" max="8962" width="9" style="509" bestFit="1" customWidth="1"/>
    <col min="8963" max="8963" width="11.85546875" style="509" bestFit="1" customWidth="1"/>
    <col min="8964" max="8964" width="9" style="509" bestFit="1" customWidth="1"/>
    <col min="8965" max="8966" width="11.85546875" style="509" bestFit="1" customWidth="1"/>
    <col min="8967" max="8967" width="9.42578125" style="509" customWidth="1"/>
    <col min="8968" max="8968" width="9.140625" style="509"/>
    <col min="8969" max="8969" width="9.28515625" style="509" customWidth="1"/>
    <col min="8970" max="9216" width="9.140625" style="509"/>
    <col min="9217" max="9217" width="23" style="509" bestFit="1" customWidth="1"/>
    <col min="9218" max="9218" width="9" style="509" bestFit="1" customWidth="1"/>
    <col min="9219" max="9219" width="11.85546875" style="509" bestFit="1" customWidth="1"/>
    <col min="9220" max="9220" width="9" style="509" bestFit="1" customWidth="1"/>
    <col min="9221" max="9222" width="11.85546875" style="509" bestFit="1" customWidth="1"/>
    <col min="9223" max="9223" width="9.42578125" style="509" customWidth="1"/>
    <col min="9224" max="9224" width="9.140625" style="509"/>
    <col min="9225" max="9225" width="9.28515625" style="509" customWidth="1"/>
    <col min="9226" max="9472" width="9.140625" style="509"/>
    <col min="9473" max="9473" width="23" style="509" bestFit="1" customWidth="1"/>
    <col min="9474" max="9474" width="9" style="509" bestFit="1" customWidth="1"/>
    <col min="9475" max="9475" width="11.85546875" style="509" bestFit="1" customWidth="1"/>
    <col min="9476" max="9476" width="9" style="509" bestFit="1" customWidth="1"/>
    <col min="9477" max="9478" width="11.85546875" style="509" bestFit="1" customWidth="1"/>
    <col min="9479" max="9479" width="9.42578125" style="509" customWidth="1"/>
    <col min="9480" max="9480" width="9.140625" style="509"/>
    <col min="9481" max="9481" width="9.28515625" style="509" customWidth="1"/>
    <col min="9482" max="9728" width="9.140625" style="509"/>
    <col min="9729" max="9729" width="23" style="509" bestFit="1" customWidth="1"/>
    <col min="9730" max="9730" width="9" style="509" bestFit="1" customWidth="1"/>
    <col min="9731" max="9731" width="11.85546875" style="509" bestFit="1" customWidth="1"/>
    <col min="9732" max="9732" width="9" style="509" bestFit="1" customWidth="1"/>
    <col min="9733" max="9734" width="11.85546875" style="509" bestFit="1" customWidth="1"/>
    <col min="9735" max="9735" width="9.42578125" style="509" customWidth="1"/>
    <col min="9736" max="9736" width="9.140625" style="509"/>
    <col min="9737" max="9737" width="9.28515625" style="509" customWidth="1"/>
    <col min="9738" max="9984" width="9.140625" style="509"/>
    <col min="9985" max="9985" width="23" style="509" bestFit="1" customWidth="1"/>
    <col min="9986" max="9986" width="9" style="509" bestFit="1" customWidth="1"/>
    <col min="9987" max="9987" width="11.85546875" style="509" bestFit="1" customWidth="1"/>
    <col min="9988" max="9988" width="9" style="509" bestFit="1" customWidth="1"/>
    <col min="9989" max="9990" width="11.85546875" style="509" bestFit="1" customWidth="1"/>
    <col min="9991" max="9991" width="9.42578125" style="509" customWidth="1"/>
    <col min="9992" max="9992" width="9.140625" style="509"/>
    <col min="9993" max="9993" width="9.28515625" style="509" customWidth="1"/>
    <col min="9994" max="10240" width="9.140625" style="509"/>
    <col min="10241" max="10241" width="23" style="509" bestFit="1" customWidth="1"/>
    <col min="10242" max="10242" width="9" style="509" bestFit="1" customWidth="1"/>
    <col min="10243" max="10243" width="11.85546875" style="509" bestFit="1" customWidth="1"/>
    <col min="10244" max="10244" width="9" style="509" bestFit="1" customWidth="1"/>
    <col min="10245" max="10246" width="11.85546875" style="509" bestFit="1" customWidth="1"/>
    <col min="10247" max="10247" width="9.42578125" style="509" customWidth="1"/>
    <col min="10248" max="10248" width="9.140625" style="509"/>
    <col min="10249" max="10249" width="9.28515625" style="509" customWidth="1"/>
    <col min="10250" max="10496" width="9.140625" style="509"/>
    <col min="10497" max="10497" width="23" style="509" bestFit="1" customWidth="1"/>
    <col min="10498" max="10498" width="9" style="509" bestFit="1" customWidth="1"/>
    <col min="10499" max="10499" width="11.85546875" style="509" bestFit="1" customWidth="1"/>
    <col min="10500" max="10500" width="9" style="509" bestFit="1" customWidth="1"/>
    <col min="10501" max="10502" width="11.85546875" style="509" bestFit="1" customWidth="1"/>
    <col min="10503" max="10503" width="9.42578125" style="509" customWidth="1"/>
    <col min="10504" max="10504" width="9.140625" style="509"/>
    <col min="10505" max="10505" width="9.28515625" style="509" customWidth="1"/>
    <col min="10506" max="10752" width="9.140625" style="509"/>
    <col min="10753" max="10753" width="23" style="509" bestFit="1" customWidth="1"/>
    <col min="10754" max="10754" width="9" style="509" bestFit="1" customWidth="1"/>
    <col min="10755" max="10755" width="11.85546875" style="509" bestFit="1" customWidth="1"/>
    <col min="10756" max="10756" width="9" style="509" bestFit="1" customWidth="1"/>
    <col min="10757" max="10758" width="11.85546875" style="509" bestFit="1" customWidth="1"/>
    <col min="10759" max="10759" width="9.42578125" style="509" customWidth="1"/>
    <col min="10760" max="10760" width="9.140625" style="509"/>
    <col min="10761" max="10761" width="9.28515625" style="509" customWidth="1"/>
    <col min="10762" max="11008" width="9.140625" style="509"/>
    <col min="11009" max="11009" width="23" style="509" bestFit="1" customWidth="1"/>
    <col min="11010" max="11010" width="9" style="509" bestFit="1" customWidth="1"/>
    <col min="11011" max="11011" width="11.85546875" style="509" bestFit="1" customWidth="1"/>
    <col min="11012" max="11012" width="9" style="509" bestFit="1" customWidth="1"/>
    <col min="11013" max="11014" width="11.85546875" style="509" bestFit="1" customWidth="1"/>
    <col min="11015" max="11015" width="9.42578125" style="509" customWidth="1"/>
    <col min="11016" max="11016" width="9.140625" style="509"/>
    <col min="11017" max="11017" width="9.28515625" style="509" customWidth="1"/>
    <col min="11018" max="11264" width="9.140625" style="509"/>
    <col min="11265" max="11265" width="23" style="509" bestFit="1" customWidth="1"/>
    <col min="11266" max="11266" width="9" style="509" bestFit="1" customWidth="1"/>
    <col min="11267" max="11267" width="11.85546875" style="509" bestFit="1" customWidth="1"/>
    <col min="11268" max="11268" width="9" style="509" bestFit="1" customWidth="1"/>
    <col min="11269" max="11270" width="11.85546875" style="509" bestFit="1" customWidth="1"/>
    <col min="11271" max="11271" width="9.42578125" style="509" customWidth="1"/>
    <col min="11272" max="11272" width="9.140625" style="509"/>
    <col min="11273" max="11273" width="9.28515625" style="509" customWidth="1"/>
    <col min="11274" max="11520" width="9.140625" style="509"/>
    <col min="11521" max="11521" width="23" style="509" bestFit="1" customWidth="1"/>
    <col min="11522" max="11522" width="9" style="509" bestFit="1" customWidth="1"/>
    <col min="11523" max="11523" width="11.85546875" style="509" bestFit="1" customWidth="1"/>
    <col min="11524" max="11524" width="9" style="509" bestFit="1" customWidth="1"/>
    <col min="11525" max="11526" width="11.85546875" style="509" bestFit="1" customWidth="1"/>
    <col min="11527" max="11527" width="9.42578125" style="509" customWidth="1"/>
    <col min="11528" max="11528" width="9.140625" style="509"/>
    <col min="11529" max="11529" width="9.28515625" style="509" customWidth="1"/>
    <col min="11530" max="11776" width="9.140625" style="509"/>
    <col min="11777" max="11777" width="23" style="509" bestFit="1" customWidth="1"/>
    <col min="11778" max="11778" width="9" style="509" bestFit="1" customWidth="1"/>
    <col min="11779" max="11779" width="11.85546875" style="509" bestFit="1" customWidth="1"/>
    <col min="11780" max="11780" width="9" style="509" bestFit="1" customWidth="1"/>
    <col min="11781" max="11782" width="11.85546875" style="509" bestFit="1" customWidth="1"/>
    <col min="11783" max="11783" width="9.42578125" style="509" customWidth="1"/>
    <col min="11784" max="11784" width="9.140625" style="509"/>
    <col min="11785" max="11785" width="9.28515625" style="509" customWidth="1"/>
    <col min="11786" max="12032" width="9.140625" style="509"/>
    <col min="12033" max="12033" width="23" style="509" bestFit="1" customWidth="1"/>
    <col min="12034" max="12034" width="9" style="509" bestFit="1" customWidth="1"/>
    <col min="12035" max="12035" width="11.85546875" style="509" bestFit="1" customWidth="1"/>
    <col min="12036" max="12036" width="9" style="509" bestFit="1" customWidth="1"/>
    <col min="12037" max="12038" width="11.85546875" style="509" bestFit="1" customWidth="1"/>
    <col min="12039" max="12039" width="9.42578125" style="509" customWidth="1"/>
    <col min="12040" max="12040" width="9.140625" style="509"/>
    <col min="12041" max="12041" width="9.28515625" style="509" customWidth="1"/>
    <col min="12042" max="12288" width="9.140625" style="509"/>
    <col min="12289" max="12289" width="23" style="509" bestFit="1" customWidth="1"/>
    <col min="12290" max="12290" width="9" style="509" bestFit="1" customWidth="1"/>
    <col min="12291" max="12291" width="11.85546875" style="509" bestFit="1" customWidth="1"/>
    <col min="12292" max="12292" width="9" style="509" bestFit="1" customWidth="1"/>
    <col min="12293" max="12294" width="11.85546875" style="509" bestFit="1" customWidth="1"/>
    <col min="12295" max="12295" width="9.42578125" style="509" customWidth="1"/>
    <col min="12296" max="12296" width="9.140625" style="509"/>
    <col min="12297" max="12297" width="9.28515625" style="509" customWidth="1"/>
    <col min="12298" max="12544" width="9.140625" style="509"/>
    <col min="12545" max="12545" width="23" style="509" bestFit="1" customWidth="1"/>
    <col min="12546" max="12546" width="9" style="509" bestFit="1" customWidth="1"/>
    <col min="12547" max="12547" width="11.85546875" style="509" bestFit="1" customWidth="1"/>
    <col min="12548" max="12548" width="9" style="509" bestFit="1" customWidth="1"/>
    <col min="12549" max="12550" width="11.85546875" style="509" bestFit="1" customWidth="1"/>
    <col min="12551" max="12551" width="9.42578125" style="509" customWidth="1"/>
    <col min="12552" max="12552" width="9.140625" style="509"/>
    <col min="12553" max="12553" width="9.28515625" style="509" customWidth="1"/>
    <col min="12554" max="12800" width="9.140625" style="509"/>
    <col min="12801" max="12801" width="23" style="509" bestFit="1" customWidth="1"/>
    <col min="12802" max="12802" width="9" style="509" bestFit="1" customWidth="1"/>
    <col min="12803" max="12803" width="11.85546875" style="509" bestFit="1" customWidth="1"/>
    <col min="12804" max="12804" width="9" style="509" bestFit="1" customWidth="1"/>
    <col min="12805" max="12806" width="11.85546875" style="509" bestFit="1" customWidth="1"/>
    <col min="12807" max="12807" width="9.42578125" style="509" customWidth="1"/>
    <col min="12808" max="12808" width="9.140625" style="509"/>
    <col min="12809" max="12809" width="9.28515625" style="509" customWidth="1"/>
    <col min="12810" max="13056" width="9.140625" style="509"/>
    <col min="13057" max="13057" width="23" style="509" bestFit="1" customWidth="1"/>
    <col min="13058" max="13058" width="9" style="509" bestFit="1" customWidth="1"/>
    <col min="13059" max="13059" width="11.85546875" style="509" bestFit="1" customWidth="1"/>
    <col min="13060" max="13060" width="9" style="509" bestFit="1" customWidth="1"/>
    <col min="13061" max="13062" width="11.85546875" style="509" bestFit="1" customWidth="1"/>
    <col min="13063" max="13063" width="9.42578125" style="509" customWidth="1"/>
    <col min="13064" max="13064" width="9.140625" style="509"/>
    <col min="13065" max="13065" width="9.28515625" style="509" customWidth="1"/>
    <col min="13066" max="13312" width="9.140625" style="509"/>
    <col min="13313" max="13313" width="23" style="509" bestFit="1" customWidth="1"/>
    <col min="13314" max="13314" width="9" style="509" bestFit="1" customWidth="1"/>
    <col min="13315" max="13315" width="11.85546875" style="509" bestFit="1" customWidth="1"/>
    <col min="13316" max="13316" width="9" style="509" bestFit="1" customWidth="1"/>
    <col min="13317" max="13318" width="11.85546875" style="509" bestFit="1" customWidth="1"/>
    <col min="13319" max="13319" width="9.42578125" style="509" customWidth="1"/>
    <col min="13320" max="13320" width="9.140625" style="509"/>
    <col min="13321" max="13321" width="9.28515625" style="509" customWidth="1"/>
    <col min="13322" max="13568" width="9.140625" style="509"/>
    <col min="13569" max="13569" width="23" style="509" bestFit="1" customWidth="1"/>
    <col min="13570" max="13570" width="9" style="509" bestFit="1" customWidth="1"/>
    <col min="13571" max="13571" width="11.85546875" style="509" bestFit="1" customWidth="1"/>
    <col min="13572" max="13572" width="9" style="509" bestFit="1" customWidth="1"/>
    <col min="13573" max="13574" width="11.85546875" style="509" bestFit="1" customWidth="1"/>
    <col min="13575" max="13575" width="9.42578125" style="509" customWidth="1"/>
    <col min="13576" max="13576" width="9.140625" style="509"/>
    <col min="13577" max="13577" width="9.28515625" style="509" customWidth="1"/>
    <col min="13578" max="13824" width="9.140625" style="509"/>
    <col min="13825" max="13825" width="23" style="509" bestFit="1" customWidth="1"/>
    <col min="13826" max="13826" width="9" style="509" bestFit="1" customWidth="1"/>
    <col min="13827" max="13827" width="11.85546875" style="509" bestFit="1" customWidth="1"/>
    <col min="13828" max="13828" width="9" style="509" bestFit="1" customWidth="1"/>
    <col min="13829" max="13830" width="11.85546875" style="509" bestFit="1" customWidth="1"/>
    <col min="13831" max="13831" width="9.42578125" style="509" customWidth="1"/>
    <col min="13832" max="13832" width="9.140625" style="509"/>
    <col min="13833" max="13833" width="9.28515625" style="509" customWidth="1"/>
    <col min="13834" max="14080" width="9.140625" style="509"/>
    <col min="14081" max="14081" width="23" style="509" bestFit="1" customWidth="1"/>
    <col min="14082" max="14082" width="9" style="509" bestFit="1" customWidth="1"/>
    <col min="14083" max="14083" width="11.85546875" style="509" bestFit="1" customWidth="1"/>
    <col min="14084" max="14084" width="9" style="509" bestFit="1" customWidth="1"/>
    <col min="14085" max="14086" width="11.85546875" style="509" bestFit="1" customWidth="1"/>
    <col min="14087" max="14087" width="9.42578125" style="509" customWidth="1"/>
    <col min="14088" max="14088" width="9.140625" style="509"/>
    <col min="14089" max="14089" width="9.28515625" style="509" customWidth="1"/>
    <col min="14090" max="14336" width="9.140625" style="509"/>
    <col min="14337" max="14337" width="23" style="509" bestFit="1" customWidth="1"/>
    <col min="14338" max="14338" width="9" style="509" bestFit="1" customWidth="1"/>
    <col min="14339" max="14339" width="11.85546875" style="509" bestFit="1" customWidth="1"/>
    <col min="14340" max="14340" width="9" style="509" bestFit="1" customWidth="1"/>
    <col min="14341" max="14342" width="11.85546875" style="509" bestFit="1" customWidth="1"/>
    <col min="14343" max="14343" width="9.42578125" style="509" customWidth="1"/>
    <col min="14344" max="14344" width="9.140625" style="509"/>
    <col min="14345" max="14345" width="9.28515625" style="509" customWidth="1"/>
    <col min="14346" max="14592" width="9.140625" style="509"/>
    <col min="14593" max="14593" width="23" style="509" bestFit="1" customWidth="1"/>
    <col min="14594" max="14594" width="9" style="509" bestFit="1" customWidth="1"/>
    <col min="14595" max="14595" width="11.85546875" style="509" bestFit="1" customWidth="1"/>
    <col min="14596" max="14596" width="9" style="509" bestFit="1" customWidth="1"/>
    <col min="14597" max="14598" width="11.85546875" style="509" bestFit="1" customWidth="1"/>
    <col min="14599" max="14599" width="9.42578125" style="509" customWidth="1"/>
    <col min="14600" max="14600" width="9.140625" style="509"/>
    <col min="14601" max="14601" width="9.28515625" style="509" customWidth="1"/>
    <col min="14602" max="14848" width="9.140625" style="509"/>
    <col min="14849" max="14849" width="23" style="509" bestFit="1" customWidth="1"/>
    <col min="14850" max="14850" width="9" style="509" bestFit="1" customWidth="1"/>
    <col min="14851" max="14851" width="11.85546875" style="509" bestFit="1" customWidth="1"/>
    <col min="14852" max="14852" width="9" style="509" bestFit="1" customWidth="1"/>
    <col min="14853" max="14854" width="11.85546875" style="509" bestFit="1" customWidth="1"/>
    <col min="14855" max="14855" width="9.42578125" style="509" customWidth="1"/>
    <col min="14856" max="14856" width="9.140625" style="509"/>
    <col min="14857" max="14857" width="9.28515625" style="509" customWidth="1"/>
    <col min="14858" max="15104" width="9.140625" style="509"/>
    <col min="15105" max="15105" width="23" style="509" bestFit="1" customWidth="1"/>
    <col min="15106" max="15106" width="9" style="509" bestFit="1" customWidth="1"/>
    <col min="15107" max="15107" width="11.85546875" style="509" bestFit="1" customWidth="1"/>
    <col min="15108" max="15108" width="9" style="509" bestFit="1" customWidth="1"/>
    <col min="15109" max="15110" width="11.85546875" style="509" bestFit="1" customWidth="1"/>
    <col min="15111" max="15111" width="9.42578125" style="509" customWidth="1"/>
    <col min="15112" max="15112" width="9.140625" style="509"/>
    <col min="15113" max="15113" width="9.28515625" style="509" customWidth="1"/>
    <col min="15114" max="15360" width="9.140625" style="509"/>
    <col min="15361" max="15361" width="23" style="509" bestFit="1" customWidth="1"/>
    <col min="15362" max="15362" width="9" style="509" bestFit="1" customWidth="1"/>
    <col min="15363" max="15363" width="11.85546875" style="509" bestFit="1" customWidth="1"/>
    <col min="15364" max="15364" width="9" style="509" bestFit="1" customWidth="1"/>
    <col min="15365" max="15366" width="11.85546875" style="509" bestFit="1" customWidth="1"/>
    <col min="15367" max="15367" width="9.42578125" style="509" customWidth="1"/>
    <col min="15368" max="15368" width="9.140625" style="509"/>
    <col min="15369" max="15369" width="9.28515625" style="509" customWidth="1"/>
    <col min="15370" max="15616" width="9.140625" style="509"/>
    <col min="15617" max="15617" width="23" style="509" bestFit="1" customWidth="1"/>
    <col min="15618" max="15618" width="9" style="509" bestFit="1" customWidth="1"/>
    <col min="15619" max="15619" width="11.85546875" style="509" bestFit="1" customWidth="1"/>
    <col min="15620" max="15620" width="9" style="509" bestFit="1" customWidth="1"/>
    <col min="15621" max="15622" width="11.85546875" style="509" bestFit="1" customWidth="1"/>
    <col min="15623" max="15623" width="9.42578125" style="509" customWidth="1"/>
    <col min="15624" max="15624" width="9.140625" style="509"/>
    <col min="15625" max="15625" width="9.28515625" style="509" customWidth="1"/>
    <col min="15626" max="15872" width="9.140625" style="509"/>
    <col min="15873" max="15873" width="23" style="509" bestFit="1" customWidth="1"/>
    <col min="15874" max="15874" width="9" style="509" bestFit="1" customWidth="1"/>
    <col min="15875" max="15875" width="11.85546875" style="509" bestFit="1" customWidth="1"/>
    <col min="15876" max="15876" width="9" style="509" bestFit="1" customWidth="1"/>
    <col min="15877" max="15878" width="11.85546875" style="509" bestFit="1" customWidth="1"/>
    <col min="15879" max="15879" width="9.42578125" style="509" customWidth="1"/>
    <col min="15880" max="15880" width="9.140625" style="509"/>
    <col min="15881" max="15881" width="9.28515625" style="509" customWidth="1"/>
    <col min="15882" max="16128" width="9.140625" style="509"/>
    <col min="16129" max="16129" width="23" style="509" bestFit="1" customWidth="1"/>
    <col min="16130" max="16130" width="9" style="509" bestFit="1" customWidth="1"/>
    <col min="16131" max="16131" width="11.85546875" style="509" bestFit="1" customWidth="1"/>
    <col min="16132" max="16132" width="9" style="509" bestFit="1" customWidth="1"/>
    <col min="16133" max="16134" width="11.85546875" style="509" bestFit="1" customWidth="1"/>
    <col min="16135" max="16135" width="9.42578125" style="509" customWidth="1"/>
    <col min="16136" max="16136" width="9.140625" style="509"/>
    <col min="16137" max="16137" width="9.28515625" style="509" customWidth="1"/>
    <col min="16138" max="16384" width="9.140625" style="509"/>
  </cols>
  <sheetData>
    <row r="1" spans="1:13">
      <c r="A1" s="1597" t="s">
        <v>563</v>
      </c>
      <c r="B1" s="1597"/>
      <c r="C1" s="1597"/>
      <c r="D1" s="1597"/>
      <c r="E1" s="1597"/>
      <c r="F1" s="1597"/>
      <c r="G1" s="1597"/>
      <c r="H1" s="1597"/>
    </row>
    <row r="2" spans="1:13" ht="15.75">
      <c r="A2" s="1598" t="s">
        <v>564</v>
      </c>
      <c r="B2" s="1598"/>
      <c r="C2" s="1598"/>
      <c r="D2" s="1598"/>
      <c r="E2" s="1598"/>
      <c r="F2" s="1598"/>
      <c r="G2" s="1598"/>
      <c r="H2" s="1598"/>
    </row>
    <row r="3" spans="1:13" ht="17.25" customHeight="1" thickBot="1">
      <c r="A3" s="510" t="s">
        <v>96</v>
      </c>
      <c r="B3" s="510"/>
      <c r="C3" s="510"/>
      <c r="D3" s="510"/>
      <c r="E3" s="511"/>
      <c r="F3" s="511"/>
      <c r="G3" s="510"/>
      <c r="H3" s="512" t="s">
        <v>44</v>
      </c>
    </row>
    <row r="4" spans="1:13" ht="15" customHeight="1" thickTop="1">
      <c r="A4" s="1599"/>
      <c r="B4" s="1601" t="s">
        <v>5</v>
      </c>
      <c r="C4" s="1601"/>
      <c r="D4" s="1602" t="s">
        <v>565</v>
      </c>
      <c r="E4" s="1602"/>
      <c r="F4" s="513" t="s">
        <v>68</v>
      </c>
      <c r="G4" s="1602" t="s">
        <v>4</v>
      </c>
      <c r="H4" s="1603"/>
    </row>
    <row r="5" spans="1:13" ht="15" customHeight="1">
      <c r="A5" s="1600"/>
      <c r="B5" s="514" t="s">
        <v>79</v>
      </c>
      <c r="C5" s="515" t="s">
        <v>70</v>
      </c>
      <c r="D5" s="514" t="s">
        <v>79</v>
      </c>
      <c r="E5" s="515" t="str">
        <f>C5</f>
        <v>Eleven Months</v>
      </c>
      <c r="F5" s="515" t="str">
        <f>E5</f>
        <v>Eleven Months</v>
      </c>
      <c r="G5" s="516" t="s">
        <v>565</v>
      </c>
      <c r="H5" s="517" t="s">
        <v>68</v>
      </c>
    </row>
    <row r="6" spans="1:13">
      <c r="A6" s="518"/>
      <c r="B6" s="519"/>
      <c r="C6" s="519"/>
      <c r="D6" s="519"/>
      <c r="E6" s="519"/>
      <c r="F6" s="519"/>
      <c r="G6" s="520"/>
      <c r="H6" s="521"/>
    </row>
    <row r="7" spans="1:13">
      <c r="A7" s="522" t="s">
        <v>566</v>
      </c>
      <c r="B7" s="523">
        <v>85319.1</v>
      </c>
      <c r="C7" s="523">
        <v>77831.119894000003</v>
      </c>
      <c r="D7" s="523">
        <v>70117.120803999991</v>
      </c>
      <c r="E7" s="523">
        <v>62154.945408999993</v>
      </c>
      <c r="F7" s="523">
        <v>68624.748246000003</v>
      </c>
      <c r="G7" s="524">
        <v>-20.141268051069744</v>
      </c>
      <c r="H7" s="525">
        <v>10.409152151009991</v>
      </c>
    </row>
    <row r="8" spans="1:13" ht="15" customHeight="1">
      <c r="A8" s="526"/>
      <c r="B8" s="523"/>
      <c r="C8" s="527"/>
      <c r="D8" s="527"/>
      <c r="E8" s="527"/>
      <c r="F8" s="527"/>
      <c r="G8" s="524"/>
      <c r="H8" s="525"/>
    </row>
    <row r="9" spans="1:13" ht="15" customHeight="1">
      <c r="A9" s="526" t="s">
        <v>567</v>
      </c>
      <c r="B9" s="528">
        <v>55864.6</v>
      </c>
      <c r="C9" s="529">
        <v>51108.013005000001</v>
      </c>
      <c r="D9" s="529">
        <v>39493.688892999999</v>
      </c>
      <c r="E9" s="529">
        <v>34872.090534999996</v>
      </c>
      <c r="F9" s="529">
        <v>39044.519364</v>
      </c>
      <c r="G9" s="530">
        <v>-31.767860880076896</v>
      </c>
      <c r="H9" s="531">
        <v>11.964951813864658</v>
      </c>
    </row>
    <row r="10" spans="1:13" ht="15" customHeight="1">
      <c r="A10" s="526" t="s">
        <v>568</v>
      </c>
      <c r="B10" s="528">
        <v>2229.9</v>
      </c>
      <c r="C10" s="529">
        <v>2157.738355</v>
      </c>
      <c r="D10" s="529">
        <v>1681.5272220000002</v>
      </c>
      <c r="E10" s="529">
        <v>1501.5759290000001</v>
      </c>
      <c r="F10" s="529">
        <v>1565.4686000000002</v>
      </c>
      <c r="G10" s="530">
        <v>-30.409730840605093</v>
      </c>
      <c r="H10" s="531">
        <v>4.2550409716910309</v>
      </c>
    </row>
    <row r="11" spans="1:13" ht="15" customHeight="1">
      <c r="A11" s="532" t="s">
        <v>569</v>
      </c>
      <c r="B11" s="533">
        <v>27224.6</v>
      </c>
      <c r="C11" s="533">
        <v>24565.368534000001</v>
      </c>
      <c r="D11" s="533">
        <v>28941.904688999999</v>
      </c>
      <c r="E11" s="533">
        <v>25781.278944999998</v>
      </c>
      <c r="F11" s="533">
        <v>28014.760281999999</v>
      </c>
      <c r="G11" s="534">
        <v>4.9496933429559675</v>
      </c>
      <c r="H11" s="535">
        <v>8.6631906111591945</v>
      </c>
    </row>
    <row r="12" spans="1:13" ht="15" customHeight="1">
      <c r="A12" s="518"/>
      <c r="B12" s="528"/>
      <c r="C12" s="527"/>
      <c r="D12" s="527"/>
      <c r="E12" s="527"/>
      <c r="F12" s="527"/>
      <c r="G12" s="524"/>
      <c r="H12" s="525"/>
      <c r="M12" s="536"/>
    </row>
    <row r="13" spans="1:13">
      <c r="A13" s="522" t="s">
        <v>570</v>
      </c>
      <c r="B13" s="523">
        <v>774684.20000000007</v>
      </c>
      <c r="C13" s="523">
        <v>690696.80808900006</v>
      </c>
      <c r="D13" s="523">
        <v>773599.12336700002</v>
      </c>
      <c r="E13" s="523">
        <v>684753.13162500004</v>
      </c>
      <c r="F13" s="523">
        <v>896571.39463200001</v>
      </c>
      <c r="G13" s="524">
        <v>-0.86053336201810282</v>
      </c>
      <c r="H13" s="525">
        <v>30.933522349044267</v>
      </c>
    </row>
    <row r="14" spans="1:13" ht="15" customHeight="1">
      <c r="A14" s="526"/>
      <c r="B14" s="523"/>
      <c r="C14" s="527"/>
      <c r="D14" s="527"/>
      <c r="E14" s="527"/>
      <c r="F14" s="527"/>
      <c r="G14" s="524"/>
      <c r="H14" s="525"/>
    </row>
    <row r="15" spans="1:13" ht="15" customHeight="1">
      <c r="A15" s="526" t="s">
        <v>571</v>
      </c>
      <c r="B15" s="528">
        <v>491655.9</v>
      </c>
      <c r="C15" s="529">
        <v>437728.58176500007</v>
      </c>
      <c r="D15" s="529">
        <v>477212.56763300003</v>
      </c>
      <c r="E15" s="529">
        <v>420981.05291400006</v>
      </c>
      <c r="F15" s="529">
        <v>585020.50402699993</v>
      </c>
      <c r="G15" s="530">
        <v>-3.8260076103486256</v>
      </c>
      <c r="H15" s="531">
        <v>38.965993832152492</v>
      </c>
    </row>
    <row r="16" spans="1:13" ht="15" customHeight="1">
      <c r="A16" s="526" t="s">
        <v>572</v>
      </c>
      <c r="B16" s="528">
        <v>100166.39999999999</v>
      </c>
      <c r="C16" s="529">
        <v>92171.348134999978</v>
      </c>
      <c r="D16" s="537">
        <v>115694.31763999996</v>
      </c>
      <c r="E16" s="529">
        <v>103645.72467299998</v>
      </c>
      <c r="F16" s="529">
        <v>113965.667157</v>
      </c>
      <c r="G16" s="530">
        <v>12.448962470630136</v>
      </c>
      <c r="H16" s="531">
        <v>9.9569398704666696</v>
      </c>
    </row>
    <row r="17" spans="1:9" ht="15" customHeight="1">
      <c r="A17" s="532" t="s">
        <v>573</v>
      </c>
      <c r="B17" s="533">
        <v>182861.9</v>
      </c>
      <c r="C17" s="533">
        <v>160796.87818899998</v>
      </c>
      <c r="D17" s="533">
        <v>180692.238094</v>
      </c>
      <c r="E17" s="533">
        <v>160126.35403800002</v>
      </c>
      <c r="F17" s="533">
        <v>197585.22344800003</v>
      </c>
      <c r="G17" s="534">
        <v>-0.41700072697420865</v>
      </c>
      <c r="H17" s="535">
        <v>23.393319378964023</v>
      </c>
    </row>
    <row r="18" spans="1:9">
      <c r="A18" s="518"/>
      <c r="B18" s="523"/>
      <c r="C18" s="523"/>
      <c r="D18" s="523"/>
      <c r="E18" s="523"/>
      <c r="F18" s="523"/>
      <c r="G18" s="524"/>
      <c r="H18" s="525"/>
    </row>
    <row r="19" spans="1:9">
      <c r="A19" s="522" t="s">
        <v>574</v>
      </c>
      <c r="B19" s="523">
        <v>-689365.10000000009</v>
      </c>
      <c r="C19" s="523">
        <v>-612865.68819500005</v>
      </c>
      <c r="D19" s="523">
        <v>-703482.00256300007</v>
      </c>
      <c r="E19" s="523">
        <v>-622598.186216</v>
      </c>
      <c r="F19" s="523">
        <v>-827946.64638600009</v>
      </c>
      <c r="G19" s="524">
        <v>1.5880311475200841</v>
      </c>
      <c r="H19" s="525">
        <v>32.982502152481032</v>
      </c>
    </row>
    <row r="20" spans="1:9" ht="15" customHeight="1">
      <c r="A20" s="526"/>
      <c r="B20" s="528"/>
      <c r="C20" s="528"/>
      <c r="D20" s="528"/>
      <c r="E20" s="528"/>
      <c r="F20" s="528"/>
      <c r="G20" s="524"/>
      <c r="H20" s="525"/>
    </row>
    <row r="21" spans="1:9" ht="15" customHeight="1">
      <c r="A21" s="526" t="s">
        <v>575</v>
      </c>
      <c r="B21" s="528">
        <v>-435791.30000000005</v>
      </c>
      <c r="C21" s="528">
        <v>-386620.56876000005</v>
      </c>
      <c r="D21" s="528">
        <v>-437718.87874000001</v>
      </c>
      <c r="E21" s="528">
        <v>-386108.96237900003</v>
      </c>
      <c r="F21" s="528">
        <v>-545975.98466299998</v>
      </c>
      <c r="G21" s="530">
        <v>-0.13232777103424098</v>
      </c>
      <c r="H21" s="531">
        <v>41.404639068459716</v>
      </c>
    </row>
    <row r="22" spans="1:9" ht="15" customHeight="1">
      <c r="A22" s="526" t="s">
        <v>576</v>
      </c>
      <c r="B22" s="528">
        <v>-97936.5</v>
      </c>
      <c r="C22" s="528">
        <v>-90013.609779999984</v>
      </c>
      <c r="D22" s="528">
        <v>-114012.79041799996</v>
      </c>
      <c r="E22" s="528">
        <v>-102144.14874399998</v>
      </c>
      <c r="F22" s="528">
        <v>-112400.198557</v>
      </c>
      <c r="G22" s="530">
        <v>13.476338737717469</v>
      </c>
      <c r="H22" s="531">
        <v>10.040760962925404</v>
      </c>
    </row>
    <row r="23" spans="1:9" ht="15" customHeight="1">
      <c r="A23" s="532" t="s">
        <v>577</v>
      </c>
      <c r="B23" s="538">
        <v>-155637.29999999999</v>
      </c>
      <c r="C23" s="538">
        <v>-136231.50965499997</v>
      </c>
      <c r="D23" s="538">
        <v>-151750.33340500001</v>
      </c>
      <c r="E23" s="538">
        <v>-134345.07509300002</v>
      </c>
      <c r="F23" s="538">
        <v>-169570.46316600003</v>
      </c>
      <c r="G23" s="534">
        <v>-1.3847270479327847</v>
      </c>
      <c r="H23" s="535">
        <v>26.220081419892267</v>
      </c>
    </row>
    <row r="24" spans="1:9">
      <c r="A24" s="518"/>
      <c r="B24" s="528"/>
      <c r="C24" s="528"/>
      <c r="D24" s="528"/>
      <c r="E24" s="528"/>
      <c r="F24" s="528"/>
      <c r="G24" s="524"/>
      <c r="H24" s="525"/>
    </row>
    <row r="25" spans="1:9">
      <c r="A25" s="522" t="s">
        <v>578</v>
      </c>
      <c r="B25" s="523">
        <v>860003.3</v>
      </c>
      <c r="C25" s="523">
        <v>768527.92798300006</v>
      </c>
      <c r="D25" s="523">
        <v>843716.28417100001</v>
      </c>
      <c r="E25" s="523">
        <v>746908.07703400007</v>
      </c>
      <c r="F25" s="523">
        <v>965196.14287799993</v>
      </c>
      <c r="G25" s="524">
        <v>-2.8131509814797795</v>
      </c>
      <c r="H25" s="525">
        <v>29.225559684778062</v>
      </c>
    </row>
    <row r="26" spans="1:9" ht="15" customHeight="1">
      <c r="A26" s="526"/>
      <c r="B26" s="528"/>
      <c r="C26" s="528"/>
      <c r="D26" s="528"/>
      <c r="E26" s="528"/>
      <c r="F26" s="528"/>
      <c r="G26" s="524"/>
      <c r="H26" s="525"/>
    </row>
    <row r="27" spans="1:9" ht="15" customHeight="1">
      <c r="A27" s="526" t="s">
        <v>575</v>
      </c>
      <c r="B27" s="528">
        <v>547520.5</v>
      </c>
      <c r="C27" s="528">
        <v>488836.59477000008</v>
      </c>
      <c r="D27" s="528">
        <v>516706.29652600002</v>
      </c>
      <c r="E27" s="528">
        <v>455853.14344900008</v>
      </c>
      <c r="F27" s="528">
        <v>624065.02339099988</v>
      </c>
      <c r="G27" s="530">
        <v>-6.7473367734506127</v>
      </c>
      <c r="H27" s="531">
        <v>36.900454095655249</v>
      </c>
    </row>
    <row r="28" spans="1:9" ht="15" customHeight="1">
      <c r="A28" s="526" t="s">
        <v>576</v>
      </c>
      <c r="B28" s="528">
        <v>102396.29999999999</v>
      </c>
      <c r="C28" s="528">
        <v>94329.086489999972</v>
      </c>
      <c r="D28" s="528">
        <v>117375.84486199997</v>
      </c>
      <c r="E28" s="528">
        <v>105147.30060199997</v>
      </c>
      <c r="F28" s="528">
        <v>115531.13575700001</v>
      </c>
      <c r="G28" s="530">
        <v>11.468587807374632</v>
      </c>
      <c r="H28" s="531">
        <v>9.8755128239616567</v>
      </c>
    </row>
    <row r="29" spans="1:9" ht="15" customHeight="1" thickBot="1">
      <c r="A29" s="539" t="s">
        <v>577</v>
      </c>
      <c r="B29" s="540">
        <v>210086.5</v>
      </c>
      <c r="C29" s="540">
        <v>185362.24672299999</v>
      </c>
      <c r="D29" s="540">
        <v>209634.14278299999</v>
      </c>
      <c r="E29" s="540">
        <v>185907.63298300002</v>
      </c>
      <c r="F29" s="540">
        <v>225599.98373000004</v>
      </c>
      <c r="G29" s="541">
        <v>0.29422726021175549</v>
      </c>
      <c r="H29" s="542">
        <v>21.350576149086692</v>
      </c>
    </row>
    <row r="30" spans="1:9" ht="13.5" thickTop="1">
      <c r="A30" s="510"/>
      <c r="B30" s="543"/>
      <c r="C30" s="543"/>
      <c r="D30" s="543"/>
      <c r="E30" s="543"/>
      <c r="F30" s="543"/>
      <c r="G30" s="510"/>
      <c r="H30" s="510"/>
    </row>
    <row r="31" spans="1:9">
      <c r="A31" s="510"/>
      <c r="B31" s="511"/>
      <c r="C31" s="511"/>
      <c r="D31" s="511"/>
      <c r="E31" s="511"/>
      <c r="F31" s="511"/>
      <c r="G31" s="510"/>
      <c r="H31" s="510"/>
    </row>
    <row r="32" spans="1:9">
      <c r="A32" s="510"/>
      <c r="B32" s="543"/>
      <c r="C32" s="543"/>
      <c r="D32" s="543"/>
      <c r="E32" s="544"/>
      <c r="F32" s="544"/>
      <c r="G32" s="510"/>
      <c r="H32" s="510"/>
      <c r="I32" s="545"/>
    </row>
    <row r="33" spans="1:11" ht="15" customHeight="1">
      <c r="A33" s="546" t="s">
        <v>579</v>
      </c>
      <c r="B33" s="547">
        <v>11.013402921934183</v>
      </c>
      <c r="C33" s="547">
        <v>11.268492771718591</v>
      </c>
      <c r="D33" s="547">
        <v>9.0637549698960811</v>
      </c>
      <c r="E33" s="547">
        <v>9.0769859294398501</v>
      </c>
      <c r="F33" s="547">
        <v>7.6541309099167956</v>
      </c>
      <c r="G33" s="510"/>
      <c r="H33" s="510"/>
      <c r="I33" s="548" t="s">
        <v>96</v>
      </c>
    </row>
    <row r="34" spans="1:11" ht="15" customHeight="1">
      <c r="A34" s="549" t="s">
        <v>491</v>
      </c>
      <c r="B34" s="547">
        <v>11.362538486259634</v>
      </c>
      <c r="C34" s="547">
        <v>11.675731294247074</v>
      </c>
      <c r="D34" s="547">
        <v>8.2759130661013902</v>
      </c>
      <c r="E34" s="547">
        <v>8.2835296965547336</v>
      </c>
      <c r="F34" s="547">
        <v>6.6740428916997425</v>
      </c>
      <c r="G34" s="510"/>
      <c r="H34" s="510"/>
      <c r="I34" s="548"/>
      <c r="J34" s="548"/>
    </row>
    <row r="35" spans="1:11" ht="15" customHeight="1">
      <c r="A35" s="550" t="s">
        <v>580</v>
      </c>
      <c r="B35" s="551">
        <v>2.2262364958292267</v>
      </c>
      <c r="C35" s="551">
        <v>2.3410076977930716</v>
      </c>
      <c r="D35" s="551">
        <v>1.4534224811561807</v>
      </c>
      <c r="E35" s="551">
        <v>1.448758194066798</v>
      </c>
      <c r="F35" s="551">
        <v>1.3736317603821844</v>
      </c>
      <c r="G35" s="510"/>
      <c r="H35" s="510" t="s">
        <v>96</v>
      </c>
      <c r="I35" s="548"/>
      <c r="J35" s="548"/>
    </row>
    <row r="36" spans="1:11" ht="15" customHeight="1">
      <c r="A36" s="552" t="s">
        <v>581</v>
      </c>
      <c r="B36" s="553">
        <v>14.888045313253045</v>
      </c>
      <c r="C36" s="553">
        <v>15.277267077987652</v>
      </c>
      <c r="D36" s="553">
        <v>16.01723737238995</v>
      </c>
      <c r="E36" s="553">
        <v>16.100584503961024</v>
      </c>
      <c r="F36" s="553">
        <v>14.178570539397068</v>
      </c>
      <c r="G36" s="510"/>
      <c r="H36" s="510"/>
      <c r="I36" s="548"/>
      <c r="J36" s="548"/>
    </row>
    <row r="37" spans="1:11" ht="15" customHeight="1">
      <c r="A37" s="554" t="s">
        <v>582</v>
      </c>
      <c r="B37" s="555"/>
      <c r="C37" s="555"/>
      <c r="D37" s="555"/>
      <c r="E37" s="555"/>
      <c r="F37" s="556"/>
      <c r="G37" s="510"/>
      <c r="H37" s="510"/>
      <c r="K37" s="509" t="s">
        <v>523</v>
      </c>
    </row>
    <row r="38" spans="1:11" ht="15" customHeight="1">
      <c r="A38" s="557" t="s">
        <v>491</v>
      </c>
      <c r="B38" s="547">
        <v>65.477244198652556</v>
      </c>
      <c r="C38" s="547">
        <v>65.665267407953507</v>
      </c>
      <c r="D38" s="547">
        <v>56.325320845483006</v>
      </c>
      <c r="E38" s="547">
        <v>56.105093980101131</v>
      </c>
      <c r="F38" s="547">
        <v>56.895683207516647</v>
      </c>
      <c r="G38" s="510"/>
      <c r="H38" s="510"/>
      <c r="I38" s="548"/>
      <c r="J38" s="548"/>
    </row>
    <row r="39" spans="1:11" ht="15" customHeight="1">
      <c r="A39" s="550" t="s">
        <v>580</v>
      </c>
      <c r="B39" s="551">
        <v>2.6136486832606307</v>
      </c>
      <c r="C39" s="551">
        <v>2.7723336859840559</v>
      </c>
      <c r="D39" s="551">
        <v>2.3981688964147883</v>
      </c>
      <c r="E39" s="551">
        <v>2.4158591389939073</v>
      </c>
      <c r="F39" s="551">
        <v>2.2812012284376548</v>
      </c>
      <c r="G39" s="510"/>
      <c r="H39" s="510"/>
      <c r="I39" s="548"/>
      <c r="J39" s="548"/>
    </row>
    <row r="40" spans="1:11" ht="15" customHeight="1">
      <c r="A40" s="558" t="s">
        <v>581</v>
      </c>
      <c r="B40" s="553">
        <v>31.909107118086823</v>
      </c>
      <c r="C40" s="553">
        <v>31.562398906062437</v>
      </c>
      <c r="D40" s="553">
        <v>41.276510258102213</v>
      </c>
      <c r="E40" s="553">
        <v>41.479046880904967</v>
      </c>
      <c r="F40" s="553">
        <v>40.823115564045693</v>
      </c>
      <c r="G40" s="510"/>
      <c r="H40" s="510"/>
      <c r="I40" s="548"/>
      <c r="J40" s="548"/>
    </row>
    <row r="41" spans="1:11" ht="15" customHeight="1">
      <c r="A41" s="554" t="s">
        <v>583</v>
      </c>
      <c r="B41" s="555"/>
      <c r="C41" s="555"/>
      <c r="D41" s="555"/>
      <c r="E41" s="555"/>
      <c r="F41" s="556"/>
      <c r="G41" s="510"/>
      <c r="H41" s="510"/>
    </row>
    <row r="42" spans="1:11" ht="15" customHeight="1">
      <c r="A42" s="557" t="s">
        <v>491</v>
      </c>
      <c r="B42" s="559">
        <v>63.465331576185633</v>
      </c>
      <c r="C42" s="559">
        <v>63.374924661385776</v>
      </c>
      <c r="D42" s="559">
        <v>61.687321104827994</v>
      </c>
      <c r="E42" s="559">
        <v>61.479244631559752</v>
      </c>
      <c r="F42" s="559">
        <v>65.250855372998274</v>
      </c>
      <c r="G42" s="510"/>
      <c r="H42" s="510"/>
      <c r="I42" s="509" t="s">
        <v>96</v>
      </c>
    </row>
    <row r="43" spans="1:11" ht="15" customHeight="1">
      <c r="A43" s="560" t="s">
        <v>580</v>
      </c>
      <c r="B43" s="561">
        <v>12.929967727624636</v>
      </c>
      <c r="C43" s="561">
        <v>13.34469003701016</v>
      </c>
      <c r="D43" s="561">
        <v>14.955331663948584</v>
      </c>
      <c r="E43" s="561">
        <v>15.136217694548753</v>
      </c>
      <c r="F43" s="561">
        <v>12.711276295378296</v>
      </c>
      <c r="G43" s="510"/>
      <c r="H43" s="510"/>
    </row>
    <row r="44" spans="1:11" ht="15" customHeight="1">
      <c r="A44" s="558" t="s">
        <v>581</v>
      </c>
      <c r="B44" s="561">
        <v>23.60470069618972</v>
      </c>
      <c r="C44" s="561">
        <v>23.280385301604063</v>
      </c>
      <c r="D44" s="561">
        <v>23.357347231223411</v>
      </c>
      <c r="E44" s="561">
        <v>23.384537673891508</v>
      </c>
      <c r="F44" s="561">
        <v>22.037868331623429</v>
      </c>
      <c r="G44" s="510"/>
      <c r="H44" s="510"/>
    </row>
    <row r="45" spans="1:11" ht="15" customHeight="1">
      <c r="A45" s="554" t="s">
        <v>584</v>
      </c>
      <c r="B45" s="555"/>
      <c r="C45" s="555"/>
      <c r="D45" s="555"/>
      <c r="E45" s="555"/>
      <c r="F45" s="556"/>
      <c r="G45" s="510"/>
      <c r="H45" s="510"/>
    </row>
    <row r="46" spans="1:11" ht="15" customHeight="1">
      <c r="A46" s="557" t="s">
        <v>491</v>
      </c>
      <c r="B46" s="559">
        <v>63.216327736478028</v>
      </c>
      <c r="C46" s="559">
        <v>63.084061680572681</v>
      </c>
      <c r="D46" s="559">
        <v>62.221759891948956</v>
      </c>
      <c r="E46" s="559">
        <v>62.015754450824247</v>
      </c>
      <c r="F46" s="559">
        <v>65.943377758240047</v>
      </c>
      <c r="G46" s="510"/>
      <c r="H46" s="510"/>
    </row>
    <row r="47" spans="1:11" ht="15" customHeight="1">
      <c r="A47" s="560" t="s">
        <v>580</v>
      </c>
      <c r="B47" s="561">
        <v>14.206764256961858</v>
      </c>
      <c r="C47" s="561">
        <v>14.687330603399628</v>
      </c>
      <c r="D47" s="561">
        <v>16.206923330223681</v>
      </c>
      <c r="E47" s="561">
        <v>16.406110876230979</v>
      </c>
      <c r="F47" s="561">
        <v>13.575777986133359</v>
      </c>
      <c r="G47" s="510"/>
      <c r="H47" s="510"/>
    </row>
    <row r="48" spans="1:11" ht="15" customHeight="1">
      <c r="A48" s="558" t="s">
        <v>581</v>
      </c>
      <c r="B48" s="562">
        <v>22.576908006560124</v>
      </c>
      <c r="C48" s="562">
        <v>22.228607716027689</v>
      </c>
      <c r="D48" s="562">
        <v>21.571316777827359</v>
      </c>
      <c r="E48" s="562">
        <v>21.578134672944781</v>
      </c>
      <c r="F48" s="562">
        <v>20.480844255626582</v>
      </c>
      <c r="G48" s="510"/>
      <c r="H48" s="510"/>
    </row>
    <row r="49" spans="1:10" ht="15" customHeight="1">
      <c r="A49" s="554" t="s">
        <v>585</v>
      </c>
      <c r="B49" s="555"/>
      <c r="C49" s="555"/>
      <c r="D49" s="555"/>
      <c r="E49" s="555"/>
      <c r="F49" s="556"/>
      <c r="G49" s="510"/>
      <c r="H49" s="510"/>
    </row>
    <row r="50" spans="1:10" ht="15" customHeight="1">
      <c r="A50" s="557" t="s">
        <v>491</v>
      </c>
      <c r="B50" s="559">
        <v>63.664929136225609</v>
      </c>
      <c r="C50" s="559">
        <v>63.606874515666689</v>
      </c>
      <c r="D50" s="559">
        <v>61.241711502328641</v>
      </c>
      <c r="E50" s="559">
        <v>61.032027563446626</v>
      </c>
      <c r="F50" s="559">
        <v>64.656808670015707</v>
      </c>
      <c r="G50" s="510"/>
      <c r="H50" s="510"/>
      <c r="J50" s="509" t="s">
        <v>96</v>
      </c>
    </row>
    <row r="51" spans="1:10" ht="15" customHeight="1">
      <c r="A51" s="560" t="s">
        <v>580</v>
      </c>
      <c r="B51" s="561">
        <v>11.906507719046203</v>
      </c>
      <c r="C51" s="561">
        <v>12.273995915485656</v>
      </c>
      <c r="D51" s="561">
        <v>13.911767315064358</v>
      </c>
      <c r="E51" s="561">
        <v>14.07767620073729</v>
      </c>
      <c r="F51" s="561">
        <v>11.969705495559886</v>
      </c>
      <c r="G51" s="510"/>
      <c r="H51" s="510"/>
    </row>
    <row r="52" spans="1:10" ht="15" customHeight="1">
      <c r="A52" s="558" t="s">
        <v>581</v>
      </c>
      <c r="B52" s="562">
        <v>24.428563144728173</v>
      </c>
      <c r="C52" s="562">
        <v>24.119129568847654</v>
      </c>
      <c r="D52" s="562">
        <v>24.846521182606988</v>
      </c>
      <c r="E52" s="562">
        <v>24.890296235816084</v>
      </c>
      <c r="F52" s="562">
        <v>23.373485834424404</v>
      </c>
      <c r="G52" s="510"/>
      <c r="H52" s="510"/>
    </row>
    <row r="53" spans="1:10" ht="15" customHeight="1">
      <c r="A53" s="554" t="s">
        <v>586</v>
      </c>
      <c r="B53" s="555"/>
      <c r="C53" s="555"/>
      <c r="D53" s="555"/>
      <c r="E53" s="555"/>
      <c r="F53" s="556"/>
      <c r="G53" s="510"/>
      <c r="H53" s="510"/>
    </row>
    <row r="54" spans="1:10" ht="15" customHeight="1">
      <c r="A54" s="550" t="s">
        <v>587</v>
      </c>
      <c r="B54" s="563">
        <v>9.9207867086814083</v>
      </c>
      <c r="C54" s="563">
        <v>10.127298834574251</v>
      </c>
      <c r="D54" s="563">
        <v>8.3105106480130555</v>
      </c>
      <c r="E54" s="563">
        <v>8.3216325167910359</v>
      </c>
      <c r="F54" s="564">
        <v>7.1099277335875257</v>
      </c>
      <c r="G54" s="510"/>
      <c r="H54" s="510"/>
    </row>
    <row r="55" spans="1:10" ht="15" customHeight="1">
      <c r="A55" s="552" t="s">
        <v>588</v>
      </c>
      <c r="B55" s="565">
        <v>90.079213291318595</v>
      </c>
      <c r="C55" s="565">
        <v>89.872701165425752</v>
      </c>
      <c r="D55" s="565">
        <v>91.68948935198695</v>
      </c>
      <c r="E55" s="565">
        <v>91.678367483208959</v>
      </c>
      <c r="F55" s="566">
        <v>92.890072266412488</v>
      </c>
      <c r="G55" s="510"/>
      <c r="H55" s="510"/>
    </row>
    <row r="56" spans="1:10">
      <c r="A56" s="567" t="s">
        <v>589</v>
      </c>
      <c r="B56" s="510"/>
      <c r="C56" s="510"/>
      <c r="D56" s="510"/>
      <c r="E56" s="510"/>
      <c r="F56" s="510"/>
      <c r="G56" s="510"/>
      <c r="H56" s="510"/>
      <c r="I56" s="509" t="s">
        <v>96</v>
      </c>
    </row>
    <row r="57" spans="1:10">
      <c r="A57" s="510" t="s">
        <v>590</v>
      </c>
      <c r="B57" s="510"/>
      <c r="C57" s="510"/>
      <c r="D57" s="510"/>
      <c r="E57" s="510"/>
      <c r="F57" s="510"/>
      <c r="G57" s="510"/>
      <c r="H57" s="510"/>
    </row>
    <row r="58" spans="1:10">
      <c r="A58" s="510" t="s">
        <v>591</v>
      </c>
      <c r="B58" s="510"/>
      <c r="C58" s="510"/>
      <c r="D58" s="510"/>
      <c r="E58" s="510"/>
      <c r="F58" s="510"/>
      <c r="G58" s="510"/>
      <c r="H58" s="510"/>
    </row>
    <row r="59" spans="1:10">
      <c r="H59" s="509" t="s">
        <v>96</v>
      </c>
    </row>
    <row r="61" spans="1:10">
      <c r="H61" s="509" t="s">
        <v>96</v>
      </c>
    </row>
  </sheetData>
  <mergeCells count="6">
    <mergeCell ref="A1:H1"/>
    <mergeCell ref="A2:H2"/>
    <mergeCell ref="A4:A5"/>
    <mergeCell ref="B4:C4"/>
    <mergeCell ref="D4:E4"/>
    <mergeCell ref="G4:H4"/>
  </mergeCells>
  <printOptions horizontalCentered="1"/>
  <pageMargins left="0.7" right="0.7" top="0.75" bottom="0.75" header="0.3" footer="0.3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63"/>
  <sheetViews>
    <sheetView view="pageBreakPreview" zoomScaleSheetLayoutView="100" workbookViewId="0">
      <selection activeCell="O15" sqref="O15"/>
    </sheetView>
  </sheetViews>
  <sheetFormatPr defaultRowHeight="12.75"/>
  <cols>
    <col min="1" max="1" width="9.140625" style="72"/>
    <col min="2" max="2" width="5" style="72" customWidth="1"/>
    <col min="3" max="3" width="20.7109375" style="72" customWidth="1"/>
    <col min="4" max="7" width="10.7109375" style="72" customWidth="1"/>
    <col min="8" max="8" width="9.7109375" style="72" customWidth="1"/>
    <col min="9" max="9" width="8.7109375" style="72" customWidth="1"/>
    <col min="10" max="10" width="9.140625" style="72" customWidth="1"/>
    <col min="11" max="257" width="9.140625" style="72"/>
    <col min="258" max="258" width="5" style="72" customWidth="1"/>
    <col min="259" max="259" width="20.7109375" style="72" customWidth="1"/>
    <col min="260" max="263" width="10.7109375" style="72" customWidth="1"/>
    <col min="264" max="264" width="9.7109375" style="72" customWidth="1"/>
    <col min="265" max="265" width="8.7109375" style="72" customWidth="1"/>
    <col min="266" max="266" width="9.140625" style="72" customWidth="1"/>
    <col min="267" max="513" width="9.140625" style="72"/>
    <col min="514" max="514" width="5" style="72" customWidth="1"/>
    <col min="515" max="515" width="20.7109375" style="72" customWidth="1"/>
    <col min="516" max="519" width="10.7109375" style="72" customWidth="1"/>
    <col min="520" max="520" width="9.7109375" style="72" customWidth="1"/>
    <col min="521" max="521" width="8.7109375" style="72" customWidth="1"/>
    <col min="522" max="522" width="9.140625" style="72" customWidth="1"/>
    <col min="523" max="769" width="9.140625" style="72"/>
    <col min="770" max="770" width="5" style="72" customWidth="1"/>
    <col min="771" max="771" width="20.7109375" style="72" customWidth="1"/>
    <col min="772" max="775" width="10.7109375" style="72" customWidth="1"/>
    <col min="776" max="776" width="9.7109375" style="72" customWidth="1"/>
    <col min="777" max="777" width="8.7109375" style="72" customWidth="1"/>
    <col min="778" max="778" width="9.140625" style="72" customWidth="1"/>
    <col min="779" max="1025" width="9.140625" style="72"/>
    <col min="1026" max="1026" width="5" style="72" customWidth="1"/>
    <col min="1027" max="1027" width="20.7109375" style="72" customWidth="1"/>
    <col min="1028" max="1031" width="10.7109375" style="72" customWidth="1"/>
    <col min="1032" max="1032" width="9.7109375" style="72" customWidth="1"/>
    <col min="1033" max="1033" width="8.7109375" style="72" customWidth="1"/>
    <col min="1034" max="1034" width="9.140625" style="72" customWidth="1"/>
    <col min="1035" max="1281" width="9.140625" style="72"/>
    <col min="1282" max="1282" width="5" style="72" customWidth="1"/>
    <col min="1283" max="1283" width="20.7109375" style="72" customWidth="1"/>
    <col min="1284" max="1287" width="10.7109375" style="72" customWidth="1"/>
    <col min="1288" max="1288" width="9.7109375" style="72" customWidth="1"/>
    <col min="1289" max="1289" width="8.7109375" style="72" customWidth="1"/>
    <col min="1290" max="1290" width="9.140625" style="72" customWidth="1"/>
    <col min="1291" max="1537" width="9.140625" style="72"/>
    <col min="1538" max="1538" width="5" style="72" customWidth="1"/>
    <col min="1539" max="1539" width="20.7109375" style="72" customWidth="1"/>
    <col min="1540" max="1543" width="10.7109375" style="72" customWidth="1"/>
    <col min="1544" max="1544" width="9.7109375" style="72" customWidth="1"/>
    <col min="1545" max="1545" width="8.7109375" style="72" customWidth="1"/>
    <col min="1546" max="1546" width="9.140625" style="72" customWidth="1"/>
    <col min="1547" max="1793" width="9.140625" style="72"/>
    <col min="1794" max="1794" width="5" style="72" customWidth="1"/>
    <col min="1795" max="1795" width="20.7109375" style="72" customWidth="1"/>
    <col min="1796" max="1799" width="10.7109375" style="72" customWidth="1"/>
    <col min="1800" max="1800" width="9.7109375" style="72" customWidth="1"/>
    <col min="1801" max="1801" width="8.7109375" style="72" customWidth="1"/>
    <col min="1802" max="1802" width="9.140625" style="72" customWidth="1"/>
    <col min="1803" max="2049" width="9.140625" style="72"/>
    <col min="2050" max="2050" width="5" style="72" customWidth="1"/>
    <col min="2051" max="2051" width="20.7109375" style="72" customWidth="1"/>
    <col min="2052" max="2055" width="10.7109375" style="72" customWidth="1"/>
    <col min="2056" max="2056" width="9.7109375" style="72" customWidth="1"/>
    <col min="2057" max="2057" width="8.7109375" style="72" customWidth="1"/>
    <col min="2058" max="2058" width="9.140625" style="72" customWidth="1"/>
    <col min="2059" max="2305" width="9.140625" style="72"/>
    <col min="2306" max="2306" width="5" style="72" customWidth="1"/>
    <col min="2307" max="2307" width="20.7109375" style="72" customWidth="1"/>
    <col min="2308" max="2311" width="10.7109375" style="72" customWidth="1"/>
    <col min="2312" max="2312" width="9.7109375" style="72" customWidth="1"/>
    <col min="2313" max="2313" width="8.7109375" style="72" customWidth="1"/>
    <col min="2314" max="2314" width="9.140625" style="72" customWidth="1"/>
    <col min="2315" max="2561" width="9.140625" style="72"/>
    <col min="2562" max="2562" width="5" style="72" customWidth="1"/>
    <col min="2563" max="2563" width="20.7109375" style="72" customWidth="1"/>
    <col min="2564" max="2567" width="10.7109375" style="72" customWidth="1"/>
    <col min="2568" max="2568" width="9.7109375" style="72" customWidth="1"/>
    <col min="2569" max="2569" width="8.7109375" style="72" customWidth="1"/>
    <col min="2570" max="2570" width="9.140625" style="72" customWidth="1"/>
    <col min="2571" max="2817" width="9.140625" style="72"/>
    <col min="2818" max="2818" width="5" style="72" customWidth="1"/>
    <col min="2819" max="2819" width="20.7109375" style="72" customWidth="1"/>
    <col min="2820" max="2823" width="10.7109375" style="72" customWidth="1"/>
    <col min="2824" max="2824" width="9.7109375" style="72" customWidth="1"/>
    <col min="2825" max="2825" width="8.7109375" style="72" customWidth="1"/>
    <col min="2826" max="2826" width="9.140625" style="72" customWidth="1"/>
    <col min="2827" max="3073" width="9.140625" style="72"/>
    <col min="3074" max="3074" width="5" style="72" customWidth="1"/>
    <col min="3075" max="3075" width="20.7109375" style="72" customWidth="1"/>
    <col min="3076" max="3079" width="10.7109375" style="72" customWidth="1"/>
    <col min="3080" max="3080" width="9.7109375" style="72" customWidth="1"/>
    <col min="3081" max="3081" width="8.7109375" style="72" customWidth="1"/>
    <col min="3082" max="3082" width="9.140625" style="72" customWidth="1"/>
    <col min="3083" max="3329" width="9.140625" style="72"/>
    <col min="3330" max="3330" width="5" style="72" customWidth="1"/>
    <col min="3331" max="3331" width="20.7109375" style="72" customWidth="1"/>
    <col min="3332" max="3335" width="10.7109375" style="72" customWidth="1"/>
    <col min="3336" max="3336" width="9.7109375" style="72" customWidth="1"/>
    <col min="3337" max="3337" width="8.7109375" style="72" customWidth="1"/>
    <col min="3338" max="3338" width="9.140625" style="72" customWidth="1"/>
    <col min="3339" max="3585" width="9.140625" style="72"/>
    <col min="3586" max="3586" width="5" style="72" customWidth="1"/>
    <col min="3587" max="3587" width="20.7109375" style="72" customWidth="1"/>
    <col min="3588" max="3591" width="10.7109375" style="72" customWidth="1"/>
    <col min="3592" max="3592" width="9.7109375" style="72" customWidth="1"/>
    <col min="3593" max="3593" width="8.7109375" style="72" customWidth="1"/>
    <col min="3594" max="3594" width="9.140625" style="72" customWidth="1"/>
    <col min="3595" max="3841" width="9.140625" style="72"/>
    <col min="3842" max="3842" width="5" style="72" customWidth="1"/>
    <col min="3843" max="3843" width="20.7109375" style="72" customWidth="1"/>
    <col min="3844" max="3847" width="10.7109375" style="72" customWidth="1"/>
    <col min="3848" max="3848" width="9.7109375" style="72" customWidth="1"/>
    <col min="3849" max="3849" width="8.7109375" style="72" customWidth="1"/>
    <col min="3850" max="3850" width="9.140625" style="72" customWidth="1"/>
    <col min="3851" max="4097" width="9.140625" style="72"/>
    <col min="4098" max="4098" width="5" style="72" customWidth="1"/>
    <col min="4099" max="4099" width="20.7109375" style="72" customWidth="1"/>
    <col min="4100" max="4103" width="10.7109375" style="72" customWidth="1"/>
    <col min="4104" max="4104" width="9.7109375" style="72" customWidth="1"/>
    <col min="4105" max="4105" width="8.7109375" style="72" customWidth="1"/>
    <col min="4106" max="4106" width="9.140625" style="72" customWidth="1"/>
    <col min="4107" max="4353" width="9.140625" style="72"/>
    <col min="4354" max="4354" width="5" style="72" customWidth="1"/>
    <col min="4355" max="4355" width="20.7109375" style="72" customWidth="1"/>
    <col min="4356" max="4359" width="10.7109375" style="72" customWidth="1"/>
    <col min="4360" max="4360" width="9.7109375" style="72" customWidth="1"/>
    <col min="4361" max="4361" width="8.7109375" style="72" customWidth="1"/>
    <col min="4362" max="4362" width="9.140625" style="72" customWidth="1"/>
    <col min="4363" max="4609" width="9.140625" style="72"/>
    <col min="4610" max="4610" width="5" style="72" customWidth="1"/>
    <col min="4611" max="4611" width="20.7109375" style="72" customWidth="1"/>
    <col min="4612" max="4615" width="10.7109375" style="72" customWidth="1"/>
    <col min="4616" max="4616" width="9.7109375" style="72" customWidth="1"/>
    <col min="4617" max="4617" width="8.7109375" style="72" customWidth="1"/>
    <col min="4618" max="4618" width="9.140625" style="72" customWidth="1"/>
    <col min="4619" max="4865" width="9.140625" style="72"/>
    <col min="4866" max="4866" width="5" style="72" customWidth="1"/>
    <col min="4867" max="4867" width="20.7109375" style="72" customWidth="1"/>
    <col min="4868" max="4871" width="10.7109375" style="72" customWidth="1"/>
    <col min="4872" max="4872" width="9.7109375" style="72" customWidth="1"/>
    <col min="4873" max="4873" width="8.7109375" style="72" customWidth="1"/>
    <col min="4874" max="4874" width="9.140625" style="72" customWidth="1"/>
    <col min="4875" max="5121" width="9.140625" style="72"/>
    <col min="5122" max="5122" width="5" style="72" customWidth="1"/>
    <col min="5123" max="5123" width="20.7109375" style="72" customWidth="1"/>
    <col min="5124" max="5127" width="10.7109375" style="72" customWidth="1"/>
    <col min="5128" max="5128" width="9.7109375" style="72" customWidth="1"/>
    <col min="5129" max="5129" width="8.7109375" style="72" customWidth="1"/>
    <col min="5130" max="5130" width="9.140625" style="72" customWidth="1"/>
    <col min="5131" max="5377" width="9.140625" style="72"/>
    <col min="5378" max="5378" width="5" style="72" customWidth="1"/>
    <col min="5379" max="5379" width="20.7109375" style="72" customWidth="1"/>
    <col min="5380" max="5383" width="10.7109375" style="72" customWidth="1"/>
    <col min="5384" max="5384" width="9.7109375" style="72" customWidth="1"/>
    <col min="5385" max="5385" width="8.7109375" style="72" customWidth="1"/>
    <col min="5386" max="5386" width="9.140625" style="72" customWidth="1"/>
    <col min="5387" max="5633" width="9.140625" style="72"/>
    <col min="5634" max="5634" width="5" style="72" customWidth="1"/>
    <col min="5635" max="5635" width="20.7109375" style="72" customWidth="1"/>
    <col min="5636" max="5639" width="10.7109375" style="72" customWidth="1"/>
    <col min="5640" max="5640" width="9.7109375" style="72" customWidth="1"/>
    <col min="5641" max="5641" width="8.7109375" style="72" customWidth="1"/>
    <col min="5642" max="5642" width="9.140625" style="72" customWidth="1"/>
    <col min="5643" max="5889" width="9.140625" style="72"/>
    <col min="5890" max="5890" width="5" style="72" customWidth="1"/>
    <col min="5891" max="5891" width="20.7109375" style="72" customWidth="1"/>
    <col min="5892" max="5895" width="10.7109375" style="72" customWidth="1"/>
    <col min="5896" max="5896" width="9.7109375" style="72" customWidth="1"/>
    <col min="5897" max="5897" width="8.7109375" style="72" customWidth="1"/>
    <col min="5898" max="5898" width="9.140625" style="72" customWidth="1"/>
    <col min="5899" max="6145" width="9.140625" style="72"/>
    <col min="6146" max="6146" width="5" style="72" customWidth="1"/>
    <col min="6147" max="6147" width="20.7109375" style="72" customWidth="1"/>
    <col min="6148" max="6151" width="10.7109375" style="72" customWidth="1"/>
    <col min="6152" max="6152" width="9.7109375" style="72" customWidth="1"/>
    <col min="6153" max="6153" width="8.7109375" style="72" customWidth="1"/>
    <col min="6154" max="6154" width="9.140625" style="72" customWidth="1"/>
    <col min="6155" max="6401" width="9.140625" style="72"/>
    <col min="6402" max="6402" width="5" style="72" customWidth="1"/>
    <col min="6403" max="6403" width="20.7109375" style="72" customWidth="1"/>
    <col min="6404" max="6407" width="10.7109375" style="72" customWidth="1"/>
    <col min="6408" max="6408" width="9.7109375" style="72" customWidth="1"/>
    <col min="6409" max="6409" width="8.7109375" style="72" customWidth="1"/>
    <col min="6410" max="6410" width="9.140625" style="72" customWidth="1"/>
    <col min="6411" max="6657" width="9.140625" style="72"/>
    <col min="6658" max="6658" width="5" style="72" customWidth="1"/>
    <col min="6659" max="6659" width="20.7109375" style="72" customWidth="1"/>
    <col min="6660" max="6663" width="10.7109375" style="72" customWidth="1"/>
    <col min="6664" max="6664" width="9.7109375" style="72" customWidth="1"/>
    <col min="6665" max="6665" width="8.7109375" style="72" customWidth="1"/>
    <col min="6666" max="6666" width="9.140625" style="72" customWidth="1"/>
    <col min="6667" max="6913" width="9.140625" style="72"/>
    <col min="6914" max="6914" width="5" style="72" customWidth="1"/>
    <col min="6915" max="6915" width="20.7109375" style="72" customWidth="1"/>
    <col min="6916" max="6919" width="10.7109375" style="72" customWidth="1"/>
    <col min="6920" max="6920" width="9.7109375" style="72" customWidth="1"/>
    <col min="6921" max="6921" width="8.7109375" style="72" customWidth="1"/>
    <col min="6922" max="6922" width="9.140625" style="72" customWidth="1"/>
    <col min="6923" max="7169" width="9.140625" style="72"/>
    <col min="7170" max="7170" width="5" style="72" customWidth="1"/>
    <col min="7171" max="7171" width="20.7109375" style="72" customWidth="1"/>
    <col min="7172" max="7175" width="10.7109375" style="72" customWidth="1"/>
    <col min="7176" max="7176" width="9.7109375" style="72" customWidth="1"/>
    <col min="7177" max="7177" width="8.7109375" style="72" customWidth="1"/>
    <col min="7178" max="7178" width="9.140625" style="72" customWidth="1"/>
    <col min="7179" max="7425" width="9.140625" style="72"/>
    <col min="7426" max="7426" width="5" style="72" customWidth="1"/>
    <col min="7427" max="7427" width="20.7109375" style="72" customWidth="1"/>
    <col min="7428" max="7431" width="10.7109375" style="72" customWidth="1"/>
    <col min="7432" max="7432" width="9.7109375" style="72" customWidth="1"/>
    <col min="7433" max="7433" width="8.7109375" style="72" customWidth="1"/>
    <col min="7434" max="7434" width="9.140625" style="72" customWidth="1"/>
    <col min="7435" max="7681" width="9.140625" style="72"/>
    <col min="7682" max="7682" width="5" style="72" customWidth="1"/>
    <col min="7683" max="7683" width="20.7109375" style="72" customWidth="1"/>
    <col min="7684" max="7687" width="10.7109375" style="72" customWidth="1"/>
    <col min="7688" max="7688" width="9.7109375" style="72" customWidth="1"/>
    <col min="7689" max="7689" width="8.7109375" style="72" customWidth="1"/>
    <col min="7690" max="7690" width="9.140625" style="72" customWidth="1"/>
    <col min="7691" max="7937" width="9.140625" style="72"/>
    <col min="7938" max="7938" width="5" style="72" customWidth="1"/>
    <col min="7939" max="7939" width="20.7109375" style="72" customWidth="1"/>
    <col min="7940" max="7943" width="10.7109375" style="72" customWidth="1"/>
    <col min="7944" max="7944" width="9.7109375" style="72" customWidth="1"/>
    <col min="7945" max="7945" width="8.7109375" style="72" customWidth="1"/>
    <col min="7946" max="7946" width="9.140625" style="72" customWidth="1"/>
    <col min="7947" max="8193" width="9.140625" style="72"/>
    <col min="8194" max="8194" width="5" style="72" customWidth="1"/>
    <col min="8195" max="8195" width="20.7109375" style="72" customWidth="1"/>
    <col min="8196" max="8199" width="10.7109375" style="72" customWidth="1"/>
    <col min="8200" max="8200" width="9.7109375" style="72" customWidth="1"/>
    <col min="8201" max="8201" width="8.7109375" style="72" customWidth="1"/>
    <col min="8202" max="8202" width="9.140625" style="72" customWidth="1"/>
    <col min="8203" max="8449" width="9.140625" style="72"/>
    <col min="8450" max="8450" width="5" style="72" customWidth="1"/>
    <col min="8451" max="8451" width="20.7109375" style="72" customWidth="1"/>
    <col min="8452" max="8455" width="10.7109375" style="72" customWidth="1"/>
    <col min="8456" max="8456" width="9.7109375" style="72" customWidth="1"/>
    <col min="8457" max="8457" width="8.7109375" style="72" customWidth="1"/>
    <col min="8458" max="8458" width="9.140625" style="72" customWidth="1"/>
    <col min="8459" max="8705" width="9.140625" style="72"/>
    <col min="8706" max="8706" width="5" style="72" customWidth="1"/>
    <col min="8707" max="8707" width="20.7109375" style="72" customWidth="1"/>
    <col min="8708" max="8711" width="10.7109375" style="72" customWidth="1"/>
    <col min="8712" max="8712" width="9.7109375" style="72" customWidth="1"/>
    <col min="8713" max="8713" width="8.7109375" style="72" customWidth="1"/>
    <col min="8714" max="8714" width="9.140625" style="72" customWidth="1"/>
    <col min="8715" max="8961" width="9.140625" style="72"/>
    <col min="8962" max="8962" width="5" style="72" customWidth="1"/>
    <col min="8963" max="8963" width="20.7109375" style="72" customWidth="1"/>
    <col min="8964" max="8967" width="10.7109375" style="72" customWidth="1"/>
    <col min="8968" max="8968" width="9.7109375" style="72" customWidth="1"/>
    <col min="8969" max="8969" width="8.7109375" style="72" customWidth="1"/>
    <col min="8970" max="8970" width="9.140625" style="72" customWidth="1"/>
    <col min="8971" max="9217" width="9.140625" style="72"/>
    <col min="9218" max="9218" width="5" style="72" customWidth="1"/>
    <col min="9219" max="9219" width="20.7109375" style="72" customWidth="1"/>
    <col min="9220" max="9223" width="10.7109375" style="72" customWidth="1"/>
    <col min="9224" max="9224" width="9.7109375" style="72" customWidth="1"/>
    <col min="9225" max="9225" width="8.7109375" style="72" customWidth="1"/>
    <col min="9226" max="9226" width="9.140625" style="72" customWidth="1"/>
    <col min="9227" max="9473" width="9.140625" style="72"/>
    <col min="9474" max="9474" width="5" style="72" customWidth="1"/>
    <col min="9475" max="9475" width="20.7109375" style="72" customWidth="1"/>
    <col min="9476" max="9479" width="10.7109375" style="72" customWidth="1"/>
    <col min="9480" max="9480" width="9.7109375" style="72" customWidth="1"/>
    <col min="9481" max="9481" width="8.7109375" style="72" customWidth="1"/>
    <col min="9482" max="9482" width="9.140625" style="72" customWidth="1"/>
    <col min="9483" max="9729" width="9.140625" style="72"/>
    <col min="9730" max="9730" width="5" style="72" customWidth="1"/>
    <col min="9731" max="9731" width="20.7109375" style="72" customWidth="1"/>
    <col min="9732" max="9735" width="10.7109375" style="72" customWidth="1"/>
    <col min="9736" max="9736" width="9.7109375" style="72" customWidth="1"/>
    <col min="9737" max="9737" width="8.7109375" style="72" customWidth="1"/>
    <col min="9738" max="9738" width="9.140625" style="72" customWidth="1"/>
    <col min="9739" max="9985" width="9.140625" style="72"/>
    <col min="9986" max="9986" width="5" style="72" customWidth="1"/>
    <col min="9987" max="9987" width="20.7109375" style="72" customWidth="1"/>
    <col min="9988" max="9991" width="10.7109375" style="72" customWidth="1"/>
    <col min="9992" max="9992" width="9.7109375" style="72" customWidth="1"/>
    <col min="9993" max="9993" width="8.7109375" style="72" customWidth="1"/>
    <col min="9994" max="9994" width="9.140625" style="72" customWidth="1"/>
    <col min="9995" max="10241" width="9.140625" style="72"/>
    <col min="10242" max="10242" width="5" style="72" customWidth="1"/>
    <col min="10243" max="10243" width="20.7109375" style="72" customWidth="1"/>
    <col min="10244" max="10247" width="10.7109375" style="72" customWidth="1"/>
    <col min="10248" max="10248" width="9.7109375" style="72" customWidth="1"/>
    <col min="10249" max="10249" width="8.7109375" style="72" customWidth="1"/>
    <col min="10250" max="10250" width="9.140625" style="72" customWidth="1"/>
    <col min="10251" max="10497" width="9.140625" style="72"/>
    <col min="10498" max="10498" width="5" style="72" customWidth="1"/>
    <col min="10499" max="10499" width="20.7109375" style="72" customWidth="1"/>
    <col min="10500" max="10503" width="10.7109375" style="72" customWidth="1"/>
    <col min="10504" max="10504" width="9.7109375" style="72" customWidth="1"/>
    <col min="10505" max="10505" width="8.7109375" style="72" customWidth="1"/>
    <col min="10506" max="10506" width="9.140625" style="72" customWidth="1"/>
    <col min="10507" max="10753" width="9.140625" style="72"/>
    <col min="10754" max="10754" width="5" style="72" customWidth="1"/>
    <col min="10755" max="10755" width="20.7109375" style="72" customWidth="1"/>
    <col min="10756" max="10759" width="10.7109375" style="72" customWidth="1"/>
    <col min="10760" max="10760" width="9.7109375" style="72" customWidth="1"/>
    <col min="10761" max="10761" width="8.7109375" style="72" customWidth="1"/>
    <col min="10762" max="10762" width="9.140625" style="72" customWidth="1"/>
    <col min="10763" max="11009" width="9.140625" style="72"/>
    <col min="11010" max="11010" width="5" style="72" customWidth="1"/>
    <col min="11011" max="11011" width="20.7109375" style="72" customWidth="1"/>
    <col min="11012" max="11015" width="10.7109375" style="72" customWidth="1"/>
    <col min="11016" max="11016" width="9.7109375" style="72" customWidth="1"/>
    <col min="11017" max="11017" width="8.7109375" style="72" customWidth="1"/>
    <col min="11018" max="11018" width="9.140625" style="72" customWidth="1"/>
    <col min="11019" max="11265" width="9.140625" style="72"/>
    <col min="11266" max="11266" width="5" style="72" customWidth="1"/>
    <col min="11267" max="11267" width="20.7109375" style="72" customWidth="1"/>
    <col min="11268" max="11271" width="10.7109375" style="72" customWidth="1"/>
    <col min="11272" max="11272" width="9.7109375" style="72" customWidth="1"/>
    <col min="11273" max="11273" width="8.7109375" style="72" customWidth="1"/>
    <col min="11274" max="11274" width="9.140625" style="72" customWidth="1"/>
    <col min="11275" max="11521" width="9.140625" style="72"/>
    <col min="11522" max="11522" width="5" style="72" customWidth="1"/>
    <col min="11523" max="11523" width="20.7109375" style="72" customWidth="1"/>
    <col min="11524" max="11527" width="10.7109375" style="72" customWidth="1"/>
    <col min="11528" max="11528" width="9.7109375" style="72" customWidth="1"/>
    <col min="11529" max="11529" width="8.7109375" style="72" customWidth="1"/>
    <col min="11530" max="11530" width="9.140625" style="72" customWidth="1"/>
    <col min="11531" max="11777" width="9.140625" style="72"/>
    <col min="11778" max="11778" width="5" style="72" customWidth="1"/>
    <col min="11779" max="11779" width="20.7109375" style="72" customWidth="1"/>
    <col min="11780" max="11783" width="10.7109375" style="72" customWidth="1"/>
    <col min="11784" max="11784" width="9.7109375" style="72" customWidth="1"/>
    <col min="11785" max="11785" width="8.7109375" style="72" customWidth="1"/>
    <col min="11786" max="11786" width="9.140625" style="72" customWidth="1"/>
    <col min="11787" max="12033" width="9.140625" style="72"/>
    <col min="12034" max="12034" width="5" style="72" customWidth="1"/>
    <col min="12035" max="12035" width="20.7109375" style="72" customWidth="1"/>
    <col min="12036" max="12039" width="10.7109375" style="72" customWidth="1"/>
    <col min="12040" max="12040" width="9.7109375" style="72" customWidth="1"/>
    <col min="12041" max="12041" width="8.7109375" style="72" customWidth="1"/>
    <col min="12042" max="12042" width="9.140625" style="72" customWidth="1"/>
    <col min="12043" max="12289" width="9.140625" style="72"/>
    <col min="12290" max="12290" width="5" style="72" customWidth="1"/>
    <col min="12291" max="12291" width="20.7109375" style="72" customWidth="1"/>
    <col min="12292" max="12295" width="10.7109375" style="72" customWidth="1"/>
    <col min="12296" max="12296" width="9.7109375" style="72" customWidth="1"/>
    <col min="12297" max="12297" width="8.7109375" style="72" customWidth="1"/>
    <col min="12298" max="12298" width="9.140625" style="72" customWidth="1"/>
    <col min="12299" max="12545" width="9.140625" style="72"/>
    <col min="12546" max="12546" width="5" style="72" customWidth="1"/>
    <col min="12547" max="12547" width="20.7109375" style="72" customWidth="1"/>
    <col min="12548" max="12551" width="10.7109375" style="72" customWidth="1"/>
    <col min="12552" max="12552" width="9.7109375" style="72" customWidth="1"/>
    <col min="12553" max="12553" width="8.7109375" style="72" customWidth="1"/>
    <col min="12554" max="12554" width="9.140625" style="72" customWidth="1"/>
    <col min="12555" max="12801" width="9.140625" style="72"/>
    <col min="12802" max="12802" width="5" style="72" customWidth="1"/>
    <col min="12803" max="12803" width="20.7109375" style="72" customWidth="1"/>
    <col min="12804" max="12807" width="10.7109375" style="72" customWidth="1"/>
    <col min="12808" max="12808" width="9.7109375" style="72" customWidth="1"/>
    <col min="12809" max="12809" width="8.7109375" style="72" customWidth="1"/>
    <col min="12810" max="12810" width="9.140625" style="72" customWidth="1"/>
    <col min="12811" max="13057" width="9.140625" style="72"/>
    <col min="13058" max="13058" width="5" style="72" customWidth="1"/>
    <col min="13059" max="13059" width="20.7109375" style="72" customWidth="1"/>
    <col min="13060" max="13063" width="10.7109375" style="72" customWidth="1"/>
    <col min="13064" max="13064" width="9.7109375" style="72" customWidth="1"/>
    <col min="13065" max="13065" width="8.7109375" style="72" customWidth="1"/>
    <col min="13066" max="13066" width="9.140625" style="72" customWidth="1"/>
    <col min="13067" max="13313" width="9.140625" style="72"/>
    <col min="13314" max="13314" width="5" style="72" customWidth="1"/>
    <col min="13315" max="13315" width="20.7109375" style="72" customWidth="1"/>
    <col min="13316" max="13319" width="10.7109375" style="72" customWidth="1"/>
    <col min="13320" max="13320" width="9.7109375" style="72" customWidth="1"/>
    <col min="13321" max="13321" width="8.7109375" style="72" customWidth="1"/>
    <col min="13322" max="13322" width="9.140625" style="72" customWidth="1"/>
    <col min="13323" max="13569" width="9.140625" style="72"/>
    <col min="13570" max="13570" width="5" style="72" customWidth="1"/>
    <col min="13571" max="13571" width="20.7109375" style="72" customWidth="1"/>
    <col min="13572" max="13575" width="10.7109375" style="72" customWidth="1"/>
    <col min="13576" max="13576" width="9.7109375" style="72" customWidth="1"/>
    <col min="13577" max="13577" width="8.7109375" style="72" customWidth="1"/>
    <col min="13578" max="13578" width="9.140625" style="72" customWidth="1"/>
    <col min="13579" max="13825" width="9.140625" style="72"/>
    <col min="13826" max="13826" width="5" style="72" customWidth="1"/>
    <col min="13827" max="13827" width="20.7109375" style="72" customWidth="1"/>
    <col min="13828" max="13831" width="10.7109375" style="72" customWidth="1"/>
    <col min="13832" max="13832" width="9.7109375" style="72" customWidth="1"/>
    <col min="13833" max="13833" width="8.7109375" style="72" customWidth="1"/>
    <col min="13834" max="13834" width="9.140625" style="72" customWidth="1"/>
    <col min="13835" max="14081" width="9.140625" style="72"/>
    <col min="14082" max="14082" width="5" style="72" customWidth="1"/>
    <col min="14083" max="14083" width="20.7109375" style="72" customWidth="1"/>
    <col min="14084" max="14087" width="10.7109375" style="72" customWidth="1"/>
    <col min="14088" max="14088" width="9.7109375" style="72" customWidth="1"/>
    <col min="14089" max="14089" width="8.7109375" style="72" customWidth="1"/>
    <col min="14090" max="14090" width="9.140625" style="72" customWidth="1"/>
    <col min="14091" max="14337" width="9.140625" style="72"/>
    <col min="14338" max="14338" width="5" style="72" customWidth="1"/>
    <col min="14339" max="14339" width="20.7109375" style="72" customWidth="1"/>
    <col min="14340" max="14343" width="10.7109375" style="72" customWidth="1"/>
    <col min="14344" max="14344" width="9.7109375" style="72" customWidth="1"/>
    <col min="14345" max="14345" width="8.7109375" style="72" customWidth="1"/>
    <col min="14346" max="14346" width="9.140625" style="72" customWidth="1"/>
    <col min="14347" max="14593" width="9.140625" style="72"/>
    <col min="14594" max="14594" width="5" style="72" customWidth="1"/>
    <col min="14595" max="14595" width="20.7109375" style="72" customWidth="1"/>
    <col min="14596" max="14599" width="10.7109375" style="72" customWidth="1"/>
    <col min="14600" max="14600" width="9.7109375" style="72" customWidth="1"/>
    <col min="14601" max="14601" width="8.7109375" style="72" customWidth="1"/>
    <col min="14602" max="14602" width="9.140625" style="72" customWidth="1"/>
    <col min="14603" max="14849" width="9.140625" style="72"/>
    <col min="14850" max="14850" width="5" style="72" customWidth="1"/>
    <col min="14851" max="14851" width="20.7109375" style="72" customWidth="1"/>
    <col min="14852" max="14855" width="10.7109375" style="72" customWidth="1"/>
    <col min="14856" max="14856" width="9.7109375" style="72" customWidth="1"/>
    <col min="14857" max="14857" width="8.7109375" style="72" customWidth="1"/>
    <col min="14858" max="14858" width="9.140625" style="72" customWidth="1"/>
    <col min="14859" max="15105" width="9.140625" style="72"/>
    <col min="15106" max="15106" width="5" style="72" customWidth="1"/>
    <col min="15107" max="15107" width="20.7109375" style="72" customWidth="1"/>
    <col min="15108" max="15111" width="10.7109375" style="72" customWidth="1"/>
    <col min="15112" max="15112" width="9.7109375" style="72" customWidth="1"/>
    <col min="15113" max="15113" width="8.7109375" style="72" customWidth="1"/>
    <col min="15114" max="15114" width="9.140625" style="72" customWidth="1"/>
    <col min="15115" max="15361" width="9.140625" style="72"/>
    <col min="15362" max="15362" width="5" style="72" customWidth="1"/>
    <col min="15363" max="15363" width="20.7109375" style="72" customWidth="1"/>
    <col min="15364" max="15367" width="10.7109375" style="72" customWidth="1"/>
    <col min="15368" max="15368" width="9.7109375" style="72" customWidth="1"/>
    <col min="15369" max="15369" width="8.7109375" style="72" customWidth="1"/>
    <col min="15370" max="15370" width="9.140625" style="72" customWidth="1"/>
    <col min="15371" max="15617" width="9.140625" style="72"/>
    <col min="15618" max="15618" width="5" style="72" customWidth="1"/>
    <col min="15619" max="15619" width="20.7109375" style="72" customWidth="1"/>
    <col min="15620" max="15623" width="10.7109375" style="72" customWidth="1"/>
    <col min="15624" max="15624" width="9.7109375" style="72" customWidth="1"/>
    <col min="15625" max="15625" width="8.7109375" style="72" customWidth="1"/>
    <col min="15626" max="15626" width="9.140625" style="72" customWidth="1"/>
    <col min="15627" max="15873" width="9.140625" style="72"/>
    <col min="15874" max="15874" width="5" style="72" customWidth="1"/>
    <col min="15875" max="15875" width="20.7109375" style="72" customWidth="1"/>
    <col min="15876" max="15879" width="10.7109375" style="72" customWidth="1"/>
    <col min="15880" max="15880" width="9.7109375" style="72" customWidth="1"/>
    <col min="15881" max="15881" width="8.7109375" style="72" customWidth="1"/>
    <col min="15882" max="15882" width="9.140625" style="72" customWidth="1"/>
    <col min="15883" max="16129" width="9.140625" style="72"/>
    <col min="16130" max="16130" width="5" style="72" customWidth="1"/>
    <col min="16131" max="16131" width="20.7109375" style="72" customWidth="1"/>
    <col min="16132" max="16135" width="10.7109375" style="72" customWidth="1"/>
    <col min="16136" max="16136" width="9.7109375" style="72" customWidth="1"/>
    <col min="16137" max="16137" width="8.7109375" style="72" customWidth="1"/>
    <col min="16138" max="16138" width="9.140625" style="72" customWidth="1"/>
    <col min="16139" max="16384" width="9.140625" style="72"/>
  </cols>
  <sheetData>
    <row r="1" spans="2:12" ht="15" customHeight="1">
      <c r="B1" s="1604" t="s">
        <v>592</v>
      </c>
      <c r="C1" s="1605"/>
      <c r="D1" s="1605"/>
      <c r="E1" s="1605"/>
      <c r="F1" s="1605"/>
      <c r="G1" s="1605"/>
      <c r="H1" s="1606"/>
    </row>
    <row r="2" spans="2:12" ht="15" customHeight="1">
      <c r="B2" s="1607" t="s">
        <v>593</v>
      </c>
      <c r="C2" s="1608"/>
      <c r="D2" s="1608"/>
      <c r="E2" s="1608"/>
      <c r="F2" s="1608"/>
      <c r="G2" s="1608"/>
      <c r="H2" s="1609"/>
    </row>
    <row r="3" spans="2:12" ht="15" customHeight="1" thickBot="1">
      <c r="B3" s="1610" t="s">
        <v>44</v>
      </c>
      <c r="C3" s="1611"/>
      <c r="D3" s="1611"/>
      <c r="E3" s="1611"/>
      <c r="F3" s="1611"/>
      <c r="G3" s="1611"/>
      <c r="H3" s="1612"/>
    </row>
    <row r="4" spans="2:12" ht="15" customHeight="1" thickTop="1">
      <c r="B4" s="568"/>
      <c r="C4" s="569"/>
      <c r="D4" s="1613" t="str">
        <f>Direction!F5</f>
        <v>Eleven Months</v>
      </c>
      <c r="E4" s="1613"/>
      <c r="F4" s="1613"/>
      <c r="G4" s="1614" t="s">
        <v>4</v>
      </c>
      <c r="H4" s="1615"/>
    </row>
    <row r="5" spans="2:12" ht="15" customHeight="1">
      <c r="B5" s="570"/>
      <c r="C5" s="571"/>
      <c r="D5" s="572" t="s">
        <v>5</v>
      </c>
      <c r="E5" s="573" t="s">
        <v>594</v>
      </c>
      <c r="F5" s="573" t="s">
        <v>595</v>
      </c>
      <c r="G5" s="573" t="s">
        <v>594</v>
      </c>
      <c r="H5" s="574" t="s">
        <v>595</v>
      </c>
    </row>
    <row r="6" spans="2:12" ht="15" customHeight="1">
      <c r="B6" s="575"/>
      <c r="C6" s="576" t="s">
        <v>596</v>
      </c>
      <c r="D6" s="576">
        <v>42356.736110999991</v>
      </c>
      <c r="E6" s="576">
        <v>30335.951109999995</v>
      </c>
      <c r="F6" s="576">
        <v>32939.628153999984</v>
      </c>
      <c r="G6" s="576">
        <v>-28.379866119755661</v>
      </c>
      <c r="H6" s="577">
        <v>8.5828099951733776</v>
      </c>
    </row>
    <row r="7" spans="2:12" ht="15" customHeight="1">
      <c r="B7" s="578">
        <v>1</v>
      </c>
      <c r="C7" s="579" t="s">
        <v>597</v>
      </c>
      <c r="D7" s="580">
        <v>410.75343600000002</v>
      </c>
      <c r="E7" s="580">
        <v>163.20076</v>
      </c>
      <c r="F7" s="580">
        <v>246.41995199999999</v>
      </c>
      <c r="G7" s="579">
        <v>-60.267950138340417</v>
      </c>
      <c r="H7" s="581">
        <v>50.991914498437382</v>
      </c>
    </row>
    <row r="8" spans="2:12" ht="15" customHeight="1">
      <c r="B8" s="578">
        <v>2</v>
      </c>
      <c r="C8" s="579" t="s">
        <v>598</v>
      </c>
      <c r="D8" s="580">
        <v>2.0600939999999999</v>
      </c>
      <c r="E8" s="580">
        <v>0</v>
      </c>
      <c r="F8" s="580">
        <v>8.6655999999999997E-2</v>
      </c>
      <c r="G8" s="579">
        <v>-100</v>
      </c>
      <c r="H8" s="581" t="s">
        <v>25</v>
      </c>
    </row>
    <row r="9" spans="2:12" ht="15" customHeight="1">
      <c r="B9" s="578">
        <v>3</v>
      </c>
      <c r="C9" s="579" t="s">
        <v>599</v>
      </c>
      <c r="D9" s="580">
        <v>158.09490400000001</v>
      </c>
      <c r="E9" s="580">
        <v>122.673017</v>
      </c>
      <c r="F9" s="580">
        <v>255.545534</v>
      </c>
      <c r="G9" s="579">
        <v>-22.40545780020841</v>
      </c>
      <c r="H9" s="581">
        <v>108.3143793553231</v>
      </c>
    </row>
    <row r="10" spans="2:12" ht="15" customHeight="1">
      <c r="B10" s="578">
        <v>4</v>
      </c>
      <c r="C10" s="579" t="s">
        <v>600</v>
      </c>
      <c r="D10" s="580">
        <v>1.1380000000000001</v>
      </c>
      <c r="E10" s="580">
        <v>0.45719999999999994</v>
      </c>
      <c r="F10" s="580">
        <v>0</v>
      </c>
      <c r="G10" s="579">
        <v>-59.824253075571185</v>
      </c>
      <c r="H10" s="581">
        <v>-100</v>
      </c>
    </row>
    <row r="11" spans="2:12" ht="15" customHeight="1">
      <c r="B11" s="578">
        <v>5</v>
      </c>
      <c r="C11" s="579" t="s">
        <v>601</v>
      </c>
      <c r="D11" s="580">
        <v>3619.8103119999996</v>
      </c>
      <c r="E11" s="580">
        <v>4267.8205509999998</v>
      </c>
      <c r="F11" s="580">
        <v>3756.6726399999998</v>
      </c>
      <c r="G11" s="579">
        <v>17.901773384417055</v>
      </c>
      <c r="H11" s="581">
        <v>-11.976790141287267</v>
      </c>
      <c r="L11" s="582"/>
    </row>
    <row r="12" spans="2:12" ht="15" customHeight="1">
      <c r="B12" s="578">
        <v>6</v>
      </c>
      <c r="C12" s="579" t="s">
        <v>602</v>
      </c>
      <c r="D12" s="580">
        <v>0</v>
      </c>
      <c r="E12" s="580">
        <v>0</v>
      </c>
      <c r="F12" s="580">
        <v>0</v>
      </c>
      <c r="G12" s="580" t="s">
        <v>25</v>
      </c>
      <c r="H12" s="581" t="s">
        <v>25</v>
      </c>
      <c r="L12" s="582"/>
    </row>
    <row r="13" spans="2:12" ht="15" customHeight="1">
      <c r="B13" s="578">
        <v>7</v>
      </c>
      <c r="C13" s="579" t="s">
        <v>603</v>
      </c>
      <c r="D13" s="580">
        <v>560.30188499999997</v>
      </c>
      <c r="E13" s="580">
        <v>335.35647599999999</v>
      </c>
      <c r="F13" s="580">
        <v>522.51727099999994</v>
      </c>
      <c r="G13" s="579">
        <v>-40.147180479323211</v>
      </c>
      <c r="H13" s="581">
        <v>55.809506717264043</v>
      </c>
      <c r="L13" s="582"/>
    </row>
    <row r="14" spans="2:12" ht="15" customHeight="1">
      <c r="B14" s="578">
        <v>8</v>
      </c>
      <c r="C14" s="579" t="s">
        <v>604</v>
      </c>
      <c r="D14" s="580">
        <v>16.044025000000001</v>
      </c>
      <c r="E14" s="580">
        <v>5.9381520000000005</v>
      </c>
      <c r="F14" s="580">
        <v>9.9673710000000018</v>
      </c>
      <c r="G14" s="579">
        <v>-62.988389758804288</v>
      </c>
      <c r="H14" s="581">
        <v>67.853079543938918</v>
      </c>
    </row>
    <row r="15" spans="2:12" ht="15" customHeight="1">
      <c r="B15" s="578">
        <v>9</v>
      </c>
      <c r="C15" s="579" t="s">
        <v>605</v>
      </c>
      <c r="D15" s="580">
        <v>76.158571000000009</v>
      </c>
      <c r="E15" s="580">
        <v>88.356763999999998</v>
      </c>
      <c r="F15" s="580">
        <v>67.42076999999999</v>
      </c>
      <c r="G15" s="579">
        <v>16.01683545244039</v>
      </c>
      <c r="H15" s="581">
        <v>-23.694840159605675</v>
      </c>
    </row>
    <row r="16" spans="2:12" ht="15" customHeight="1">
      <c r="B16" s="578">
        <v>10</v>
      </c>
      <c r="C16" s="579" t="s">
        <v>606</v>
      </c>
      <c r="D16" s="580">
        <v>1119.017374</v>
      </c>
      <c r="E16" s="580">
        <v>778.56074000000001</v>
      </c>
      <c r="F16" s="580">
        <v>704.42670099999998</v>
      </c>
      <c r="G16" s="579">
        <v>-30.424606615625265</v>
      </c>
      <c r="H16" s="581">
        <v>-9.5219338956135999</v>
      </c>
    </row>
    <row r="17" spans="2:8" ht="15" customHeight="1">
      <c r="B17" s="578">
        <v>11</v>
      </c>
      <c r="C17" s="579" t="s">
        <v>607</v>
      </c>
      <c r="D17" s="580">
        <v>7.0897110000000003</v>
      </c>
      <c r="E17" s="580">
        <v>18.054801000000001</v>
      </c>
      <c r="F17" s="580">
        <v>16.897558000000004</v>
      </c>
      <c r="G17" s="579">
        <v>154.66201654764208</v>
      </c>
      <c r="H17" s="581">
        <v>-6.4096137088412064</v>
      </c>
    </row>
    <row r="18" spans="2:8" ht="15" customHeight="1">
      <c r="B18" s="578">
        <v>12</v>
      </c>
      <c r="C18" s="579" t="s">
        <v>608</v>
      </c>
      <c r="D18" s="580">
        <v>2764.3757589999996</v>
      </c>
      <c r="E18" s="580">
        <v>810.34932000000003</v>
      </c>
      <c r="F18" s="580">
        <v>1004.1014519999999</v>
      </c>
      <c r="G18" s="579">
        <v>-70.685992403104407</v>
      </c>
      <c r="H18" s="581">
        <v>23.909705014622574</v>
      </c>
    </row>
    <row r="19" spans="2:8" ht="15" customHeight="1">
      <c r="B19" s="578">
        <v>13</v>
      </c>
      <c r="C19" s="579" t="s">
        <v>609</v>
      </c>
      <c r="D19" s="580">
        <v>0</v>
      </c>
      <c r="E19" s="580">
        <v>0</v>
      </c>
      <c r="F19" s="580">
        <v>0</v>
      </c>
      <c r="G19" s="580" t="s">
        <v>25</v>
      </c>
      <c r="H19" s="581" t="s">
        <v>25</v>
      </c>
    </row>
    <row r="20" spans="2:8" ht="15" customHeight="1">
      <c r="B20" s="578">
        <v>14</v>
      </c>
      <c r="C20" s="579" t="s">
        <v>610</v>
      </c>
      <c r="D20" s="580">
        <v>154.53681600000002</v>
      </c>
      <c r="E20" s="580">
        <v>121.587616</v>
      </c>
      <c r="F20" s="580">
        <v>136.02603999999999</v>
      </c>
      <c r="G20" s="579">
        <v>-21.321262371550361</v>
      </c>
      <c r="H20" s="581">
        <v>11.874913313540091</v>
      </c>
    </row>
    <row r="21" spans="2:8" ht="15" customHeight="1">
      <c r="B21" s="578">
        <v>15</v>
      </c>
      <c r="C21" s="579" t="s">
        <v>611</v>
      </c>
      <c r="D21" s="580">
        <v>363.70039999999995</v>
      </c>
      <c r="E21" s="580">
        <v>408.49194199999999</v>
      </c>
      <c r="F21" s="580">
        <v>223.845935</v>
      </c>
      <c r="G21" s="579">
        <v>12.315505289518526</v>
      </c>
      <c r="H21" s="581">
        <v>-45.201872550034295</v>
      </c>
    </row>
    <row r="22" spans="2:8" ht="15" customHeight="1">
      <c r="B22" s="578">
        <v>16</v>
      </c>
      <c r="C22" s="579" t="s">
        <v>612</v>
      </c>
      <c r="D22" s="580">
        <v>19.099062</v>
      </c>
      <c r="E22" s="580">
        <v>24.083026</v>
      </c>
      <c r="F22" s="580">
        <v>39.446846999999991</v>
      </c>
      <c r="G22" s="579">
        <v>26.095333896502353</v>
      </c>
      <c r="H22" s="581">
        <v>63.795226563306414</v>
      </c>
    </row>
    <row r="23" spans="2:8" ht="15" customHeight="1">
      <c r="B23" s="578">
        <v>17</v>
      </c>
      <c r="C23" s="579" t="s">
        <v>613</v>
      </c>
      <c r="D23" s="580">
        <v>472.95285899999993</v>
      </c>
      <c r="E23" s="580">
        <v>356.66138799999999</v>
      </c>
      <c r="F23" s="580">
        <v>586.45614200000011</v>
      </c>
      <c r="G23" s="579">
        <v>-24.588385245388693</v>
      </c>
      <c r="H23" s="581">
        <v>64.429389255895614</v>
      </c>
    </row>
    <row r="24" spans="2:8" ht="15" customHeight="1">
      <c r="B24" s="578">
        <v>18</v>
      </c>
      <c r="C24" s="579" t="s">
        <v>614</v>
      </c>
      <c r="D24" s="580">
        <v>4267.5036040000005</v>
      </c>
      <c r="E24" s="580">
        <v>2739.1333220000006</v>
      </c>
      <c r="F24" s="580">
        <v>4833.7291879999993</v>
      </c>
      <c r="G24" s="579">
        <v>-35.814153280794741</v>
      </c>
      <c r="H24" s="581">
        <v>76.469292282224956</v>
      </c>
    </row>
    <row r="25" spans="2:8" ht="15" customHeight="1">
      <c r="B25" s="578">
        <v>19</v>
      </c>
      <c r="C25" s="579" t="s">
        <v>615</v>
      </c>
      <c r="D25" s="580">
        <v>3905.6900420000002</v>
      </c>
      <c r="E25" s="580">
        <v>3795.3760380000003</v>
      </c>
      <c r="F25" s="580">
        <v>4150.5017889999999</v>
      </c>
      <c r="G25" s="579">
        <v>-2.8244433842351384</v>
      </c>
      <c r="H25" s="581">
        <v>9.356800154830907</v>
      </c>
    </row>
    <row r="26" spans="2:8" ht="15" customHeight="1">
      <c r="B26" s="578"/>
      <c r="C26" s="579" t="s">
        <v>616</v>
      </c>
      <c r="D26" s="580">
        <v>10.736265</v>
      </c>
      <c r="E26" s="580">
        <v>70.033513000000013</v>
      </c>
      <c r="F26" s="580">
        <v>117.69324400000001</v>
      </c>
      <c r="G26" s="580">
        <v>552.30797674982887</v>
      </c>
      <c r="H26" s="581">
        <v>68.052749260200585</v>
      </c>
    </row>
    <row r="27" spans="2:8" ht="15" customHeight="1">
      <c r="B27" s="578"/>
      <c r="C27" s="579" t="s">
        <v>617</v>
      </c>
      <c r="D27" s="580">
        <v>3412.3789660000002</v>
      </c>
      <c r="E27" s="580">
        <v>3374.2504900000004</v>
      </c>
      <c r="F27" s="580">
        <v>3361.3654430000006</v>
      </c>
      <c r="G27" s="579">
        <v>-1.1173576082815373</v>
      </c>
      <c r="H27" s="581">
        <v>-0.38186397359017121</v>
      </c>
    </row>
    <row r="28" spans="2:8" ht="15" customHeight="1">
      <c r="B28" s="578"/>
      <c r="C28" s="579" t="s">
        <v>618</v>
      </c>
      <c r="D28" s="580">
        <v>482.57481100000001</v>
      </c>
      <c r="E28" s="580">
        <v>351.09203499999995</v>
      </c>
      <c r="F28" s="580">
        <v>671.44310200000007</v>
      </c>
      <c r="G28" s="579">
        <v>-27.246091798189624</v>
      </c>
      <c r="H28" s="581">
        <v>91.244185303149976</v>
      </c>
    </row>
    <row r="29" spans="2:8" ht="15" customHeight="1">
      <c r="B29" s="578">
        <v>20</v>
      </c>
      <c r="C29" s="579" t="s">
        <v>619</v>
      </c>
      <c r="D29" s="580">
        <v>155.261751</v>
      </c>
      <c r="E29" s="580">
        <v>104.6574</v>
      </c>
      <c r="F29" s="580">
        <v>124.892171</v>
      </c>
      <c r="G29" s="579">
        <v>-32.592928183580767</v>
      </c>
      <c r="H29" s="581">
        <v>19.334295520431439</v>
      </c>
    </row>
    <row r="30" spans="2:8" ht="15" customHeight="1">
      <c r="B30" s="578">
        <v>21</v>
      </c>
      <c r="C30" s="579" t="s">
        <v>620</v>
      </c>
      <c r="D30" s="580">
        <v>171.17865999999998</v>
      </c>
      <c r="E30" s="580">
        <v>51.737810000000003</v>
      </c>
      <c r="F30" s="580">
        <v>46.684069000000001</v>
      </c>
      <c r="G30" s="579">
        <v>-69.775549125107062</v>
      </c>
      <c r="H30" s="581">
        <v>-9.7679839946839735</v>
      </c>
    </row>
    <row r="31" spans="2:8" ht="15" customHeight="1">
      <c r="B31" s="578">
        <v>22</v>
      </c>
      <c r="C31" s="579" t="s">
        <v>621</v>
      </c>
      <c r="D31" s="580">
        <v>0</v>
      </c>
      <c r="E31" s="580">
        <v>2.5000000000000001E-3</v>
      </c>
      <c r="F31" s="580">
        <v>29.96913</v>
      </c>
      <c r="G31" s="580" t="s">
        <v>25</v>
      </c>
      <c r="H31" s="581" t="s">
        <v>25</v>
      </c>
    </row>
    <row r="32" spans="2:8" ht="15" customHeight="1">
      <c r="B32" s="578">
        <v>23</v>
      </c>
      <c r="C32" s="579" t="s">
        <v>622</v>
      </c>
      <c r="D32" s="580">
        <v>706.904493</v>
      </c>
      <c r="E32" s="580">
        <v>595.9042750000001</v>
      </c>
      <c r="F32" s="580">
        <v>553.036922</v>
      </c>
      <c r="G32" s="579">
        <v>-15.702293463849841</v>
      </c>
      <c r="H32" s="581">
        <v>-7.1936642844188583</v>
      </c>
    </row>
    <row r="33" spans="2:8" ht="15" customHeight="1">
      <c r="B33" s="578">
        <v>24</v>
      </c>
      <c r="C33" s="579" t="s">
        <v>623</v>
      </c>
      <c r="D33" s="580">
        <v>47.251181000000003</v>
      </c>
      <c r="E33" s="580">
        <v>58.351506999999998</v>
      </c>
      <c r="F33" s="580">
        <v>28.227240999999999</v>
      </c>
      <c r="G33" s="579">
        <v>23.492166259294109</v>
      </c>
      <c r="H33" s="581">
        <v>-51.625515001694815</v>
      </c>
    </row>
    <row r="34" spans="2:8" ht="15" customHeight="1">
      <c r="B34" s="578">
        <v>25</v>
      </c>
      <c r="C34" s="579" t="s">
        <v>624</v>
      </c>
      <c r="D34" s="580">
        <v>572.77891700000009</v>
      </c>
      <c r="E34" s="580">
        <v>388.90694199999996</v>
      </c>
      <c r="F34" s="580">
        <v>610.15236999999991</v>
      </c>
      <c r="G34" s="579">
        <v>-32.101735860504803</v>
      </c>
      <c r="H34" s="581">
        <v>56.889040566419112</v>
      </c>
    </row>
    <row r="35" spans="2:8" ht="15" customHeight="1">
      <c r="B35" s="578">
        <v>26</v>
      </c>
      <c r="C35" s="579" t="s">
        <v>625</v>
      </c>
      <c r="D35" s="580">
        <v>556.33209499999998</v>
      </c>
      <c r="E35" s="580">
        <v>880.93009199999995</v>
      </c>
      <c r="F35" s="580">
        <v>1364.555854</v>
      </c>
      <c r="G35" s="579">
        <v>58.346084994431237</v>
      </c>
      <c r="H35" s="581">
        <v>54.899448479732484</v>
      </c>
    </row>
    <row r="36" spans="2:8" ht="15" customHeight="1">
      <c r="B36" s="578">
        <v>27</v>
      </c>
      <c r="C36" s="579" t="s">
        <v>626</v>
      </c>
      <c r="D36" s="580">
        <v>1.0866400000000001</v>
      </c>
      <c r="E36" s="580">
        <v>0.64694699999999994</v>
      </c>
      <c r="F36" s="580">
        <v>8.6440080000000012</v>
      </c>
      <c r="G36" s="579">
        <v>-40.463538982551725</v>
      </c>
      <c r="H36" s="581" t="s">
        <v>25</v>
      </c>
    </row>
    <row r="37" spans="2:8" ht="15" customHeight="1">
      <c r="B37" s="578">
        <v>28</v>
      </c>
      <c r="C37" s="579" t="s">
        <v>627</v>
      </c>
      <c r="D37" s="580">
        <v>102.21713500000001</v>
      </c>
      <c r="E37" s="580">
        <v>26.875910999999995</v>
      </c>
      <c r="F37" s="580">
        <v>17.126412999999999</v>
      </c>
      <c r="G37" s="579">
        <v>-73.70703943130475</v>
      </c>
      <c r="H37" s="581">
        <v>-36.275972189370606</v>
      </c>
    </row>
    <row r="38" spans="2:8" ht="15" customHeight="1">
      <c r="B38" s="578">
        <v>29</v>
      </c>
      <c r="C38" s="579" t="s">
        <v>628</v>
      </c>
      <c r="D38" s="580">
        <v>47.322096999999999</v>
      </c>
      <c r="E38" s="580">
        <v>67.969223999999997</v>
      </c>
      <c r="F38" s="580">
        <v>71.504833000000005</v>
      </c>
      <c r="G38" s="579">
        <v>43.631048302867896</v>
      </c>
      <c r="H38" s="581">
        <v>5.2017792640975529</v>
      </c>
    </row>
    <row r="39" spans="2:8" ht="15" customHeight="1">
      <c r="B39" s="578">
        <v>30</v>
      </c>
      <c r="C39" s="579" t="s">
        <v>629</v>
      </c>
      <c r="D39" s="580">
        <v>307.96172900000005</v>
      </c>
      <c r="E39" s="580">
        <v>192.490621</v>
      </c>
      <c r="F39" s="580">
        <v>165.94100000000003</v>
      </c>
      <c r="G39" s="579">
        <v>-37.495278512350481</v>
      </c>
      <c r="H39" s="581">
        <v>-13.792682917262738</v>
      </c>
    </row>
    <row r="40" spans="2:8" ht="15" customHeight="1">
      <c r="B40" s="578">
        <v>31</v>
      </c>
      <c r="C40" s="579" t="s">
        <v>630</v>
      </c>
      <c r="D40" s="580">
        <v>4644.9034010000005</v>
      </c>
      <c r="E40" s="580">
        <v>2937.7225600000002</v>
      </c>
      <c r="F40" s="580">
        <v>2594.6111969999997</v>
      </c>
      <c r="G40" s="579">
        <v>-36.753850265916434</v>
      </c>
      <c r="H40" s="581">
        <v>-11.679501926825935</v>
      </c>
    </row>
    <row r="41" spans="2:8" ht="15" customHeight="1">
      <c r="B41" s="578">
        <v>32</v>
      </c>
      <c r="C41" s="579" t="s">
        <v>631</v>
      </c>
      <c r="D41" s="580">
        <v>126.421513</v>
      </c>
      <c r="E41" s="580">
        <v>279.29724999999996</v>
      </c>
      <c r="F41" s="580">
        <v>0.44400000000000001</v>
      </c>
      <c r="G41" s="579">
        <v>120.92541322456722</v>
      </c>
      <c r="H41" s="581">
        <v>-99.84102958407216</v>
      </c>
    </row>
    <row r="42" spans="2:8" ht="15" customHeight="1">
      <c r="B42" s="578">
        <v>33</v>
      </c>
      <c r="C42" s="579" t="s">
        <v>632</v>
      </c>
      <c r="D42" s="580">
        <v>1.705306</v>
      </c>
      <c r="E42" s="580">
        <v>7.9138819999999992</v>
      </c>
      <c r="F42" s="580">
        <v>39.538391000000004</v>
      </c>
      <c r="G42" s="579">
        <v>364.07401369607567</v>
      </c>
      <c r="H42" s="581">
        <v>399.60804318285267</v>
      </c>
    </row>
    <row r="43" spans="2:8" ht="15" customHeight="1">
      <c r="B43" s="578">
        <v>34</v>
      </c>
      <c r="C43" s="579" t="s">
        <v>633</v>
      </c>
      <c r="D43" s="580">
        <v>255.11646299999998</v>
      </c>
      <c r="E43" s="580">
        <v>157.97966399999996</v>
      </c>
      <c r="F43" s="580">
        <v>198.41942799999998</v>
      </c>
      <c r="G43" s="579">
        <v>-38.075472612678873</v>
      </c>
      <c r="H43" s="581">
        <v>25.598082041749407</v>
      </c>
    </row>
    <row r="44" spans="2:8" ht="15" customHeight="1">
      <c r="B44" s="578">
        <v>35</v>
      </c>
      <c r="C44" s="579" t="s">
        <v>634</v>
      </c>
      <c r="D44" s="580">
        <v>56.728548000000004</v>
      </c>
      <c r="E44" s="580">
        <v>59.379237999999994</v>
      </c>
      <c r="F44" s="580">
        <v>24.193461000000003</v>
      </c>
      <c r="G44" s="579">
        <v>4.6725856618082133</v>
      </c>
      <c r="H44" s="581">
        <v>-59.256026491953293</v>
      </c>
    </row>
    <row r="45" spans="2:8" ht="15" customHeight="1">
      <c r="B45" s="578">
        <v>36</v>
      </c>
      <c r="C45" s="579" t="s">
        <v>635</v>
      </c>
      <c r="D45" s="580">
        <v>1711.627332</v>
      </c>
      <c r="E45" s="580">
        <v>1405.700339</v>
      </c>
      <c r="F45" s="580">
        <v>1586.1407509999999</v>
      </c>
      <c r="G45" s="579">
        <v>-17.873458040806739</v>
      </c>
      <c r="H45" s="581">
        <v>12.836335525704087</v>
      </c>
    </row>
    <row r="46" spans="2:8" ht="15" customHeight="1">
      <c r="B46" s="578">
        <v>37</v>
      </c>
      <c r="C46" s="579" t="s">
        <v>636</v>
      </c>
      <c r="D46" s="580">
        <v>0</v>
      </c>
      <c r="E46" s="580">
        <v>0</v>
      </c>
      <c r="F46" s="580">
        <v>0</v>
      </c>
      <c r="G46" s="580" t="s">
        <v>25</v>
      </c>
      <c r="H46" s="581" t="s">
        <v>25</v>
      </c>
    </row>
    <row r="47" spans="2:8" ht="15" customHeight="1">
      <c r="B47" s="578">
        <v>38</v>
      </c>
      <c r="C47" s="579" t="s">
        <v>637</v>
      </c>
      <c r="D47" s="580">
        <v>2087.4732090000002</v>
      </c>
      <c r="E47" s="580">
        <v>1371.8825569999999</v>
      </c>
      <c r="F47" s="580">
        <v>1192.3085110000002</v>
      </c>
      <c r="G47" s="579">
        <v>-34.280231665478595</v>
      </c>
      <c r="H47" s="581">
        <v>-13.089607786302636</v>
      </c>
    </row>
    <row r="48" spans="2:8" ht="15" customHeight="1">
      <c r="B48" s="578">
        <v>39</v>
      </c>
      <c r="C48" s="579" t="s">
        <v>638</v>
      </c>
      <c r="D48" s="580">
        <v>284.71574200000003</v>
      </c>
      <c r="E48" s="580">
        <v>86.931843999999984</v>
      </c>
      <c r="F48" s="580">
        <v>206.97768399999998</v>
      </c>
      <c r="G48" s="579">
        <v>-69.467145234280736</v>
      </c>
      <c r="H48" s="581">
        <v>138.09190565427326</v>
      </c>
    </row>
    <row r="49" spans="2:12" ht="15" customHeight="1">
      <c r="B49" s="578">
        <v>40</v>
      </c>
      <c r="C49" s="579" t="s">
        <v>639</v>
      </c>
      <c r="D49" s="580">
        <v>20.857206999999999</v>
      </c>
      <c r="E49" s="580">
        <v>9.5958070000000006</v>
      </c>
      <c r="F49" s="580">
        <v>1.8559109999999999</v>
      </c>
      <c r="G49" s="579">
        <v>-53.992847652132902</v>
      </c>
      <c r="H49" s="581">
        <v>-80.659146229181147</v>
      </c>
    </row>
    <row r="50" spans="2:12" ht="15" customHeight="1">
      <c r="B50" s="578">
        <v>41</v>
      </c>
      <c r="C50" s="579" t="s">
        <v>640</v>
      </c>
      <c r="D50" s="580">
        <v>0</v>
      </c>
      <c r="E50" s="580">
        <v>0</v>
      </c>
      <c r="F50" s="580">
        <v>0</v>
      </c>
      <c r="G50" s="580" t="s">
        <v>25</v>
      </c>
      <c r="H50" s="581" t="s">
        <v>25</v>
      </c>
    </row>
    <row r="51" spans="2:12" ht="15" customHeight="1">
      <c r="B51" s="578">
        <v>42</v>
      </c>
      <c r="C51" s="579" t="s">
        <v>641</v>
      </c>
      <c r="D51" s="580">
        <v>284.05669599999999</v>
      </c>
      <c r="E51" s="580">
        <v>196.24998399999998</v>
      </c>
      <c r="F51" s="580">
        <v>268.33734799999996</v>
      </c>
      <c r="G51" s="579">
        <v>-30.911685320736112</v>
      </c>
      <c r="H51" s="581">
        <v>36.732417771814937</v>
      </c>
    </row>
    <row r="52" spans="2:12" ht="15" customHeight="1">
      <c r="B52" s="578">
        <v>43</v>
      </c>
      <c r="C52" s="579" t="s">
        <v>642</v>
      </c>
      <c r="D52" s="580">
        <v>4663.4074560000008</v>
      </c>
      <c r="E52" s="580">
        <v>3042.6722499999996</v>
      </c>
      <c r="F52" s="580">
        <v>3041.6227269999999</v>
      </c>
      <c r="G52" s="579">
        <v>-34.754312619943647</v>
      </c>
      <c r="H52" s="581">
        <v>-3.4493462120337881E-2</v>
      </c>
    </row>
    <row r="53" spans="2:12" ht="15" customHeight="1">
      <c r="B53" s="578">
        <v>44</v>
      </c>
      <c r="C53" s="579" t="s">
        <v>643</v>
      </c>
      <c r="D53" s="580">
        <v>154.753332</v>
      </c>
      <c r="E53" s="580">
        <v>49.661006999999998</v>
      </c>
      <c r="F53" s="580">
        <v>27.106880999999998</v>
      </c>
      <c r="G53" s="579">
        <v>-67.909571730578307</v>
      </c>
      <c r="H53" s="581">
        <v>-45.416167255730443</v>
      </c>
    </row>
    <row r="54" spans="2:12" ht="15" customHeight="1">
      <c r="B54" s="578">
        <v>45</v>
      </c>
      <c r="C54" s="579" t="s">
        <v>644</v>
      </c>
      <c r="D54" s="580">
        <v>824.87569899999994</v>
      </c>
      <c r="E54" s="580">
        <v>889.45903499999997</v>
      </c>
      <c r="F54" s="580">
        <v>612.69469099999992</v>
      </c>
      <c r="G54" s="579">
        <v>7.8294628000672901</v>
      </c>
      <c r="H54" s="581">
        <v>-31.116030430788769</v>
      </c>
    </row>
    <row r="55" spans="2:12" ht="15" customHeight="1">
      <c r="B55" s="578">
        <v>46</v>
      </c>
      <c r="C55" s="579" t="s">
        <v>645</v>
      </c>
      <c r="D55" s="580">
        <v>0.48685800000000001</v>
      </c>
      <c r="E55" s="580">
        <v>9.0452200000000005</v>
      </c>
      <c r="F55" s="580">
        <v>7.7350289999999999</v>
      </c>
      <c r="G55" s="580" t="s">
        <v>25</v>
      </c>
      <c r="H55" s="581">
        <v>-14.484899206431692</v>
      </c>
    </row>
    <row r="56" spans="2:12" ht="15" customHeight="1">
      <c r="B56" s="578">
        <v>47</v>
      </c>
      <c r="C56" s="579" t="s">
        <v>441</v>
      </c>
      <c r="D56" s="580">
        <v>232.51789699999998</v>
      </c>
      <c r="E56" s="580">
        <v>267.60533300000003</v>
      </c>
      <c r="F56" s="580">
        <v>76.864038999999991</v>
      </c>
      <c r="G56" s="579">
        <v>15.090208733480878</v>
      </c>
      <c r="H56" s="581">
        <v>-71.277089982358461</v>
      </c>
    </row>
    <row r="57" spans="2:12" ht="15" customHeight="1">
      <c r="B57" s="578">
        <v>48</v>
      </c>
      <c r="C57" s="579" t="s">
        <v>646</v>
      </c>
      <c r="D57" s="580">
        <v>2032.9480550000001</v>
      </c>
      <c r="E57" s="580">
        <v>1363.9413300000001</v>
      </c>
      <c r="F57" s="580">
        <v>1528.0916040000002</v>
      </c>
      <c r="G57" s="579">
        <v>-32.90820556652146</v>
      </c>
      <c r="H57" s="581">
        <v>12.034995229596859</v>
      </c>
    </row>
    <row r="58" spans="2:12" ht="15" customHeight="1">
      <c r="B58" s="578">
        <v>49</v>
      </c>
      <c r="C58" s="579" t="s">
        <v>647</v>
      </c>
      <c r="D58" s="580">
        <v>4387.5198449999998</v>
      </c>
      <c r="E58" s="580">
        <v>1796.3394679999999</v>
      </c>
      <c r="F58" s="580">
        <v>1957.8906439999998</v>
      </c>
      <c r="G58" s="579">
        <v>-59.057975087061969</v>
      </c>
      <c r="H58" s="581">
        <v>8.9933544788094508</v>
      </c>
      <c r="J58" s="72" t="s">
        <v>96</v>
      </c>
    </row>
    <row r="59" spans="2:12" ht="15" customHeight="1">
      <c r="B59" s="583"/>
      <c r="C59" s="576" t="s">
        <v>648</v>
      </c>
      <c r="D59" s="576">
        <v>8751.2768940000096</v>
      </c>
      <c r="E59" s="576">
        <v>4536.1394250000012</v>
      </c>
      <c r="F59" s="576">
        <v>6104.8912099999989</v>
      </c>
      <c r="G59" s="579">
        <v>-48.165970749822371</v>
      </c>
      <c r="H59" s="584">
        <v>34.583411972615835</v>
      </c>
      <c r="L59" s="72" t="s">
        <v>96</v>
      </c>
    </row>
    <row r="60" spans="2:12" ht="15" customHeight="1" thickBot="1">
      <c r="B60" s="585"/>
      <c r="C60" s="586" t="s">
        <v>649</v>
      </c>
      <c r="D60" s="587">
        <v>51108.013005000001</v>
      </c>
      <c r="E60" s="587">
        <v>34872.090534999996</v>
      </c>
      <c r="F60" s="587">
        <v>39044.519364</v>
      </c>
      <c r="G60" s="587">
        <v>-31.767860880076896</v>
      </c>
      <c r="H60" s="588">
        <v>11.964951813864658</v>
      </c>
    </row>
    <row r="61" spans="2:12" ht="13.5" thickTop="1">
      <c r="B61" s="589" t="s">
        <v>650</v>
      </c>
      <c r="C61" s="590"/>
      <c r="D61" s="591"/>
      <c r="E61" s="591"/>
      <c r="F61" s="592"/>
      <c r="G61" s="593"/>
      <c r="H61" s="593"/>
    </row>
    <row r="62" spans="2:12" ht="15" customHeight="1">
      <c r="B62" s="72" t="s">
        <v>651</v>
      </c>
      <c r="C62" s="589"/>
      <c r="D62" s="589"/>
      <c r="E62" s="589"/>
      <c r="F62" s="589"/>
      <c r="G62" s="589"/>
      <c r="H62" s="589"/>
    </row>
    <row r="63" spans="2:12" ht="15" customHeight="1">
      <c r="B63" s="594"/>
      <c r="C63" s="594"/>
      <c r="D63" s="594"/>
      <c r="E63" s="594"/>
      <c r="F63" s="594"/>
      <c r="G63" s="594"/>
      <c r="H63" s="594"/>
    </row>
  </sheetData>
  <mergeCells count="5">
    <mergeCell ref="B1:H1"/>
    <mergeCell ref="B2:H2"/>
    <mergeCell ref="B3:H3"/>
    <mergeCell ref="D4:F4"/>
    <mergeCell ref="G4:H4"/>
  </mergeCells>
  <printOptions horizontalCentered="1"/>
  <pageMargins left="0.75" right="0.75" top="1" bottom="1" header="0.5" footer="0.5"/>
  <pageSetup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41</vt:i4>
      </vt:variant>
    </vt:vector>
  </HeadingPairs>
  <TitlesOfParts>
    <vt:vector size="86" baseType="lpstr">
      <vt:lpstr>Cover</vt:lpstr>
      <vt:lpstr>CPI_new</vt:lpstr>
      <vt:lpstr>CPI_Y-O-Y</vt:lpstr>
      <vt:lpstr>CPI_Nep &amp; Ind.</vt:lpstr>
      <vt:lpstr>WPI</vt:lpstr>
      <vt:lpstr>WPI YOY</vt:lpstr>
      <vt:lpstr>NSWI</vt:lpstr>
      <vt:lpstr>Direction</vt:lpstr>
      <vt:lpstr>X-India</vt:lpstr>
      <vt:lpstr>X-China</vt:lpstr>
      <vt:lpstr>X-Other</vt:lpstr>
      <vt:lpstr>M-India</vt:lpstr>
      <vt:lpstr>M-China</vt:lpstr>
      <vt:lpstr>M-Other</vt:lpstr>
      <vt:lpstr>BOP</vt:lpstr>
      <vt:lpstr>M_India$</vt:lpstr>
      <vt:lpstr>X&amp;MPrice Index &amp;TOT</vt:lpstr>
      <vt:lpstr>Reserve</vt:lpstr>
      <vt:lpstr>Reserve$</vt:lpstr>
      <vt:lpstr>Exchange Rate &amp; Price of Oil ..</vt:lpstr>
      <vt:lpstr>Customwise Trade</vt:lpstr>
      <vt:lpstr>GBO</vt:lpstr>
      <vt:lpstr>Revenue</vt:lpstr>
      <vt:lpstr>ODD</vt:lpstr>
      <vt:lpstr>MS</vt:lpstr>
      <vt:lpstr>CBS</vt:lpstr>
      <vt:lpstr>ODCS</vt:lpstr>
      <vt:lpstr>CALCB</vt:lpstr>
      <vt:lpstr>CALDB</vt:lpstr>
      <vt:lpstr>CALFC</vt:lpstr>
      <vt:lpstr>Deposits</vt:lpstr>
      <vt:lpstr>Sect credit</vt:lpstr>
      <vt:lpstr>Secu Credit</vt:lpstr>
      <vt:lpstr>Loan to Gov Ent</vt:lpstr>
      <vt:lpstr>Monetary Operation</vt:lpstr>
      <vt:lpstr>Purchase &amp; Sale of FC</vt:lpstr>
      <vt:lpstr>Inter bank</vt:lpstr>
      <vt:lpstr>Int Rate</vt:lpstr>
      <vt:lpstr>TBs 91_364</vt:lpstr>
      <vt:lpstr>Stock Mkt Indicator</vt:lpstr>
      <vt:lpstr>Issue Approval</vt:lpstr>
      <vt:lpstr>Listed Co</vt:lpstr>
      <vt:lpstr>Share Mkt Acti</vt:lpstr>
      <vt:lpstr>Turnover Detail</vt:lpstr>
      <vt:lpstr>Securities List</vt:lpstr>
      <vt:lpstr>BOP!Print_Area</vt:lpstr>
      <vt:lpstr>CALCB!Print_Area</vt:lpstr>
      <vt:lpstr>CALDB!Print_Area</vt:lpstr>
      <vt:lpstr>CALFC!Print_Area</vt:lpstr>
      <vt:lpstr>CBS!Print_Area</vt:lpstr>
      <vt:lpstr>Cover!Print_Area</vt:lpstr>
      <vt:lpstr>'CPI_Nep &amp; Ind.'!Print_Area</vt:lpstr>
      <vt:lpstr>CPI_new!Print_Area</vt:lpstr>
      <vt:lpstr>'CPI_Y-O-Y'!Print_Area</vt:lpstr>
      <vt:lpstr>'Customwise Trade'!Print_Area</vt:lpstr>
      <vt:lpstr>Deposits!Print_Area</vt:lpstr>
      <vt:lpstr>Direction!Print_Area</vt:lpstr>
      <vt:lpstr>'Exchange Rate &amp; Price of Oil ..'!Print_Area</vt:lpstr>
      <vt:lpstr>GBO!Print_Area</vt:lpstr>
      <vt:lpstr>'Int Rate'!Print_Area</vt:lpstr>
      <vt:lpstr>'Inter bank'!Print_Area</vt:lpstr>
      <vt:lpstr>'Loan to Gov Ent'!Print_Area</vt:lpstr>
      <vt:lpstr>'M_India$'!Print_Area</vt:lpstr>
      <vt:lpstr>'M-China'!Print_Area</vt:lpstr>
      <vt:lpstr>'M-India'!Print_Area</vt:lpstr>
      <vt:lpstr>'Monetary Operation'!Print_Area</vt:lpstr>
      <vt:lpstr>'M-Other'!Print_Area</vt:lpstr>
      <vt:lpstr>MS!Print_Area</vt:lpstr>
      <vt:lpstr>NSWI!Print_Area</vt:lpstr>
      <vt:lpstr>ODCS!Print_Area</vt:lpstr>
      <vt:lpstr>ODD!Print_Area</vt:lpstr>
      <vt:lpstr>'Purchase &amp; Sale of FC'!Print_Area</vt:lpstr>
      <vt:lpstr>Reserve!Print_Area</vt:lpstr>
      <vt:lpstr>'Reserve$'!Print_Area</vt:lpstr>
      <vt:lpstr>'Sect credit'!Print_Area</vt:lpstr>
      <vt:lpstr>'Secu Credit'!Print_Area</vt:lpstr>
      <vt:lpstr>'Securities List'!Print_Area</vt:lpstr>
      <vt:lpstr>'Share Mkt Acti'!Print_Area</vt:lpstr>
      <vt:lpstr>'Stock Mkt Indicator'!Print_Area</vt:lpstr>
      <vt:lpstr>'TBs 91_364'!Print_Area</vt:lpstr>
      <vt:lpstr>WPI!Print_Area</vt:lpstr>
      <vt:lpstr>'WPI YOY'!Print_Area</vt:lpstr>
      <vt:lpstr>'X&amp;MPrice Index &amp;TOT'!Print_Area</vt:lpstr>
      <vt:lpstr>'X-China'!Print_Area</vt:lpstr>
      <vt:lpstr>'X-India'!Print_Area</vt:lpstr>
      <vt:lpstr>'X-Other'!Print_Area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2017-07-18T10:06:55Z</dcterms:modified>
</cp:coreProperties>
</file>